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" sheetId="1" r:id="rId1"/>
    <sheet name="KOM" sheetId="2" r:id="rId2"/>
    <sheet name="VV" sheetId="3" r:id="rId3"/>
    <sheet name="SK" sheetId="4" r:id="rId4"/>
    <sheet name="VP" sheetId="5" r:id="rId5"/>
    <sheet name="DK" sheetId="6" r:id="rId6"/>
  </sheets>
  <definedNames>
    <definedName name="_xlnm.Print_Titles" localSheetId="5">'DK'!$8:$9</definedName>
    <definedName name="_xlnm.Print_Titles" localSheetId="1">'KOM'!$8:$9</definedName>
    <definedName name="_xlnm.Print_Titles" localSheetId="3">'SK'!$8:$9</definedName>
    <definedName name="_xlnm.Print_Titles" localSheetId="4">'VP'!$8:$9</definedName>
    <definedName name="_xlnm.Print_Titles" localSheetId="2">'VV'!$8:$9</definedName>
  </definedNames>
  <calcPr fullCalcOnLoad="1"/>
</workbook>
</file>

<file path=xl/sharedStrings.xml><?xml version="1.0" encoding="utf-8"?>
<sst xmlns="http://schemas.openxmlformats.org/spreadsheetml/2006/main" count="759" uniqueCount="342">
  <si>
    <t xml:space="preserve">ROZPOČET  </t>
  </si>
  <si>
    <t>Stavba:   Enkláva 23 rodinných domoch-Modra Kráľová</t>
  </si>
  <si>
    <t>Objekt:   Komunikácia</t>
  </si>
  <si>
    <t xml:space="preserve">Objednávateľ:   </t>
  </si>
  <si>
    <t xml:space="preserve">Zhotoviteľ:   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</si>
  <si>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</si>
  <si>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</si>
  <si>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</si>
  <si>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</si>
  <si>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</si>
  <si>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</si>
  <si>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</si>
  <si>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</si>
  <si>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</si>
  <si>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</si>
  <si>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</si>
  <si>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</si>
  <si>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8</t>
  </si>
  <si>
    <t>HSV</t>
  </si>
  <si>
    <t>Práce a dodávky HSV</t>
  </si>
  <si>
    <t>Zemné práce</t>
  </si>
  <si>
    <t>113107243</t>
  </si>
  <si>
    <t>Odstránenie krytu asfaltového v ploche nad 200 m2, hr.nad 100 do 150 mm,  -0,31600t</t>
  </si>
  <si>
    <t>m2</t>
  </si>
  <si>
    <t>113307224</t>
  </si>
  <si>
    <t>Odstránenie podkladu v ploche nad 200 m2 z kameniva hrubého drveného, hr. 300 do 400mm,  -0,56000t</t>
  </si>
  <si>
    <t>121101112</t>
  </si>
  <si>
    <t>Odstránenie ornice s premiestn. na hromady, so zložením na vzdialenosť do 100 m a do 1000 m3</t>
  </si>
  <si>
    <t>m3</t>
  </si>
  <si>
    <t>122202202</t>
  </si>
  <si>
    <t>Odkopávka a prekopávka nezapažená pre cesty, v hornine 3 nad 100 do 1000 m3</t>
  </si>
  <si>
    <t>122202209</t>
  </si>
  <si>
    <t>Príplatok za lepivosť horniny 3</t>
  </si>
  <si>
    <t>132201202</t>
  </si>
  <si>
    <t>Výkop ryhy šírky 600-2000mm horn.3 od 100 do 1000 m3</t>
  </si>
  <si>
    <t>132201209</t>
  </si>
  <si>
    <t>Príplatok k cenám za lepivosť horniny 3</t>
  </si>
  <si>
    <t>162201102</t>
  </si>
  <si>
    <t>Vodorovné premiestnenie výkopku z horniny 1-4 nad 20-50m</t>
  </si>
  <si>
    <t>171201202</t>
  </si>
  <si>
    <t>Uloženie sypaniny na skládky nad 100 do 1000 m3</t>
  </si>
  <si>
    <t>174201102</t>
  </si>
  <si>
    <t>Zásyp sypaninou bez zhutnenia jám, šachiet, rýh, zárezov alebo okolo objektov nad 100 do 1000 m3</t>
  </si>
  <si>
    <t>180402111</t>
  </si>
  <si>
    <t>Založenie trávnika parkového výsevom v rovine do 1:5</t>
  </si>
  <si>
    <t>180405111</t>
  </si>
  <si>
    <t>Založenie trávnika vo vegetačných prefabrikátoch výsevom semena v rovine alebo vo svahu do 1:5</t>
  </si>
  <si>
    <t>0057211200</t>
  </si>
  <si>
    <t>Trávové semeno - parková zmes</t>
  </si>
  <si>
    <t>kg</t>
  </si>
  <si>
    <t>181101102</t>
  </si>
  <si>
    <t>Úprava pláne v zárezoch v hornine 1-4 so zhutnením</t>
  </si>
  <si>
    <t>181301115</t>
  </si>
  <si>
    <t>Rozprestretie ornice v rovine, plocha nad 500 m2,hr. do 300 mm</t>
  </si>
  <si>
    <t>183403153</t>
  </si>
  <si>
    <t>Obrobenie pôdy hrabaním v rovine alebo na svahu do 1:5</t>
  </si>
  <si>
    <t>183403161</t>
  </si>
  <si>
    <t>Obrobenie pôdy valcovaním v rovine alebo na svahu do 1:5</t>
  </si>
  <si>
    <t>Zakladanie</t>
  </si>
  <si>
    <t>212572111</t>
  </si>
  <si>
    <t>Lôžko zo štrkopiesku triedeného pod priekopové tvárnice</t>
  </si>
  <si>
    <t>Zvislé a kompletné konštrukcie</t>
  </si>
  <si>
    <t>338171122</t>
  </si>
  <si>
    <t>Osadenie stĺpika oceľového plotového do výšky 2.60m so zabetónovaním</t>
  </si>
  <si>
    <t>ks</t>
  </si>
  <si>
    <t>1412086500</t>
  </si>
  <si>
    <t>Rúrky hladké kruhové bežné  ozn. STN 11 353.0. vonkajší priemer D   60,3 mm, hrúbka steny 2,9mm</t>
  </si>
  <si>
    <t>m</t>
  </si>
  <si>
    <t>Komunikácie</t>
  </si>
  <si>
    <t>564861111</t>
  </si>
  <si>
    <t>Podklad zo štrkodrviny fr. 0-63 s rozprestrením a zhutnením, hr.po zhutnení 200 mm</t>
  </si>
  <si>
    <t>564871111</t>
  </si>
  <si>
    <t>Podklad zo štrkodrviny fr. 0-63 s rozprestrením a zhutnením, hr.po zhutnení 250 mm</t>
  </si>
  <si>
    <t>565151021</t>
  </si>
  <si>
    <t>Podklad z kameniva obaleného asfaltom s rozprestrením a zhutnením tr.II., po zhutnení hr.70 mm</t>
  </si>
  <si>
    <t>567122114</t>
  </si>
  <si>
    <t>Podklad z kameniva spevneného cementom s rozprestrením a zhutnením, KZC I, po zhutnení hr. 150 mm</t>
  </si>
  <si>
    <t>567132113</t>
  </si>
  <si>
    <t>Podklad z kameniva spevneného cementom s rozprestrením a zhutnením, KZC I,hr.po zhutnení 180 mm</t>
  </si>
  <si>
    <t>573191111</t>
  </si>
  <si>
    <t>Náter infiltračný katiónaktívnou emulziou v množstve 1, 00 kg/m2</t>
  </si>
  <si>
    <t>573211111</t>
  </si>
  <si>
    <t>Postrek asfaltový spojovací bez posypu kamenivom z asfaltu cestného v množstve od 0, 50 do 0,70 kg/m2</t>
  </si>
  <si>
    <t>577142112</t>
  </si>
  <si>
    <t>Betón asfaltový modifik.po zhutnení I.tr. stredozrnný AC 11 (ABS) alebo hrubozrnný AC 16 (ABH) hr.50 mm</t>
  </si>
  <si>
    <t>596911112</t>
  </si>
  <si>
    <t>Kladenie zámkovej dlažby  hr.6cm pre peších nad 20 m2</t>
  </si>
  <si>
    <t>5922902305</t>
  </si>
  <si>
    <t>Zámková dlažba hr. 6 cm, sivá</t>
  </si>
  <si>
    <t>596911212</t>
  </si>
  <si>
    <t>Kladenie zámkovej dlažby  hr.8cm pre peších nad 20 m2</t>
  </si>
  <si>
    <t>5922902345</t>
  </si>
  <si>
    <t>Zámková dlažba hr. 8 cm, sivá</t>
  </si>
  <si>
    <t>596912112</t>
  </si>
  <si>
    <t>Kladenie dlažby z vegetačných tvárnic (bez lôžka) veľkosti do 0, 25 m2 hr. 8 cm nad 20 m2</t>
  </si>
  <si>
    <t>5922902790</t>
  </si>
  <si>
    <t>Zatrávňovacia dlažba 40/40/8 cm, sivá</t>
  </si>
  <si>
    <t>597761111</t>
  </si>
  <si>
    <t>Rigol dláždený do lôžka z betónu prostého tr.C 8/10 z betónových dosiek akejkoľvek veľkosti</t>
  </si>
  <si>
    <t>5922902905</t>
  </si>
  <si>
    <t>Priekopová tvárnica betónová 400x400x60 mm</t>
  </si>
  <si>
    <t>Rúrové vedenie</t>
  </si>
  <si>
    <t>895931111</t>
  </si>
  <si>
    <t>Vpusty kanalizač. z betónu prostého tr. C 12/15, odkalište priemer 550 mm, s dnom</t>
  </si>
  <si>
    <t>899203111</t>
  </si>
  <si>
    <t>Osadenie liatinovej mreže vrátane rámu a koša na bahno hmotnosti jednotlivo nad 100 do 150 kg</t>
  </si>
  <si>
    <t>5524251000</t>
  </si>
  <si>
    <t>Mreža pre vozovku s nálevkou</t>
  </si>
  <si>
    <t>5551791000</t>
  </si>
  <si>
    <t>Koše kovové Trnava na blato a kaly</t>
  </si>
  <si>
    <t>9</t>
  </si>
  <si>
    <t>Ostatné konštrukcie a práce-búranie</t>
  </si>
  <si>
    <t>914001111</t>
  </si>
  <si>
    <t>Osadenie a montáž cestnej zvislej dopravnej značky na stľpik, stľp,konzolu alebo objekt</t>
  </si>
  <si>
    <t>4044725204</t>
  </si>
  <si>
    <t>Dopravná značka -  Obytná zóna, Al / Reflexnosť - Trieda 2, 1000/750 mm kod IP28a</t>
  </si>
  <si>
    <t>4044725205</t>
  </si>
  <si>
    <t>Dopravná značka -  Koniec obytnej zóny, Al / Reflexnosť - Trieda 2, 1000/750 mm kod IP28b</t>
  </si>
  <si>
    <t>915712111</t>
  </si>
  <si>
    <t>Vodorovné značenie krytu striekané farbou vodiacich prúžkov šírky 250 mm</t>
  </si>
  <si>
    <t>915719211</t>
  </si>
  <si>
    <t>Príplatok k cene za reflexnú úpravu balotinovú vodiacich prúžkov šírky 250 mm</t>
  </si>
  <si>
    <t>915791111</t>
  </si>
  <si>
    <t>Predznačenie pre značenie striekané farbou z náterových hmôt deliace čiary, vodiace prúžky</t>
  </si>
  <si>
    <t>916561111</t>
  </si>
  <si>
    <t>Osadenie záhon. obrubníka betón., do lôžka z bet. pros. tr. C 10/12,5 s bočnou oporou</t>
  </si>
  <si>
    <t>5922902940</t>
  </si>
  <si>
    <t>Obrubník parkový 100/20/5 cm, sivá</t>
  </si>
  <si>
    <t>917862111</t>
  </si>
  <si>
    <t>Osadenie chodník. obrub. betón. stojatého s bočnou oporou z betónu prostého tr. C 10/12, 5 do lôžka</t>
  </si>
  <si>
    <t>917862115</t>
  </si>
  <si>
    <t>Osadenie chodník. obrub. betón. ležatého s bočnou oporou z betónu prostého tr. C 10/12, 5 do lôžka</t>
  </si>
  <si>
    <t>5922903060</t>
  </si>
  <si>
    <t>Obrubník cestný 100/25/15 cm, sivá</t>
  </si>
  <si>
    <t>979081111</t>
  </si>
  <si>
    <t>Odvoz sutiny a vybúraných hmôt na skládku do 1 km</t>
  </si>
  <si>
    <t>t</t>
  </si>
  <si>
    <t>979081121</t>
  </si>
  <si>
    <t>Odvoz sutiny a vybúraných hmôt na skládku za každý ďalší 1 km</t>
  </si>
  <si>
    <t>979089012</t>
  </si>
  <si>
    <t>Poplatok za skladovanie - stavebná suť</t>
  </si>
  <si>
    <t>99</t>
  </si>
  <si>
    <t>Presun hmôt HSV</t>
  </si>
  <si>
    <t>998225111</t>
  </si>
  <si>
    <t>Presun hmôt pre pozemnú komunikáciu a letisko s krytom asfaltovým akejkoľvek dĺžky objektu</t>
  </si>
  <si>
    <t>Celkom</t>
  </si>
  <si>
    <t>Objekt:   Verejný vodovod</t>
  </si>
  <si>
    <t>119001422</t>
  </si>
  <si>
    <t>Dočasné zaistenie káblov a káblových tratí do 6 káblov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</si>
  <si>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</si>
  <si>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</si>
  <si>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</si>
  <si>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</si>
  <si>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161101501</t>
  </si>
  <si>
    <t>Zvislé premiestnenie výkopku z horniny I až IV, nosením za každé 3 m výšky</t>
  </si>
  <si>
    <t>175101101</t>
  </si>
  <si>
    <t>Obsyp potrubia sypaninou z vhodných hornín 1 až 4 bez prehodenia sypaniny</t>
  </si>
  <si>
    <t>Info cena 1</t>
  </si>
  <si>
    <t>Štrkopiesok obsyp 0-16</t>
  </si>
  <si>
    <t>175101109</t>
  </si>
  <si>
    <t>Príplatok za prehodenie sypaniny</t>
  </si>
  <si>
    <t>Vodorovné konštrukcie</t>
  </si>
  <si>
    <t>451541111</t>
  </si>
  <si>
    <t>Lôžko pod potrubie, stoky a drobné objekty, v otvorenom výkope z piesku 0-63 mm</t>
  </si>
  <si>
    <t>871161121</t>
  </si>
  <si>
    <t>Montáž potrubia z tlakových rúrok polyetylénových vonkajšieho priemeru 32 mm</t>
  </si>
  <si>
    <t>2860017820</t>
  </si>
  <si>
    <t>HDPE rúra PE100  rúra 32x1,9/100m PN10 (SDR17)-pre tlakový rozvod pitnej vody  FRIATEC</t>
  </si>
  <si>
    <t>4229124000</t>
  </si>
  <si>
    <t>Zemná súprava posúvačová Y 1020 D 100 mm</t>
  </si>
  <si>
    <t>871251121</t>
  </si>
  <si>
    <t>Montáž potrubia z tlakových rúrok polyetylénových vonkajšieho priemeru 110 mm</t>
  </si>
  <si>
    <t>2860017900</t>
  </si>
  <si>
    <t>HDPE rúra PE100  rúra 110x6,6/100m PN10 (SDR17)-pre tlakový rozvod pitnej vody  FRIATEC</t>
  </si>
  <si>
    <t>891241111</t>
  </si>
  <si>
    <t>Montáž vodovodného posúvača s osadením zemnej súpravy (bez poklopov) DN 80</t>
  </si>
  <si>
    <t>4222362600</t>
  </si>
  <si>
    <t>Posúvače S 13-111-606 P 3, PN 6, D 80 mm</t>
  </si>
  <si>
    <t>4229123000</t>
  </si>
  <si>
    <t>Zemná súprava posúvačová Y 1020 D 80 mm</t>
  </si>
  <si>
    <t>891261111</t>
  </si>
  <si>
    <t>Montáž posúvača s osadením zemnej súpravy (bez poklopov) DN 100</t>
  </si>
  <si>
    <t>4222362900</t>
  </si>
  <si>
    <t>Posúvač  D 110m  s dlhými ramenami</t>
  </si>
  <si>
    <t>info cena</t>
  </si>
  <si>
    <t>Elektrotvarovkové koleno 110/30°+montáž</t>
  </si>
  <si>
    <t>kpl</t>
  </si>
  <si>
    <t>info cena 1</t>
  </si>
  <si>
    <t>Elektrotvarovkové koleno 110/22°+montáž</t>
  </si>
  <si>
    <t>info cena 3</t>
  </si>
  <si>
    <t>Elektrotvarovkové kleno 110/45°</t>
  </si>
  <si>
    <t>info cena 4</t>
  </si>
  <si>
    <t>T-kus 110/110+montáž</t>
  </si>
  <si>
    <t>info cena 5</t>
  </si>
  <si>
    <t>T-kus 110/80 s prechodom PE/ ocel+montáž</t>
  </si>
  <si>
    <t>info cena6</t>
  </si>
  <si>
    <t>Hrdlová odbočková elektrotvarovka 110/32+montáž</t>
  </si>
  <si>
    <t>892241111</t>
  </si>
  <si>
    <t>Ostatné práce na rúrovom vedení, tlakové skúšky vodovodného potrubia DN do 80</t>
  </si>
  <si>
    <t>892271111</t>
  </si>
  <si>
    <t>Ostatné práce na rúrovom vedení, tlakové skúšky vodovodného potrubia DN 100 alebo 150</t>
  </si>
  <si>
    <t>892273111</t>
  </si>
  <si>
    <t>Preplach a dezinfekcia vodovodného potrubia DN od 80 do 150</t>
  </si>
  <si>
    <t>892372111</t>
  </si>
  <si>
    <t>Zabezpečenie koncov vodovodného potrubia pri tlakových skúškach DN do 300</t>
  </si>
  <si>
    <t>Info. cena</t>
  </si>
  <si>
    <t>Prechodka plast/liatina</t>
  </si>
  <si>
    <t>Info. cena 4</t>
  </si>
  <si>
    <t>podzemný hydrant+dodávka+montáž+poklop</t>
  </si>
  <si>
    <t>Info. cena5</t>
  </si>
  <si>
    <t>Vyhĺadávací vodič CY6 mm2 + montáž</t>
  </si>
  <si>
    <t>998273101</t>
  </si>
  <si>
    <t>Presun hmôt pre rúrové vedenie hĺbené z rúr liat. vrátane nových objektov v otvorenom výkope</t>
  </si>
  <si>
    <t>Objekt:   Splašková kanalizácia</t>
  </si>
  <si>
    <t>151101201</t>
  </si>
  <si>
    <t>Paženie stien bez rozopretia alebo vzopretia, príložné hĺbky do 4m</t>
  </si>
  <si>
    <t>151101211</t>
  </si>
  <si>
    <t>Odstránenie paženia stien príložné hĺbky do 4 m</t>
  </si>
  <si>
    <t>151101301</t>
  </si>
  <si>
    <t>Rozopretie zapažených stien pri pažení príložnom hĺbky do 4 m</t>
  </si>
  <si>
    <t>151101311</t>
  </si>
  <si>
    <t>Odstránenie rozopretia stien paženia príložného hĺbky do 4 m</t>
  </si>
  <si>
    <t>Zásyp sypaninou bez zhutnenia jám, šachiet, rýh, zárezov v týchto vykopávkach nad 100 do 1000 m3</t>
  </si>
  <si>
    <t>Lôžko pod potrubie, stoky a drobné objekty, v otvorenom výkope zo štrkodrvy 0-63 mm</t>
  </si>
  <si>
    <t>871311111</t>
  </si>
  <si>
    <t>Montáž potrubia z rúrok z tvrdého PVC tesnených gumovým krúžkom vonkajšieho priemeru 160 mm</t>
  </si>
  <si>
    <t>871371111</t>
  </si>
  <si>
    <t>Montáž potrubia z tlakových rúrok z tvrdého PVC tesnených gumovým krúžkom vonkajšieho priemeru 315 mm</t>
  </si>
  <si>
    <t>172358</t>
  </si>
  <si>
    <t>plnostenná rúra REHAU AWADUKT PVC SN8 DN/OD 160 - 3000 mm</t>
  </si>
  <si>
    <t>172508</t>
  </si>
  <si>
    <t>plnostenná rúra REHAU AWADUKT PVC SN8 DN/OD 315 - 3000 mm</t>
  </si>
  <si>
    <t>892311000</t>
  </si>
  <si>
    <t>Skúška tesnosti kanalizácie D 160</t>
  </si>
  <si>
    <t>892371000</t>
  </si>
  <si>
    <t>Skúška tesnosti kanalizácie D 300</t>
  </si>
  <si>
    <t>894118001</t>
  </si>
  <si>
    <t>Príplatok za každých ďalších 600 mm výšky vstupu šachty</t>
  </si>
  <si>
    <t>894201142</t>
  </si>
  <si>
    <t>Dno alebo steny šachiet kanalizačných hr. nad 200 mm z betónu vodostavebného tr. V 4 - C 12/15</t>
  </si>
  <si>
    <t>894401111</t>
  </si>
  <si>
    <t>Osadenie betónového dielca pre šachty, rovná alebo prechodová skruž TBS</t>
  </si>
  <si>
    <t>894403011</t>
  </si>
  <si>
    <t>Osadenie betónového dielca pre šachty, stropný akéhokoľvek druhu</t>
  </si>
  <si>
    <t>5524214200</t>
  </si>
  <si>
    <t>Poklop DN 600 D400</t>
  </si>
  <si>
    <t>899104111</t>
  </si>
  <si>
    <t>Osadenie poklopu liatinového a oceľového vrátane rámu hmotn. nad 150 kg</t>
  </si>
  <si>
    <t>Info cena</t>
  </si>
  <si>
    <t>Dopojenie kanalizácie na existujúcu šachtu</t>
  </si>
  <si>
    <t>Info cena 3</t>
  </si>
  <si>
    <t>Doprava šachiet</t>
  </si>
  <si>
    <t>MATERIAL 2</t>
  </si>
  <si>
    <t>SKRUŽE  KONUS 625</t>
  </si>
  <si>
    <t>MATERIAL 3</t>
  </si>
  <si>
    <t>Vyrovnávací prstenec 625/40mm</t>
  </si>
  <si>
    <t>MATERIAL 31</t>
  </si>
  <si>
    <t>Vyrovnávací prstenec 625/100mm</t>
  </si>
  <si>
    <t>Vyrovnávací prstenec 625/60mm</t>
  </si>
  <si>
    <t>MATERIAL 33</t>
  </si>
  <si>
    <t>Vyrovnávací prstenec 625/120mm</t>
  </si>
  <si>
    <t>MATERIAL 5</t>
  </si>
  <si>
    <t>Vyrovnávací prstenec 625/80 mm</t>
  </si>
  <si>
    <t>MATERIAL 6</t>
  </si>
  <si>
    <t>ŠACHTOVÁ SKRUŽ 1000/250</t>
  </si>
  <si>
    <t>MATERIAL 7</t>
  </si>
  <si>
    <t>ŠACHTOVÁ SKRUŽ 1000/500</t>
  </si>
  <si>
    <t>MATERIAL 81</t>
  </si>
  <si>
    <t>šachtová skruž 1000/1000</t>
  </si>
  <si>
    <t>998276101</t>
  </si>
  <si>
    <t>Presun hmôt pre rúrové vedenie hĺbené z rúr z plast., hmôt alebo sklolamin. v otvorenom výkope</t>
  </si>
  <si>
    <t>998276115</t>
  </si>
  <si>
    <t>Príplatok k cenám za zväčšený presun nad vymedzenú najväčšiu dopravnú vzdialenosť do 1000 m</t>
  </si>
  <si>
    <t>Objekt:   Verejný plynovod</t>
  </si>
  <si>
    <t>230202103</t>
  </si>
  <si>
    <t>Montáž plynových prípojok z plastových rúr, dlžka prípojky do 300 metrov, prepoj STL za prevádzky</t>
  </si>
  <si>
    <t>230210002</t>
  </si>
  <si>
    <t>Oprava továrenského opláštenia a izolácia zvarovaná</t>
  </si>
  <si>
    <t>230230016</t>
  </si>
  <si>
    <t>Hlavná tlaková skúška vzduchom 0,6 MPa-STN 386413 do DN50</t>
  </si>
  <si>
    <t>20230076</t>
  </si>
  <si>
    <t>čistenie potrubí PN 386416 do DN 200</t>
  </si>
  <si>
    <t>2830002000</t>
  </si>
  <si>
    <t>Fólia žltá-POZOR PLYN v m</t>
  </si>
  <si>
    <t>K460490012</t>
  </si>
  <si>
    <t>Rozvinutie a uloženie výstražnej fólie do ryhy</t>
  </si>
  <si>
    <t>2860020090</t>
  </si>
  <si>
    <t>HDPE rúra PE100   90x5,2/12m  - tlakový rozvod plynu - rúry SDR17 PIPELIFE</t>
  </si>
  <si>
    <t>2860020030</t>
  </si>
  <si>
    <t>HDPE rúra PE100  32x3,0/100m- tlakový rozvod plynu - rúry SDR11 PIPELIFE</t>
  </si>
  <si>
    <t>871241121</t>
  </si>
  <si>
    <t>Montáž potrubia z tlakových rúrok polyetylénových vonkajšieho priemeru  90 mm</t>
  </si>
  <si>
    <t>Uzáver KHP D90 s dlhými ramenami+zemná súprava+montáž</t>
  </si>
  <si>
    <t>Uzáver GU DN25-odvzdušnenie+zemná súprava+poklop1+montáž</t>
  </si>
  <si>
    <t>Info cena 2</t>
  </si>
  <si>
    <t>Objímka so zarážkou MP D90+montáž</t>
  </si>
  <si>
    <t>Info cena 4</t>
  </si>
  <si>
    <t>Dodávka prípojkovej navrtávacej armatúry d90/d32+objímka D32+montáž</t>
  </si>
  <si>
    <t>Info cena č. 1</t>
  </si>
  <si>
    <t>Uzáver  D63 +montáž</t>
  </si>
  <si>
    <t>Info cena č.3</t>
  </si>
  <si>
    <t>Revízna správa</t>
  </si>
  <si>
    <t>Info cena č.4</t>
  </si>
  <si>
    <t>Porealizačné zameranie plynovodu</t>
  </si>
  <si>
    <t>Info. cena 6</t>
  </si>
  <si>
    <t>Lisovaná spojka pre zhotovenie odb.sig.vodiča SVCZ 4Y+montáž</t>
  </si>
  <si>
    <t>998272201</t>
  </si>
  <si>
    <t>Presun hmôt pre rúrové vedenie z oceľových rúr zváraných v otvorenom výkope</t>
  </si>
  <si>
    <t>998272215</t>
  </si>
  <si>
    <t>Objekt:   Dažďová kanalizácia</t>
  </si>
  <si>
    <t>871361111</t>
  </si>
  <si>
    <t>Montáž potrubia z tlakových rúrok z tvrdého PVC tesnených gumovým krúžkom vonkajšieho priemeru 280 mm</t>
  </si>
  <si>
    <t>172458</t>
  </si>
  <si>
    <t>plnostenná rúra REHAU AWADUKT PVC SN8 DN/OD 250 - 3000 mm</t>
  </si>
  <si>
    <t>892361000</t>
  </si>
  <si>
    <t>Skúška tesnosti kanalizácie D 250</t>
  </si>
  <si>
    <t>Dopojenie kanalizácie na výustný objekt</t>
  </si>
  <si>
    <t>ŠACHTOVÁ SKRUŽ 1000/1000</t>
  </si>
  <si>
    <t>Výustný objekt+žabia klapka</t>
  </si>
  <si>
    <t>Dátum:   27.01.2020</t>
  </si>
  <si>
    <t>Rekapitulácia objektov stavby</t>
  </si>
  <si>
    <t>Stavba:</t>
  </si>
  <si>
    <t>Enkláva 23 rodinných domoch-Modra Kráľová</t>
  </si>
  <si>
    <t>Dátum:</t>
  </si>
  <si>
    <t>27.01.2020</t>
  </si>
  <si>
    <t>Objednávateľ:</t>
  </si>
  <si>
    <t>Zhotoviteľ:</t>
  </si>
  <si>
    <t>Kód</t>
  </si>
  <si>
    <t>Zákazka</t>
  </si>
  <si>
    <t>Cena bez DPH</t>
  </si>
  <si>
    <t>DPH</t>
  </si>
  <si>
    <t>Cena s DPH</t>
  </si>
  <si>
    <t>01</t>
  </si>
  <si>
    <t xml:space="preserve">    Komunikácia</t>
  </si>
  <si>
    <t>02</t>
  </si>
  <si>
    <t xml:space="preserve">    Verejný vodovod</t>
  </si>
  <si>
    <t>03</t>
  </si>
  <si>
    <t xml:space="preserve">    Splašková kanalizácia</t>
  </si>
  <si>
    <t>04</t>
  </si>
  <si>
    <t xml:space="preserve">    Verejný plynovod</t>
  </si>
  <si>
    <t>05</t>
  </si>
  <si>
    <t xml:space="preserve">    Dažďová kanalizácia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</si>
</sst>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50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i/>
      <sz val="7"/>
      <name val="Arial CE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8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0" fontId="1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left" wrapText="1"/>
      <protection/>
    </xf>
    <xf numFmtId="166" fontId="15" fillId="0" borderId="11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wrapText="1"/>
      <protection/>
    </xf>
    <xf numFmtId="166" fontId="8" fillId="0" borderId="0" xfId="0" applyNumberFormat="1" applyFont="1" applyBorder="1" applyAlignment="1" applyProtection="1">
      <alignment horizontal="right"/>
      <protection/>
    </xf>
    <xf numFmtId="0" fontId="15" fillId="0" borderId="12" xfId="0" applyFont="1" applyBorder="1" applyAlignment="1" applyProtection="1">
      <alignment horizontal="left" wrapText="1"/>
      <protection/>
    </xf>
    <xf numFmtId="0" fontId="15" fillId="0" borderId="13" xfId="0" applyFont="1" applyBorder="1" applyAlignment="1" applyProtection="1">
      <alignment horizontal="left" wrapText="1"/>
      <protection/>
    </xf>
    <xf numFmtId="166" fontId="15" fillId="0" borderId="13" xfId="0" applyNumberFormat="1" applyFont="1" applyBorder="1" applyAlignment="1" applyProtection="1">
      <alignment horizontal="right"/>
      <protection/>
    </xf>
    <xf numFmtId="166" fontId="15" fillId="0" borderId="14" xfId="0" applyNumberFormat="1" applyFont="1" applyBorder="1" applyAlignment="1" applyProtection="1">
      <alignment horizontal="right"/>
      <protection/>
    </xf>
    <xf numFmtId="0" fontId="15" fillId="0" borderId="15" xfId="0" applyFont="1" applyBorder="1" applyAlignment="1" applyProtection="1">
      <alignment horizontal="left" wrapText="1"/>
      <protection/>
    </xf>
    <xf numFmtId="166" fontId="15" fillId="0" borderId="16" xfId="0" applyNumberFormat="1" applyFont="1" applyBorder="1" applyAlignment="1" applyProtection="1">
      <alignment horizontal="right"/>
      <protection/>
    </xf>
    <xf numFmtId="0" fontId="15" fillId="0" borderId="17" xfId="0" applyFont="1" applyBorder="1" applyAlignment="1" applyProtection="1">
      <alignment horizontal="left" wrapText="1"/>
      <protection/>
    </xf>
    <xf numFmtId="0" fontId="15" fillId="0" borderId="18" xfId="0" applyFont="1" applyBorder="1" applyAlignment="1" applyProtection="1">
      <alignment horizontal="left" wrapText="1"/>
      <protection/>
    </xf>
    <xf numFmtId="166" fontId="15" fillId="0" borderId="18" xfId="0" applyNumberFormat="1" applyFont="1" applyBorder="1" applyAlignment="1" applyProtection="1">
      <alignment horizontal="right"/>
      <protection/>
    </xf>
    <xf numFmtId="166" fontId="15" fillId="0" borderId="19" xfId="0" applyNumberFormat="1" applyFont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D4" sqref="D4:D5"/>
    </sheetView>
  </sheetViews>
  <sheetFormatPr defaultColWidth="10.5" defaultRowHeight="12" customHeight="1"/>
  <cols>
    <col min="1" max="1" width="11.33203125" style="6" customWidth="1"/>
    <col min="2" max="2" width="50.83203125" style="6" customWidth="1"/>
    <col min="3" max="5" width="15.5" style="6" customWidth="1"/>
    <col min="6" max="16384" width="10.5" style="1" customWidth="1"/>
  </cols>
  <sheetData>
    <row r="1" spans="1:5" s="6" customFormat="1" ht="22.5" customHeight="1">
      <c r="A1" s="46" t="s">
        <v>320</v>
      </c>
      <c r="B1" s="47"/>
      <c r="C1" s="47"/>
      <c r="D1" s="47"/>
      <c r="E1" s="47"/>
    </row>
    <row r="2" spans="1:5" s="6" customFormat="1" ht="6.75" customHeight="1">
      <c r="A2" s="48"/>
      <c r="B2" s="47"/>
      <c r="C2" s="47"/>
      <c r="D2" s="47"/>
      <c r="E2" s="47"/>
    </row>
    <row r="3" spans="1:5" s="6" customFormat="1" ht="13.5" customHeight="1">
      <c r="A3" s="49" t="s">
        <v>321</v>
      </c>
      <c r="B3" s="50" t="s">
        <v>322</v>
      </c>
      <c r="C3" s="48"/>
      <c r="D3" s="48" t="s">
        <v>323</v>
      </c>
      <c r="E3" s="10" t="s">
        <v>324</v>
      </c>
    </row>
    <row r="4" spans="1:5" s="6" customFormat="1" ht="12.75" customHeight="1">
      <c r="A4" s="48" t="s">
        <v>325</v>
      </c>
      <c r="B4" s="10"/>
      <c r="C4" s="48"/>
      <c r="D4" s="48"/>
      <c r="E4" s="10"/>
    </row>
    <row r="5" spans="1:5" s="6" customFormat="1" ht="12.75" customHeight="1">
      <c r="A5" s="48" t="s">
        <v>326</v>
      </c>
      <c r="B5" s="10"/>
      <c r="C5" s="48"/>
      <c r="D5" s="48"/>
      <c r="E5" s="48"/>
    </row>
    <row r="6" spans="1:5" s="6" customFormat="1" ht="6.75" customHeight="1" thickBot="1">
      <c r="A6" s="48"/>
      <c r="B6" s="47"/>
      <c r="C6" s="47"/>
      <c r="D6" s="47"/>
      <c r="E6" s="47"/>
    </row>
    <row r="7" spans="1:5" s="6" customFormat="1" ht="23.25" customHeight="1" thickBot="1">
      <c r="A7" s="51" t="s">
        <v>327</v>
      </c>
      <c r="B7" s="51" t="s">
        <v>328</v>
      </c>
      <c r="C7" s="51" t="s">
        <v>329</v>
      </c>
      <c r="D7" s="51" t="s">
        <v>330</v>
      </c>
      <c r="E7" s="51" t="s">
        <v>331</v>
      </c>
    </row>
    <row r="8" spans="1:5" s="6" customFormat="1" ht="6.75" customHeight="1" thickBot="1">
      <c r="A8" s="48"/>
      <c r="B8" s="47"/>
      <c r="C8" s="47"/>
      <c r="D8" s="47"/>
      <c r="E8" s="47"/>
    </row>
    <row r="9" spans="1:5" s="6" customFormat="1" ht="13.5" customHeight="1">
      <c r="A9" s="56" t="s">
        <v>332</v>
      </c>
      <c r="B9" s="57" t="s">
        <v>333</v>
      </c>
      <c r="C9" s="58">
        <f>KOM!G73</f>
        <v>0</v>
      </c>
      <c r="D9" s="58">
        <f>ROUND(0.2*C9,2)</f>
        <v>0</v>
      </c>
      <c r="E9" s="59">
        <f>C9+D9</f>
        <v>0</v>
      </c>
    </row>
    <row r="10" spans="1:5" s="6" customFormat="1" ht="13.5" customHeight="1">
      <c r="A10" s="60" t="s">
        <v>334</v>
      </c>
      <c r="B10" s="52" t="s">
        <v>335</v>
      </c>
      <c r="C10" s="53">
        <f>VV!G52</f>
        <v>0</v>
      </c>
      <c r="D10" s="53">
        <f>ROUND(0.2*C10,2)</f>
        <v>0</v>
      </c>
      <c r="E10" s="61">
        <f>C10+D10</f>
        <v>0</v>
      </c>
    </row>
    <row r="11" spans="1:5" s="6" customFormat="1" ht="13.5" customHeight="1">
      <c r="A11" s="60" t="s">
        <v>336</v>
      </c>
      <c r="B11" s="52" t="s">
        <v>337</v>
      </c>
      <c r="C11" s="53">
        <f>SK!G54</f>
        <v>0</v>
      </c>
      <c r="D11" s="53">
        <f>ROUND(0.2*C11,2)</f>
        <v>0</v>
      </c>
      <c r="E11" s="61">
        <f>C11+D11</f>
        <v>0</v>
      </c>
    </row>
    <row r="12" spans="1:5" s="6" customFormat="1" ht="13.5" customHeight="1">
      <c r="A12" s="60" t="s">
        <v>338</v>
      </c>
      <c r="B12" s="52" t="s">
        <v>339</v>
      </c>
      <c r="C12" s="53">
        <f>VP!G47</f>
        <v>0</v>
      </c>
      <c r="D12" s="53">
        <f>ROUND(0.2*C12,2)</f>
        <v>0</v>
      </c>
      <c r="E12" s="61">
        <f>C12+D12</f>
        <v>0</v>
      </c>
    </row>
    <row r="13" spans="1:5" s="6" customFormat="1" ht="13.5" customHeight="1" thickBot="1">
      <c r="A13" s="62" t="s">
        <v>340</v>
      </c>
      <c r="B13" s="63" t="s">
        <v>341</v>
      </c>
      <c r="C13" s="64">
        <f>'DK'!G56</f>
        <v>0</v>
      </c>
      <c r="D13" s="64">
        <f>ROUND(0.2*C13,2)</f>
        <v>0</v>
      </c>
      <c r="E13" s="65">
        <f>C13+D13</f>
        <v>0</v>
      </c>
    </row>
    <row r="14" spans="1:5" s="6" customFormat="1" ht="21" customHeight="1">
      <c r="A14" s="54"/>
      <c r="B14" s="54" t="s">
        <v>145</v>
      </c>
      <c r="C14" s="55">
        <f>SUM(C9:C13)</f>
        <v>0</v>
      </c>
      <c r="D14" s="55">
        <f>SUM(D9:D13)</f>
        <v>0</v>
      </c>
      <c r="E14" s="55">
        <f>SUM(E9:E13)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53">
      <selection activeCell="F71" sqref="F71"/>
    </sheetView>
  </sheetViews>
  <sheetFormatPr defaultColWidth="10.5" defaultRowHeight="12" customHeight="1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2</v>
      </c>
      <c r="B3" s="8"/>
      <c r="C3" s="8"/>
      <c r="D3" s="8"/>
      <c r="E3" s="10"/>
      <c r="F3" s="8"/>
      <c r="G3" s="8"/>
    </row>
    <row r="4" spans="1:7" s="6" customFormat="1" ht="13.5" customHeight="1">
      <c r="A4" s="66"/>
      <c r="B4" s="66"/>
      <c r="C4" s="9"/>
      <c r="D4" s="8"/>
      <c r="E4" s="10"/>
      <c r="F4" s="8"/>
      <c r="G4" s="8"/>
    </row>
    <row r="5" spans="1:7" s="6" customFormat="1" ht="12.75" customHeight="1">
      <c r="A5" s="10" t="s">
        <v>3</v>
      </c>
      <c r="B5" s="8"/>
      <c r="C5" s="8"/>
      <c r="D5" s="8"/>
      <c r="E5" s="10"/>
      <c r="F5" s="8"/>
      <c r="G5" s="8"/>
    </row>
    <row r="6" spans="1:7" s="6" customFormat="1" ht="12.75" customHeight="1">
      <c r="A6" s="10" t="s">
        <v>4</v>
      </c>
      <c r="B6" s="8"/>
      <c r="C6" s="8"/>
      <c r="D6" s="8"/>
      <c r="E6" s="10" t="s">
        <v>319</v>
      </c>
      <c r="F6" s="8"/>
      <c r="G6" s="8"/>
    </row>
    <row r="7" spans="1:7" s="6" customFormat="1" ht="6.75" customHeight="1" thickBot="1">
      <c r="A7" s="8"/>
      <c r="B7" s="8"/>
      <c r="C7" s="8"/>
      <c r="D7" s="8"/>
      <c r="E7" s="8"/>
      <c r="F7" s="8"/>
      <c r="G7" s="8"/>
    </row>
    <row r="8" spans="1:7" s="6" customFormat="1" ht="28.5" customHeight="1" thickBo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s="6" customFormat="1" ht="3" customHeight="1">
      <c r="A9" s="12"/>
      <c r="B9" s="12"/>
      <c r="C9" s="12"/>
      <c r="D9" s="12"/>
      <c r="E9" s="12"/>
      <c r="F9" s="12"/>
      <c r="G9" s="12"/>
    </row>
    <row r="10" spans="1:7" s="6" customFormat="1" ht="14.25" customHeight="1">
      <c r="A10" s="13"/>
      <c r="B10" s="14" t="s">
        <v>18</v>
      </c>
      <c r="C10" s="14" t="s">
        <v>19</v>
      </c>
      <c r="D10" s="14"/>
      <c r="E10" s="15"/>
      <c r="F10" s="16"/>
      <c r="G10" s="16">
        <f>G11+G29+G31+G34+G51+G56+G71</f>
        <v>0</v>
      </c>
    </row>
    <row r="11" spans="1:7" s="6" customFormat="1" ht="21" customHeight="1">
      <c r="A11" s="17"/>
      <c r="B11" s="18" t="s">
        <v>12</v>
      </c>
      <c r="C11" s="18" t="s">
        <v>20</v>
      </c>
      <c r="D11" s="18"/>
      <c r="E11" s="19"/>
      <c r="F11" s="20"/>
      <c r="G11" s="20">
        <f>SUM(G12:G28)</f>
        <v>0</v>
      </c>
    </row>
    <row r="12" spans="1:7" s="29" customFormat="1" ht="24" customHeight="1">
      <c r="A12" s="25">
        <v>1</v>
      </c>
      <c r="B12" s="26" t="s">
        <v>21</v>
      </c>
      <c r="C12" s="26" t="s">
        <v>22</v>
      </c>
      <c r="D12" s="26" t="s">
        <v>23</v>
      </c>
      <c r="E12" s="27">
        <v>163.6</v>
      </c>
      <c r="F12" s="28">
        <v>0</v>
      </c>
      <c r="G12" s="28">
        <f>ROUND(E12*F12,2)</f>
        <v>0</v>
      </c>
    </row>
    <row r="13" spans="1:7" s="29" customFormat="1" ht="24" customHeight="1">
      <c r="A13" s="25">
        <v>2</v>
      </c>
      <c r="B13" s="26" t="s">
        <v>24</v>
      </c>
      <c r="C13" s="26" t="s">
        <v>25</v>
      </c>
      <c r="D13" s="26" t="s">
        <v>23</v>
      </c>
      <c r="E13" s="27">
        <v>163.6</v>
      </c>
      <c r="F13" s="28">
        <v>0</v>
      </c>
      <c r="G13" s="28">
        <f aca="true" t="shared" si="0" ref="G13:G28">ROUND(E13*F13,2)</f>
        <v>0</v>
      </c>
    </row>
    <row r="14" spans="1:7" s="29" customFormat="1" ht="24" customHeight="1">
      <c r="A14" s="25">
        <v>3</v>
      </c>
      <c r="B14" s="26" t="s">
        <v>26</v>
      </c>
      <c r="C14" s="26" t="s">
        <v>27</v>
      </c>
      <c r="D14" s="26" t="s">
        <v>28</v>
      </c>
      <c r="E14" s="27">
        <v>558.38</v>
      </c>
      <c r="F14" s="28">
        <v>0</v>
      </c>
      <c r="G14" s="28">
        <f t="shared" si="0"/>
        <v>0</v>
      </c>
    </row>
    <row r="15" spans="1:7" s="29" customFormat="1" ht="24" customHeight="1">
      <c r="A15" s="25">
        <v>4</v>
      </c>
      <c r="B15" s="26" t="s">
        <v>29</v>
      </c>
      <c r="C15" s="26" t="s">
        <v>30</v>
      </c>
      <c r="D15" s="26" t="s">
        <v>28</v>
      </c>
      <c r="E15" s="27">
        <v>694.737</v>
      </c>
      <c r="F15" s="28">
        <v>0</v>
      </c>
      <c r="G15" s="28">
        <f t="shared" si="0"/>
        <v>0</v>
      </c>
    </row>
    <row r="16" spans="1:7" s="29" customFormat="1" ht="13.5" customHeight="1">
      <c r="A16" s="25">
        <v>5</v>
      </c>
      <c r="B16" s="26" t="s">
        <v>31</v>
      </c>
      <c r="C16" s="26" t="s">
        <v>32</v>
      </c>
      <c r="D16" s="26" t="s">
        <v>28</v>
      </c>
      <c r="E16" s="27">
        <v>694.737</v>
      </c>
      <c r="F16" s="28">
        <v>0</v>
      </c>
      <c r="G16" s="28">
        <f t="shared" si="0"/>
        <v>0</v>
      </c>
    </row>
    <row r="17" spans="1:7" s="29" customFormat="1" ht="13.5" customHeight="1">
      <c r="A17" s="25">
        <v>6</v>
      </c>
      <c r="B17" s="26" t="s">
        <v>33</v>
      </c>
      <c r="C17" s="26" t="s">
        <v>34</v>
      </c>
      <c r="D17" s="26" t="s">
        <v>28</v>
      </c>
      <c r="E17" s="27">
        <v>125.454</v>
      </c>
      <c r="F17" s="28">
        <v>0</v>
      </c>
      <c r="G17" s="28">
        <f t="shared" si="0"/>
        <v>0</v>
      </c>
    </row>
    <row r="18" spans="1:7" s="29" customFormat="1" ht="13.5" customHeight="1">
      <c r="A18" s="25">
        <v>7</v>
      </c>
      <c r="B18" s="26" t="s">
        <v>35</v>
      </c>
      <c r="C18" s="26" t="s">
        <v>36</v>
      </c>
      <c r="D18" s="26" t="s">
        <v>28</v>
      </c>
      <c r="E18" s="27">
        <v>125.454</v>
      </c>
      <c r="F18" s="28">
        <v>0</v>
      </c>
      <c r="G18" s="28">
        <f t="shared" si="0"/>
        <v>0</v>
      </c>
    </row>
    <row r="19" spans="1:7" s="29" customFormat="1" ht="13.5" customHeight="1">
      <c r="A19" s="25">
        <v>8</v>
      </c>
      <c r="B19" s="26" t="s">
        <v>37</v>
      </c>
      <c r="C19" s="26" t="s">
        <v>38</v>
      </c>
      <c r="D19" s="26" t="s">
        <v>28</v>
      </c>
      <c r="E19" s="27">
        <v>713.566</v>
      </c>
      <c r="F19" s="28">
        <v>0</v>
      </c>
      <c r="G19" s="28">
        <f t="shared" si="0"/>
        <v>0</v>
      </c>
    </row>
    <row r="20" spans="1:7" s="29" customFormat="1" ht="13.5" customHeight="1">
      <c r="A20" s="25">
        <v>9</v>
      </c>
      <c r="B20" s="26" t="s">
        <v>39</v>
      </c>
      <c r="C20" s="26" t="s">
        <v>40</v>
      </c>
      <c r="D20" s="26" t="s">
        <v>28</v>
      </c>
      <c r="E20" s="27">
        <v>713.566</v>
      </c>
      <c r="F20" s="28">
        <v>0</v>
      </c>
      <c r="G20" s="28">
        <f t="shared" si="0"/>
        <v>0</v>
      </c>
    </row>
    <row r="21" spans="1:7" s="29" customFormat="1" ht="24" customHeight="1">
      <c r="A21" s="25">
        <v>10</v>
      </c>
      <c r="B21" s="26" t="s">
        <v>41</v>
      </c>
      <c r="C21" s="26" t="s">
        <v>42</v>
      </c>
      <c r="D21" s="26" t="s">
        <v>28</v>
      </c>
      <c r="E21" s="27">
        <v>106.625</v>
      </c>
      <c r="F21" s="28">
        <v>0</v>
      </c>
      <c r="G21" s="28">
        <f t="shared" si="0"/>
        <v>0</v>
      </c>
    </row>
    <row r="22" spans="1:7" s="29" customFormat="1" ht="13.5" customHeight="1">
      <c r="A22" s="25">
        <v>11</v>
      </c>
      <c r="B22" s="26" t="s">
        <v>43</v>
      </c>
      <c r="C22" s="26" t="s">
        <v>44</v>
      </c>
      <c r="D22" s="26" t="s">
        <v>23</v>
      </c>
      <c r="E22" s="27">
        <v>1763.533</v>
      </c>
      <c r="F22" s="28">
        <v>0</v>
      </c>
      <c r="G22" s="28">
        <f t="shared" si="0"/>
        <v>0</v>
      </c>
    </row>
    <row r="23" spans="1:7" s="29" customFormat="1" ht="24" customHeight="1">
      <c r="A23" s="25">
        <v>12</v>
      </c>
      <c r="B23" s="26" t="s">
        <v>45</v>
      </c>
      <c r="C23" s="26" t="s">
        <v>46</v>
      </c>
      <c r="D23" s="26" t="s">
        <v>23</v>
      </c>
      <c r="E23" s="27">
        <v>366.5</v>
      </c>
      <c r="F23" s="28">
        <v>0</v>
      </c>
      <c r="G23" s="28">
        <f t="shared" si="0"/>
        <v>0</v>
      </c>
    </row>
    <row r="24" spans="1:7" s="29" customFormat="1" ht="13.5" customHeight="1">
      <c r="A24" s="30">
        <v>13</v>
      </c>
      <c r="B24" s="31" t="s">
        <v>47</v>
      </c>
      <c r="C24" s="31" t="s">
        <v>48</v>
      </c>
      <c r="D24" s="31" t="s">
        <v>49</v>
      </c>
      <c r="E24" s="32">
        <v>84.761</v>
      </c>
      <c r="F24" s="33">
        <v>0</v>
      </c>
      <c r="G24" s="33">
        <f t="shared" si="0"/>
        <v>0</v>
      </c>
    </row>
    <row r="25" spans="1:7" s="29" customFormat="1" ht="13.5" customHeight="1">
      <c r="A25" s="25">
        <v>14</v>
      </c>
      <c r="B25" s="26" t="s">
        <v>50</v>
      </c>
      <c r="C25" s="26" t="s">
        <v>51</v>
      </c>
      <c r="D25" s="26" t="s">
        <v>23</v>
      </c>
      <c r="E25" s="27">
        <v>2955.5</v>
      </c>
      <c r="F25" s="28">
        <v>0</v>
      </c>
      <c r="G25" s="28">
        <f t="shared" si="0"/>
        <v>0</v>
      </c>
    </row>
    <row r="26" spans="1:7" s="29" customFormat="1" ht="24" customHeight="1">
      <c r="A26" s="25">
        <v>15</v>
      </c>
      <c r="B26" s="26" t="s">
        <v>52</v>
      </c>
      <c r="C26" s="26" t="s">
        <v>53</v>
      </c>
      <c r="D26" s="26" t="s">
        <v>23</v>
      </c>
      <c r="E26" s="27">
        <v>1763.533</v>
      </c>
      <c r="F26" s="28">
        <v>0</v>
      </c>
      <c r="G26" s="28">
        <f t="shared" si="0"/>
        <v>0</v>
      </c>
    </row>
    <row r="27" spans="1:7" s="29" customFormat="1" ht="13.5" customHeight="1">
      <c r="A27" s="25">
        <v>16</v>
      </c>
      <c r="B27" s="26" t="s">
        <v>54</v>
      </c>
      <c r="C27" s="26" t="s">
        <v>55</v>
      </c>
      <c r="D27" s="26" t="s">
        <v>23</v>
      </c>
      <c r="E27" s="27">
        <v>1763.533</v>
      </c>
      <c r="F27" s="28">
        <v>0</v>
      </c>
      <c r="G27" s="28">
        <f t="shared" si="0"/>
        <v>0</v>
      </c>
    </row>
    <row r="28" spans="1:7" s="29" customFormat="1" ht="13.5" customHeight="1">
      <c r="A28" s="25">
        <v>17</v>
      </c>
      <c r="B28" s="26" t="s">
        <v>56</v>
      </c>
      <c r="C28" s="26" t="s">
        <v>57</v>
      </c>
      <c r="D28" s="26" t="s">
        <v>23</v>
      </c>
      <c r="E28" s="27">
        <v>1763.533</v>
      </c>
      <c r="F28" s="28">
        <v>0</v>
      </c>
      <c r="G28" s="28">
        <f t="shared" si="0"/>
        <v>0</v>
      </c>
    </row>
    <row r="29" spans="1:7" s="29" customFormat="1" ht="21" customHeight="1">
      <c r="A29" s="34"/>
      <c r="B29" s="35" t="s">
        <v>13</v>
      </c>
      <c r="C29" s="35" t="s">
        <v>58</v>
      </c>
      <c r="D29" s="35"/>
      <c r="E29" s="36"/>
      <c r="F29" s="37"/>
      <c r="G29" s="37">
        <f>G30</f>
        <v>0</v>
      </c>
    </row>
    <row r="30" spans="1:7" s="29" customFormat="1" ht="13.5" customHeight="1">
      <c r="A30" s="25">
        <v>18</v>
      </c>
      <c r="B30" s="26" t="s">
        <v>59</v>
      </c>
      <c r="C30" s="26" t="s">
        <v>60</v>
      </c>
      <c r="D30" s="26" t="s">
        <v>28</v>
      </c>
      <c r="E30" s="27">
        <v>42.509</v>
      </c>
      <c r="F30" s="28">
        <v>0</v>
      </c>
      <c r="G30" s="28">
        <f>ROUND(E30*F30,2)</f>
        <v>0</v>
      </c>
    </row>
    <row r="31" spans="1:7" s="29" customFormat="1" ht="21" customHeight="1">
      <c r="A31" s="34"/>
      <c r="B31" s="35" t="s">
        <v>14</v>
      </c>
      <c r="C31" s="35" t="s">
        <v>61</v>
      </c>
      <c r="D31" s="35"/>
      <c r="E31" s="36"/>
      <c r="F31" s="37"/>
      <c r="G31" s="37">
        <f>SUM(G32:G33)</f>
        <v>0</v>
      </c>
    </row>
    <row r="32" spans="1:7" s="29" customFormat="1" ht="24" customHeight="1">
      <c r="A32" s="25">
        <v>19</v>
      </c>
      <c r="B32" s="26" t="s">
        <v>62</v>
      </c>
      <c r="C32" s="26" t="s">
        <v>63</v>
      </c>
      <c r="D32" s="26" t="s">
        <v>64</v>
      </c>
      <c r="E32" s="27">
        <v>4</v>
      </c>
      <c r="F32" s="28">
        <v>0</v>
      </c>
      <c r="G32" s="28">
        <f>ROUND(E32*F32,2)</f>
        <v>0</v>
      </c>
    </row>
    <row r="33" spans="1:7" s="29" customFormat="1" ht="24" customHeight="1">
      <c r="A33" s="30">
        <v>20</v>
      </c>
      <c r="B33" s="31" t="s">
        <v>65</v>
      </c>
      <c r="C33" s="31" t="s">
        <v>66</v>
      </c>
      <c r="D33" s="31" t="s">
        <v>67</v>
      </c>
      <c r="E33" s="32">
        <v>14.4</v>
      </c>
      <c r="F33" s="33">
        <v>0</v>
      </c>
      <c r="G33" s="33">
        <f>ROUND(E33*F33,2)</f>
        <v>0</v>
      </c>
    </row>
    <row r="34" spans="1:7" s="29" customFormat="1" ht="21" customHeight="1">
      <c r="A34" s="34"/>
      <c r="B34" s="35" t="s">
        <v>16</v>
      </c>
      <c r="C34" s="35" t="s">
        <v>68</v>
      </c>
      <c r="D34" s="35"/>
      <c r="E34" s="36"/>
      <c r="F34" s="37"/>
      <c r="G34" s="37">
        <f>SUM(G35:G50)</f>
        <v>0</v>
      </c>
    </row>
    <row r="35" spans="1:7" s="29" customFormat="1" ht="24" customHeight="1">
      <c r="A35" s="25">
        <v>21</v>
      </c>
      <c r="B35" s="26" t="s">
        <v>69</v>
      </c>
      <c r="C35" s="26" t="s">
        <v>70</v>
      </c>
      <c r="D35" s="26" t="s">
        <v>23</v>
      </c>
      <c r="E35" s="27">
        <v>2454.9</v>
      </c>
      <c r="F35" s="28">
        <v>0</v>
      </c>
      <c r="G35" s="28">
        <f aca="true" t="shared" si="1" ref="G35:G50">ROUND(E35*F35,2)</f>
        <v>0</v>
      </c>
    </row>
    <row r="36" spans="1:7" s="29" customFormat="1" ht="24" customHeight="1">
      <c r="A36" s="25">
        <v>22</v>
      </c>
      <c r="B36" s="26" t="s">
        <v>71</v>
      </c>
      <c r="C36" s="26" t="s">
        <v>72</v>
      </c>
      <c r="D36" s="26" t="s">
        <v>23</v>
      </c>
      <c r="E36" s="27">
        <v>134.1</v>
      </c>
      <c r="F36" s="28">
        <v>0</v>
      </c>
      <c r="G36" s="28">
        <f t="shared" si="1"/>
        <v>0</v>
      </c>
    </row>
    <row r="37" spans="1:7" s="29" customFormat="1" ht="24" customHeight="1">
      <c r="A37" s="25">
        <v>23</v>
      </c>
      <c r="B37" s="26" t="s">
        <v>73</v>
      </c>
      <c r="C37" s="26" t="s">
        <v>74</v>
      </c>
      <c r="D37" s="26" t="s">
        <v>23</v>
      </c>
      <c r="E37" s="27">
        <v>2029.3</v>
      </c>
      <c r="F37" s="28">
        <v>0</v>
      </c>
      <c r="G37" s="28">
        <f t="shared" si="1"/>
        <v>0</v>
      </c>
    </row>
    <row r="38" spans="1:7" s="29" customFormat="1" ht="24" customHeight="1">
      <c r="A38" s="25">
        <v>24</v>
      </c>
      <c r="B38" s="26" t="s">
        <v>75</v>
      </c>
      <c r="C38" s="26" t="s">
        <v>76</v>
      </c>
      <c r="D38" s="26" t="s">
        <v>23</v>
      </c>
      <c r="E38" s="27">
        <v>425.6</v>
      </c>
      <c r="F38" s="28">
        <v>0</v>
      </c>
      <c r="G38" s="28">
        <f t="shared" si="1"/>
        <v>0</v>
      </c>
    </row>
    <row r="39" spans="1:7" s="29" customFormat="1" ht="24" customHeight="1">
      <c r="A39" s="25">
        <v>25</v>
      </c>
      <c r="B39" s="26" t="s">
        <v>77</v>
      </c>
      <c r="C39" s="26" t="s">
        <v>78</v>
      </c>
      <c r="D39" s="26" t="s">
        <v>23</v>
      </c>
      <c r="E39" s="27">
        <v>2029.3</v>
      </c>
      <c r="F39" s="28">
        <v>0</v>
      </c>
      <c r="G39" s="28">
        <f t="shared" si="1"/>
        <v>0</v>
      </c>
    </row>
    <row r="40" spans="1:7" s="29" customFormat="1" ht="24" customHeight="1">
      <c r="A40" s="25">
        <v>26</v>
      </c>
      <c r="B40" s="26" t="s">
        <v>79</v>
      </c>
      <c r="C40" s="26" t="s">
        <v>80</v>
      </c>
      <c r="D40" s="26" t="s">
        <v>23</v>
      </c>
      <c r="E40" s="27">
        <v>2029.3</v>
      </c>
      <c r="F40" s="28">
        <v>0</v>
      </c>
      <c r="G40" s="28">
        <f t="shared" si="1"/>
        <v>0</v>
      </c>
    </row>
    <row r="41" spans="1:7" s="29" customFormat="1" ht="24" customHeight="1">
      <c r="A41" s="25">
        <v>27</v>
      </c>
      <c r="B41" s="26" t="s">
        <v>81</v>
      </c>
      <c r="C41" s="26" t="s">
        <v>82</v>
      </c>
      <c r="D41" s="26" t="s">
        <v>23</v>
      </c>
      <c r="E41" s="27">
        <v>2029.3</v>
      </c>
      <c r="F41" s="28">
        <v>0</v>
      </c>
      <c r="G41" s="28">
        <f t="shared" si="1"/>
        <v>0</v>
      </c>
    </row>
    <row r="42" spans="1:7" s="29" customFormat="1" ht="24" customHeight="1">
      <c r="A42" s="25">
        <v>28</v>
      </c>
      <c r="B42" s="26" t="s">
        <v>83</v>
      </c>
      <c r="C42" s="26" t="s">
        <v>84</v>
      </c>
      <c r="D42" s="26" t="s">
        <v>23</v>
      </c>
      <c r="E42" s="27">
        <v>2029.3</v>
      </c>
      <c r="F42" s="28">
        <v>0</v>
      </c>
      <c r="G42" s="28">
        <f t="shared" si="1"/>
        <v>0</v>
      </c>
    </row>
    <row r="43" spans="1:7" s="29" customFormat="1" ht="13.5" customHeight="1">
      <c r="A43" s="25">
        <v>29</v>
      </c>
      <c r="B43" s="26" t="s">
        <v>85</v>
      </c>
      <c r="C43" s="26" t="s">
        <v>86</v>
      </c>
      <c r="D43" s="26" t="s">
        <v>23</v>
      </c>
      <c r="E43" s="27">
        <v>134.1</v>
      </c>
      <c r="F43" s="28">
        <v>0</v>
      </c>
      <c r="G43" s="28">
        <f t="shared" si="1"/>
        <v>0</v>
      </c>
    </row>
    <row r="44" spans="1:7" s="29" customFormat="1" ht="13.5" customHeight="1">
      <c r="A44" s="30">
        <v>30</v>
      </c>
      <c r="B44" s="31" t="s">
        <v>87</v>
      </c>
      <c r="C44" s="31" t="s">
        <v>88</v>
      </c>
      <c r="D44" s="31" t="s">
        <v>23</v>
      </c>
      <c r="E44" s="32">
        <v>135.441</v>
      </c>
      <c r="F44" s="33">
        <v>0</v>
      </c>
      <c r="G44" s="33">
        <f t="shared" si="1"/>
        <v>0</v>
      </c>
    </row>
    <row r="45" spans="1:7" s="29" customFormat="1" ht="13.5" customHeight="1">
      <c r="A45" s="25">
        <v>31</v>
      </c>
      <c r="B45" s="26" t="s">
        <v>89</v>
      </c>
      <c r="C45" s="26" t="s">
        <v>90</v>
      </c>
      <c r="D45" s="26" t="s">
        <v>23</v>
      </c>
      <c r="E45" s="27">
        <v>425.6</v>
      </c>
      <c r="F45" s="28">
        <v>0</v>
      </c>
      <c r="G45" s="28">
        <f t="shared" si="1"/>
        <v>0</v>
      </c>
    </row>
    <row r="46" spans="1:7" s="29" customFormat="1" ht="13.5" customHeight="1">
      <c r="A46" s="30">
        <v>32</v>
      </c>
      <c r="B46" s="31" t="s">
        <v>91</v>
      </c>
      <c r="C46" s="31" t="s">
        <v>92</v>
      </c>
      <c r="D46" s="31" t="s">
        <v>23</v>
      </c>
      <c r="E46" s="32">
        <v>429.856</v>
      </c>
      <c r="F46" s="33">
        <v>0</v>
      </c>
      <c r="G46" s="33">
        <f t="shared" si="1"/>
        <v>0</v>
      </c>
    </row>
    <row r="47" spans="1:7" s="29" customFormat="1" ht="24" customHeight="1">
      <c r="A47" s="25">
        <v>33</v>
      </c>
      <c r="B47" s="26" t="s">
        <v>93</v>
      </c>
      <c r="C47" s="26" t="s">
        <v>94</v>
      </c>
      <c r="D47" s="26" t="s">
        <v>23</v>
      </c>
      <c r="E47" s="27">
        <v>366.5</v>
      </c>
      <c r="F47" s="28">
        <v>0</v>
      </c>
      <c r="G47" s="28">
        <f t="shared" si="1"/>
        <v>0</v>
      </c>
    </row>
    <row r="48" spans="1:7" s="29" customFormat="1" ht="13.5" customHeight="1">
      <c r="A48" s="30">
        <v>34</v>
      </c>
      <c r="B48" s="31" t="s">
        <v>95</v>
      </c>
      <c r="C48" s="31" t="s">
        <v>96</v>
      </c>
      <c r="D48" s="31" t="s">
        <v>23</v>
      </c>
      <c r="E48" s="32">
        <v>370.165</v>
      </c>
      <c r="F48" s="33">
        <v>0</v>
      </c>
      <c r="G48" s="33">
        <f t="shared" si="1"/>
        <v>0</v>
      </c>
    </row>
    <row r="49" spans="1:7" s="29" customFormat="1" ht="24" customHeight="1">
      <c r="A49" s="25">
        <v>35</v>
      </c>
      <c r="B49" s="26" t="s">
        <v>97</v>
      </c>
      <c r="C49" s="26" t="s">
        <v>98</v>
      </c>
      <c r="D49" s="26" t="s">
        <v>23</v>
      </c>
      <c r="E49" s="27">
        <v>354.24</v>
      </c>
      <c r="F49" s="28">
        <v>0</v>
      </c>
      <c r="G49" s="28">
        <f t="shared" si="1"/>
        <v>0</v>
      </c>
    </row>
    <row r="50" spans="1:7" s="29" customFormat="1" ht="13.5" customHeight="1">
      <c r="A50" s="30">
        <v>36</v>
      </c>
      <c r="B50" s="31" t="s">
        <v>99</v>
      </c>
      <c r="C50" s="31" t="s">
        <v>100</v>
      </c>
      <c r="D50" s="31" t="s">
        <v>64</v>
      </c>
      <c r="E50" s="32">
        <v>357.782</v>
      </c>
      <c r="F50" s="33">
        <v>0</v>
      </c>
      <c r="G50" s="33">
        <f t="shared" si="1"/>
        <v>0</v>
      </c>
    </row>
    <row r="51" spans="1:7" s="29" customFormat="1" ht="21" customHeight="1">
      <c r="A51" s="34"/>
      <c r="B51" s="35" t="s">
        <v>17</v>
      </c>
      <c r="C51" s="35" t="s">
        <v>101</v>
      </c>
      <c r="D51" s="35"/>
      <c r="E51" s="36"/>
      <c r="F51" s="37"/>
      <c r="G51" s="37">
        <f>SUM(G52:G55)</f>
        <v>0</v>
      </c>
    </row>
    <row r="52" spans="1:7" s="29" customFormat="1" ht="24" customHeight="1">
      <c r="A52" s="25">
        <v>37</v>
      </c>
      <c r="B52" s="26" t="s">
        <v>102</v>
      </c>
      <c r="C52" s="26" t="s">
        <v>103</v>
      </c>
      <c r="D52" s="26" t="s">
        <v>64</v>
      </c>
      <c r="E52" s="27">
        <v>2</v>
      </c>
      <c r="F52" s="28">
        <v>0</v>
      </c>
      <c r="G52" s="28">
        <f>ROUND(E52*F52,2)</f>
        <v>0</v>
      </c>
    </row>
    <row r="53" spans="1:7" s="29" customFormat="1" ht="24" customHeight="1">
      <c r="A53" s="25">
        <v>38</v>
      </c>
      <c r="B53" s="26" t="s">
        <v>104</v>
      </c>
      <c r="C53" s="26" t="s">
        <v>105</v>
      </c>
      <c r="D53" s="26" t="s">
        <v>64</v>
      </c>
      <c r="E53" s="27">
        <v>2</v>
      </c>
      <c r="F53" s="28">
        <v>0</v>
      </c>
      <c r="G53" s="28">
        <f>ROUND(E53*F53,2)</f>
        <v>0</v>
      </c>
    </row>
    <row r="54" spans="1:7" s="29" customFormat="1" ht="13.5" customHeight="1">
      <c r="A54" s="30">
        <v>39</v>
      </c>
      <c r="B54" s="31" t="s">
        <v>106</v>
      </c>
      <c r="C54" s="31" t="s">
        <v>107</v>
      </c>
      <c r="D54" s="31" t="s">
        <v>64</v>
      </c>
      <c r="E54" s="32">
        <v>2</v>
      </c>
      <c r="F54" s="33">
        <v>0</v>
      </c>
      <c r="G54" s="33">
        <f>ROUND(E54*F54,2)</f>
        <v>0</v>
      </c>
    </row>
    <row r="55" spans="1:7" s="29" customFormat="1" ht="13.5" customHeight="1">
      <c r="A55" s="30">
        <v>40</v>
      </c>
      <c r="B55" s="31" t="s">
        <v>108</v>
      </c>
      <c r="C55" s="31" t="s">
        <v>109</v>
      </c>
      <c r="D55" s="31" t="s">
        <v>64</v>
      </c>
      <c r="E55" s="32">
        <v>2</v>
      </c>
      <c r="F55" s="33">
        <v>0</v>
      </c>
      <c r="G55" s="33">
        <f>ROUND(E55*F55,2)</f>
        <v>0</v>
      </c>
    </row>
    <row r="56" spans="1:7" s="29" customFormat="1" ht="21" customHeight="1">
      <c r="A56" s="34"/>
      <c r="B56" s="35" t="s">
        <v>110</v>
      </c>
      <c r="C56" s="35" t="s">
        <v>111</v>
      </c>
      <c r="D56" s="35"/>
      <c r="E56" s="36"/>
      <c r="F56" s="37"/>
      <c r="G56" s="37">
        <f>SUM(G57:G70)</f>
        <v>0</v>
      </c>
    </row>
    <row r="57" spans="1:7" s="29" customFormat="1" ht="24" customHeight="1">
      <c r="A57" s="25">
        <v>41</v>
      </c>
      <c r="B57" s="26" t="s">
        <v>112</v>
      </c>
      <c r="C57" s="26" t="s">
        <v>113</v>
      </c>
      <c r="D57" s="26" t="s">
        <v>64</v>
      </c>
      <c r="E57" s="27">
        <v>4</v>
      </c>
      <c r="F57" s="28">
        <v>0</v>
      </c>
      <c r="G57" s="28">
        <f aca="true" t="shared" si="2" ref="G57:G70">ROUND(E57*F57,2)</f>
        <v>0</v>
      </c>
    </row>
    <row r="58" spans="1:7" s="29" customFormat="1" ht="24" customHeight="1">
      <c r="A58" s="30">
        <v>42</v>
      </c>
      <c r="B58" s="31" t="s">
        <v>114</v>
      </c>
      <c r="C58" s="31" t="s">
        <v>115</v>
      </c>
      <c r="D58" s="31" t="s">
        <v>64</v>
      </c>
      <c r="E58" s="32">
        <v>2</v>
      </c>
      <c r="F58" s="33">
        <v>0</v>
      </c>
      <c r="G58" s="33">
        <f t="shared" si="2"/>
        <v>0</v>
      </c>
    </row>
    <row r="59" spans="1:7" s="29" customFormat="1" ht="24" customHeight="1">
      <c r="A59" s="30">
        <v>43</v>
      </c>
      <c r="B59" s="31" t="s">
        <v>116</v>
      </c>
      <c r="C59" s="31" t="s">
        <v>117</v>
      </c>
      <c r="D59" s="31" t="s">
        <v>64</v>
      </c>
      <c r="E59" s="32">
        <v>2</v>
      </c>
      <c r="F59" s="33">
        <v>0</v>
      </c>
      <c r="G59" s="33">
        <f t="shared" si="2"/>
        <v>0</v>
      </c>
    </row>
    <row r="60" spans="1:7" s="29" customFormat="1" ht="24" customHeight="1">
      <c r="A60" s="25">
        <v>44</v>
      </c>
      <c r="B60" s="26" t="s">
        <v>118</v>
      </c>
      <c r="C60" s="26" t="s">
        <v>119</v>
      </c>
      <c r="D60" s="26" t="s">
        <v>67</v>
      </c>
      <c r="E60" s="27">
        <v>429.2</v>
      </c>
      <c r="F60" s="28">
        <v>0</v>
      </c>
      <c r="G60" s="28">
        <f t="shared" si="2"/>
        <v>0</v>
      </c>
    </row>
    <row r="61" spans="1:7" s="29" customFormat="1" ht="24" customHeight="1">
      <c r="A61" s="25">
        <v>45</v>
      </c>
      <c r="B61" s="26" t="s">
        <v>120</v>
      </c>
      <c r="C61" s="26" t="s">
        <v>121</v>
      </c>
      <c r="D61" s="26" t="s">
        <v>67</v>
      </c>
      <c r="E61" s="27">
        <v>429.2</v>
      </c>
      <c r="F61" s="28">
        <v>0</v>
      </c>
      <c r="G61" s="28">
        <f t="shared" si="2"/>
        <v>0</v>
      </c>
    </row>
    <row r="62" spans="1:7" s="29" customFormat="1" ht="24" customHeight="1">
      <c r="A62" s="25">
        <v>46</v>
      </c>
      <c r="B62" s="26" t="s">
        <v>122</v>
      </c>
      <c r="C62" s="26" t="s">
        <v>123</v>
      </c>
      <c r="D62" s="26" t="s">
        <v>67</v>
      </c>
      <c r="E62" s="27">
        <v>429.2</v>
      </c>
      <c r="F62" s="28">
        <v>0</v>
      </c>
      <c r="G62" s="28">
        <f t="shared" si="2"/>
        <v>0</v>
      </c>
    </row>
    <row r="63" spans="1:7" s="29" customFormat="1" ht="24" customHeight="1">
      <c r="A63" s="25">
        <v>47</v>
      </c>
      <c r="B63" s="26" t="s">
        <v>124</v>
      </c>
      <c r="C63" s="26" t="s">
        <v>125</v>
      </c>
      <c r="D63" s="26" t="s">
        <v>67</v>
      </c>
      <c r="E63" s="27">
        <v>633.6</v>
      </c>
      <c r="F63" s="28">
        <v>0</v>
      </c>
      <c r="G63" s="28">
        <f t="shared" si="2"/>
        <v>0</v>
      </c>
    </row>
    <row r="64" spans="1:7" s="29" customFormat="1" ht="13.5" customHeight="1">
      <c r="A64" s="30">
        <v>48</v>
      </c>
      <c r="B64" s="31" t="s">
        <v>126</v>
      </c>
      <c r="C64" s="31" t="s">
        <v>127</v>
      </c>
      <c r="D64" s="31" t="s">
        <v>64</v>
      </c>
      <c r="E64" s="32">
        <v>639.936</v>
      </c>
      <c r="F64" s="33">
        <v>0</v>
      </c>
      <c r="G64" s="33">
        <f t="shared" si="2"/>
        <v>0</v>
      </c>
    </row>
    <row r="65" spans="1:7" s="29" customFormat="1" ht="24" customHeight="1">
      <c r="A65" s="25">
        <v>49</v>
      </c>
      <c r="B65" s="26" t="s">
        <v>128</v>
      </c>
      <c r="C65" s="26" t="s">
        <v>129</v>
      </c>
      <c r="D65" s="26" t="s">
        <v>67</v>
      </c>
      <c r="E65" s="27">
        <v>595.7</v>
      </c>
      <c r="F65" s="28">
        <v>0</v>
      </c>
      <c r="G65" s="28">
        <f t="shared" si="2"/>
        <v>0</v>
      </c>
    </row>
    <row r="66" spans="1:7" s="29" customFormat="1" ht="24" customHeight="1">
      <c r="A66" s="25">
        <v>50</v>
      </c>
      <c r="B66" s="26" t="s">
        <v>130</v>
      </c>
      <c r="C66" s="26" t="s">
        <v>131</v>
      </c>
      <c r="D66" s="26" t="s">
        <v>67</v>
      </c>
      <c r="E66" s="27">
        <v>147</v>
      </c>
      <c r="F66" s="28">
        <v>0</v>
      </c>
      <c r="G66" s="28">
        <f t="shared" si="2"/>
        <v>0</v>
      </c>
    </row>
    <row r="67" spans="1:7" s="29" customFormat="1" ht="13.5" customHeight="1">
      <c r="A67" s="30">
        <v>51</v>
      </c>
      <c r="B67" s="31" t="s">
        <v>132</v>
      </c>
      <c r="C67" s="31" t="s">
        <v>133</v>
      </c>
      <c r="D67" s="31" t="s">
        <v>64</v>
      </c>
      <c r="E67" s="32">
        <v>750.127</v>
      </c>
      <c r="F67" s="33">
        <v>0</v>
      </c>
      <c r="G67" s="33">
        <f t="shared" si="2"/>
        <v>0</v>
      </c>
    </row>
    <row r="68" spans="1:7" s="29" customFormat="1" ht="13.5" customHeight="1">
      <c r="A68" s="25">
        <v>52</v>
      </c>
      <c r="B68" s="26" t="s">
        <v>134</v>
      </c>
      <c r="C68" s="26" t="s">
        <v>135</v>
      </c>
      <c r="D68" s="26" t="s">
        <v>136</v>
      </c>
      <c r="E68" s="27">
        <v>143.314</v>
      </c>
      <c r="F68" s="28">
        <v>0</v>
      </c>
      <c r="G68" s="28">
        <f t="shared" si="2"/>
        <v>0</v>
      </c>
    </row>
    <row r="69" spans="1:7" s="29" customFormat="1" ht="24" customHeight="1">
      <c r="A69" s="25">
        <v>53</v>
      </c>
      <c r="B69" s="26" t="s">
        <v>137</v>
      </c>
      <c r="C69" s="26" t="s">
        <v>138</v>
      </c>
      <c r="D69" s="26" t="s">
        <v>136</v>
      </c>
      <c r="E69" s="27">
        <v>2722.966</v>
      </c>
      <c r="F69" s="28">
        <v>0</v>
      </c>
      <c r="G69" s="28">
        <f t="shared" si="2"/>
        <v>0</v>
      </c>
    </row>
    <row r="70" spans="1:7" s="29" customFormat="1" ht="13.5" customHeight="1">
      <c r="A70" s="25">
        <v>54</v>
      </c>
      <c r="B70" s="26" t="s">
        <v>139</v>
      </c>
      <c r="C70" s="26" t="s">
        <v>140</v>
      </c>
      <c r="D70" s="26" t="s">
        <v>136</v>
      </c>
      <c r="E70" s="27">
        <v>143.314</v>
      </c>
      <c r="F70" s="28">
        <v>0</v>
      </c>
      <c r="G70" s="28">
        <f t="shared" si="2"/>
        <v>0</v>
      </c>
    </row>
    <row r="71" spans="1:7" s="29" customFormat="1" ht="21" customHeight="1">
      <c r="A71" s="34"/>
      <c r="B71" s="35" t="s">
        <v>141</v>
      </c>
      <c r="C71" s="35" t="s">
        <v>142</v>
      </c>
      <c r="D71" s="35"/>
      <c r="E71" s="36"/>
      <c r="F71" s="37"/>
      <c r="G71" s="37">
        <f>G72</f>
        <v>0</v>
      </c>
    </row>
    <row r="72" spans="1:7" s="29" customFormat="1" ht="24" customHeight="1">
      <c r="A72" s="25">
        <v>55</v>
      </c>
      <c r="B72" s="26" t="s">
        <v>143</v>
      </c>
      <c r="C72" s="26" t="s">
        <v>144</v>
      </c>
      <c r="D72" s="26" t="s">
        <v>136</v>
      </c>
      <c r="E72" s="27">
        <v>3207.521</v>
      </c>
      <c r="F72" s="28">
        <v>0</v>
      </c>
      <c r="G72" s="28">
        <f>ROUND(E72*F72,2)</f>
        <v>0</v>
      </c>
    </row>
    <row r="73" spans="1:7" s="6" customFormat="1" ht="21" customHeight="1">
      <c r="A73" s="21"/>
      <c r="B73" s="22"/>
      <c r="C73" s="22" t="s">
        <v>145</v>
      </c>
      <c r="D73" s="22"/>
      <c r="E73" s="23"/>
      <c r="F73" s="24"/>
      <c r="G73" s="24">
        <f>G10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34">
      <selection activeCell="F52" sqref="F52"/>
    </sheetView>
  </sheetViews>
  <sheetFormatPr defaultColWidth="10.5" defaultRowHeight="12" customHeight="1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146</v>
      </c>
      <c r="B3" s="8"/>
      <c r="C3" s="8"/>
      <c r="D3" s="8"/>
      <c r="E3" s="10"/>
      <c r="F3" s="8"/>
      <c r="G3" s="8"/>
    </row>
    <row r="4" spans="1:7" s="6" customFormat="1" ht="13.5" customHeight="1">
      <c r="A4" s="66"/>
      <c r="B4" s="66"/>
      <c r="C4" s="9"/>
      <c r="D4" s="8"/>
      <c r="E4" s="10"/>
      <c r="F4" s="8"/>
      <c r="G4" s="8"/>
    </row>
    <row r="5" spans="1:7" s="6" customFormat="1" ht="12.75" customHeight="1">
      <c r="A5" s="10" t="s">
        <v>3</v>
      </c>
      <c r="B5" s="8"/>
      <c r="C5" s="8"/>
      <c r="D5" s="8"/>
      <c r="E5" s="10"/>
      <c r="F5" s="8"/>
      <c r="G5" s="8"/>
    </row>
    <row r="6" spans="1:7" s="6" customFormat="1" ht="12.75" customHeight="1">
      <c r="A6" s="10" t="s">
        <v>4</v>
      </c>
      <c r="B6" s="8"/>
      <c r="C6" s="8"/>
      <c r="D6" s="8"/>
      <c r="E6" s="10" t="s">
        <v>319</v>
      </c>
      <c r="F6" s="8"/>
      <c r="G6" s="8"/>
    </row>
    <row r="7" spans="1:7" s="6" customFormat="1" ht="6.75" customHeight="1" thickBot="1">
      <c r="A7" s="8"/>
      <c r="B7" s="8"/>
      <c r="C7" s="8"/>
      <c r="D7" s="8"/>
      <c r="E7" s="8"/>
      <c r="F7" s="8"/>
      <c r="G7" s="8"/>
    </row>
    <row r="8" spans="1:7" s="6" customFormat="1" ht="28.5" customHeight="1" thickBo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s="6" customFormat="1" ht="3" customHeight="1">
      <c r="A9" s="12"/>
      <c r="B9" s="12"/>
      <c r="C9" s="12"/>
      <c r="D9" s="12"/>
      <c r="E9" s="12"/>
      <c r="F9" s="12"/>
      <c r="G9" s="12"/>
    </row>
    <row r="10" spans="1:7" s="6" customFormat="1" ht="14.25" customHeight="1">
      <c r="A10" s="13"/>
      <c r="B10" s="14" t="s">
        <v>18</v>
      </c>
      <c r="C10" s="14" t="s">
        <v>19</v>
      </c>
      <c r="D10" s="14"/>
      <c r="E10" s="15"/>
      <c r="F10" s="16"/>
      <c r="G10" s="16">
        <f>G11+G24+G26+G50</f>
        <v>0</v>
      </c>
    </row>
    <row r="11" spans="1:7" s="6" customFormat="1" ht="21" customHeight="1">
      <c r="A11" s="34"/>
      <c r="B11" s="35" t="s">
        <v>12</v>
      </c>
      <c r="C11" s="35" t="s">
        <v>20</v>
      </c>
      <c r="D11" s="35"/>
      <c r="E11" s="36"/>
      <c r="F11" s="37"/>
      <c r="G11" s="37">
        <f>SUM(G12:G23)</f>
        <v>0</v>
      </c>
    </row>
    <row r="12" spans="1:7" s="6" customFormat="1" ht="13.5" customHeight="1">
      <c r="A12" s="25">
        <v>1</v>
      </c>
      <c r="B12" s="26" t="s">
        <v>147</v>
      </c>
      <c r="C12" s="26" t="s">
        <v>148</v>
      </c>
      <c r="D12" s="26" t="s">
        <v>67</v>
      </c>
      <c r="E12" s="27">
        <v>40</v>
      </c>
      <c r="F12" s="28">
        <v>0</v>
      </c>
      <c r="G12" s="28">
        <f>ROUND(E12*F12,2)</f>
        <v>0</v>
      </c>
    </row>
    <row r="13" spans="1:7" s="6" customFormat="1" ht="13.5" customHeight="1">
      <c r="A13" s="25">
        <v>2</v>
      </c>
      <c r="B13" s="26" t="s">
        <v>33</v>
      </c>
      <c r="C13" s="26" t="s">
        <v>34</v>
      </c>
      <c r="D13" s="26" t="s">
        <v>28</v>
      </c>
      <c r="E13" s="27">
        <v>391.8</v>
      </c>
      <c r="F13" s="28">
        <v>0</v>
      </c>
      <c r="G13" s="28">
        <f aca="true" t="shared" si="0" ref="G13:G23">ROUND(E13*F13,2)</f>
        <v>0</v>
      </c>
    </row>
    <row r="14" spans="1:7" s="6" customFormat="1" ht="13.5" customHeight="1">
      <c r="A14" s="25">
        <v>3</v>
      </c>
      <c r="B14" s="26" t="s">
        <v>35</v>
      </c>
      <c r="C14" s="26" t="s">
        <v>36</v>
      </c>
      <c r="D14" s="26" t="s">
        <v>28</v>
      </c>
      <c r="E14" s="27">
        <v>391.8</v>
      </c>
      <c r="F14" s="28">
        <v>0</v>
      </c>
      <c r="G14" s="28">
        <f t="shared" si="0"/>
        <v>0</v>
      </c>
    </row>
    <row r="15" spans="1:7" s="6" customFormat="1" ht="24" customHeight="1">
      <c r="A15" s="25">
        <v>4</v>
      </c>
      <c r="B15" s="26" t="s">
        <v>149</v>
      </c>
      <c r="C15" s="26" t="s">
        <v>150</v>
      </c>
      <c r="D15" s="26" t="s">
        <v>23</v>
      </c>
      <c r="E15" s="27">
        <v>489.75</v>
      </c>
      <c r="F15" s="28">
        <v>0</v>
      </c>
      <c r="G15" s="28">
        <f t="shared" si="0"/>
        <v>0</v>
      </c>
    </row>
    <row r="16" spans="1:7" s="6" customFormat="1" ht="24" customHeight="1">
      <c r="A16" s="25">
        <v>5</v>
      </c>
      <c r="B16" s="26" t="s">
        <v>151</v>
      </c>
      <c r="C16" s="26" t="s">
        <v>152</v>
      </c>
      <c r="D16" s="26" t="s">
        <v>23</v>
      </c>
      <c r="E16" s="27">
        <v>489.75</v>
      </c>
      <c r="F16" s="28">
        <v>0</v>
      </c>
      <c r="G16" s="28">
        <f t="shared" si="0"/>
        <v>0</v>
      </c>
    </row>
    <row r="17" spans="1:7" s="6" customFormat="1" ht="24" customHeight="1">
      <c r="A17" s="25">
        <v>6</v>
      </c>
      <c r="B17" s="26" t="s">
        <v>153</v>
      </c>
      <c r="C17" s="26" t="s">
        <v>154</v>
      </c>
      <c r="D17" s="26" t="s">
        <v>28</v>
      </c>
      <c r="E17" s="27">
        <v>391.8</v>
      </c>
      <c r="F17" s="28">
        <v>0</v>
      </c>
      <c r="G17" s="28">
        <f t="shared" si="0"/>
        <v>0</v>
      </c>
    </row>
    <row r="18" spans="1:7" s="6" customFormat="1" ht="13.5" customHeight="1">
      <c r="A18" s="25">
        <v>7</v>
      </c>
      <c r="B18" s="26" t="s">
        <v>37</v>
      </c>
      <c r="C18" s="26" t="s">
        <v>38</v>
      </c>
      <c r="D18" s="26" t="s">
        <v>28</v>
      </c>
      <c r="E18" s="27">
        <v>152.723</v>
      </c>
      <c r="F18" s="28">
        <v>0</v>
      </c>
      <c r="G18" s="28">
        <f t="shared" si="0"/>
        <v>0</v>
      </c>
    </row>
    <row r="19" spans="1:7" s="6" customFormat="1" ht="13.5" customHeight="1">
      <c r="A19" s="25">
        <v>8</v>
      </c>
      <c r="B19" s="26" t="s">
        <v>39</v>
      </c>
      <c r="C19" s="26" t="s">
        <v>40</v>
      </c>
      <c r="D19" s="26" t="s">
        <v>28</v>
      </c>
      <c r="E19" s="27">
        <v>152.723</v>
      </c>
      <c r="F19" s="28">
        <v>0</v>
      </c>
      <c r="G19" s="28">
        <f t="shared" si="0"/>
        <v>0</v>
      </c>
    </row>
    <row r="20" spans="1:7" s="6" customFormat="1" ht="24" customHeight="1">
      <c r="A20" s="25">
        <v>9</v>
      </c>
      <c r="B20" s="26" t="s">
        <v>41</v>
      </c>
      <c r="C20" s="26" t="s">
        <v>42</v>
      </c>
      <c r="D20" s="26" t="s">
        <v>28</v>
      </c>
      <c r="E20" s="27">
        <v>239.077</v>
      </c>
      <c r="F20" s="28">
        <v>0</v>
      </c>
      <c r="G20" s="28">
        <f t="shared" si="0"/>
        <v>0</v>
      </c>
    </row>
    <row r="21" spans="1:7" s="6" customFormat="1" ht="24" customHeight="1">
      <c r="A21" s="25">
        <v>10</v>
      </c>
      <c r="B21" s="26" t="s">
        <v>155</v>
      </c>
      <c r="C21" s="26" t="s">
        <v>156</v>
      </c>
      <c r="D21" s="26" t="s">
        <v>28</v>
      </c>
      <c r="E21" s="27">
        <v>101.92</v>
      </c>
      <c r="F21" s="28">
        <v>0</v>
      </c>
      <c r="G21" s="28">
        <f t="shared" si="0"/>
        <v>0</v>
      </c>
    </row>
    <row r="22" spans="1:7" s="6" customFormat="1" ht="13.5" customHeight="1">
      <c r="A22" s="30">
        <v>11</v>
      </c>
      <c r="B22" s="31" t="s">
        <v>157</v>
      </c>
      <c r="C22" s="31" t="s">
        <v>158</v>
      </c>
      <c r="D22" s="31" t="s">
        <v>28</v>
      </c>
      <c r="E22" s="32">
        <v>101.92</v>
      </c>
      <c r="F22" s="33">
        <v>0</v>
      </c>
      <c r="G22" s="33">
        <f t="shared" si="0"/>
        <v>0</v>
      </c>
    </row>
    <row r="23" spans="1:7" s="6" customFormat="1" ht="13.5" customHeight="1">
      <c r="A23" s="25">
        <v>12</v>
      </c>
      <c r="B23" s="26" t="s">
        <v>159</v>
      </c>
      <c r="C23" s="26" t="s">
        <v>160</v>
      </c>
      <c r="D23" s="26" t="s">
        <v>28</v>
      </c>
      <c r="E23" s="27">
        <v>101.92</v>
      </c>
      <c r="F23" s="28">
        <v>0</v>
      </c>
      <c r="G23" s="28">
        <f t="shared" si="0"/>
        <v>0</v>
      </c>
    </row>
    <row r="24" spans="1:7" s="6" customFormat="1" ht="21" customHeight="1">
      <c r="A24" s="34"/>
      <c r="B24" s="35" t="s">
        <v>15</v>
      </c>
      <c r="C24" s="35" t="s">
        <v>161</v>
      </c>
      <c r="D24" s="35"/>
      <c r="E24" s="36"/>
      <c r="F24" s="37"/>
      <c r="G24" s="37">
        <f>G25</f>
        <v>0</v>
      </c>
    </row>
    <row r="25" spans="1:7" s="6" customFormat="1" ht="24" customHeight="1">
      <c r="A25" s="25">
        <v>13</v>
      </c>
      <c r="B25" s="26" t="s">
        <v>162</v>
      </c>
      <c r="C25" s="26" t="s">
        <v>163</v>
      </c>
      <c r="D25" s="26" t="s">
        <v>28</v>
      </c>
      <c r="E25" s="27">
        <v>38.22</v>
      </c>
      <c r="F25" s="28">
        <v>0</v>
      </c>
      <c r="G25" s="28">
        <f>ROUND(E25*F25,2)</f>
        <v>0</v>
      </c>
    </row>
    <row r="26" spans="1:7" s="6" customFormat="1" ht="21" customHeight="1">
      <c r="A26" s="34"/>
      <c r="B26" s="35" t="s">
        <v>17</v>
      </c>
      <c r="C26" s="35" t="s">
        <v>101</v>
      </c>
      <c r="D26" s="35"/>
      <c r="E26" s="36"/>
      <c r="F26" s="37"/>
      <c r="G26" s="37">
        <f>SUM(G27:G49)</f>
        <v>0</v>
      </c>
    </row>
    <row r="27" spans="1:7" s="6" customFormat="1" ht="24" customHeight="1">
      <c r="A27" s="25">
        <v>14</v>
      </c>
      <c r="B27" s="26" t="s">
        <v>164</v>
      </c>
      <c r="C27" s="26" t="s">
        <v>165</v>
      </c>
      <c r="D27" s="26" t="s">
        <v>67</v>
      </c>
      <c r="E27" s="27">
        <v>150</v>
      </c>
      <c r="F27" s="28">
        <v>0</v>
      </c>
      <c r="G27" s="28">
        <f aca="true" t="shared" si="1" ref="G27:G49">ROUND(E27*F27,2)</f>
        <v>0</v>
      </c>
    </row>
    <row r="28" spans="1:7" s="6" customFormat="1" ht="24" customHeight="1">
      <c r="A28" s="30">
        <v>15</v>
      </c>
      <c r="B28" s="31" t="s">
        <v>166</v>
      </c>
      <c r="C28" s="31" t="s">
        <v>167</v>
      </c>
      <c r="D28" s="31" t="s">
        <v>67</v>
      </c>
      <c r="E28" s="32">
        <v>163.95</v>
      </c>
      <c r="F28" s="33">
        <v>0</v>
      </c>
      <c r="G28" s="33">
        <f t="shared" si="1"/>
        <v>0</v>
      </c>
    </row>
    <row r="29" spans="1:7" s="6" customFormat="1" ht="13.5" customHeight="1">
      <c r="A29" s="30">
        <v>16</v>
      </c>
      <c r="B29" s="31" t="s">
        <v>168</v>
      </c>
      <c r="C29" s="31" t="s">
        <v>169</v>
      </c>
      <c r="D29" s="31" t="s">
        <v>64</v>
      </c>
      <c r="E29" s="32">
        <v>5</v>
      </c>
      <c r="F29" s="33">
        <v>0</v>
      </c>
      <c r="G29" s="33">
        <f t="shared" si="1"/>
        <v>0</v>
      </c>
    </row>
    <row r="30" spans="1:7" s="6" customFormat="1" ht="24" customHeight="1">
      <c r="A30" s="25">
        <v>17</v>
      </c>
      <c r="B30" s="26" t="s">
        <v>170</v>
      </c>
      <c r="C30" s="26" t="s">
        <v>171</v>
      </c>
      <c r="D30" s="26" t="s">
        <v>67</v>
      </c>
      <c r="E30" s="27">
        <v>330</v>
      </c>
      <c r="F30" s="28">
        <v>0</v>
      </c>
      <c r="G30" s="28">
        <f t="shared" si="1"/>
        <v>0</v>
      </c>
    </row>
    <row r="31" spans="1:7" s="6" customFormat="1" ht="24" customHeight="1">
      <c r="A31" s="30">
        <v>18</v>
      </c>
      <c r="B31" s="31" t="s">
        <v>172</v>
      </c>
      <c r="C31" s="31" t="s">
        <v>173</v>
      </c>
      <c r="D31" s="31" t="s">
        <v>67</v>
      </c>
      <c r="E31" s="32">
        <v>360.69</v>
      </c>
      <c r="F31" s="33">
        <v>0</v>
      </c>
      <c r="G31" s="33">
        <f t="shared" si="1"/>
        <v>0</v>
      </c>
    </row>
    <row r="32" spans="1:7" s="6" customFormat="1" ht="24" customHeight="1">
      <c r="A32" s="25">
        <v>19</v>
      </c>
      <c r="B32" s="26" t="s">
        <v>174</v>
      </c>
      <c r="C32" s="26" t="s">
        <v>175</v>
      </c>
      <c r="D32" s="26" t="s">
        <v>64</v>
      </c>
      <c r="E32" s="27">
        <v>4</v>
      </c>
      <c r="F32" s="28">
        <v>0</v>
      </c>
      <c r="G32" s="28">
        <f t="shared" si="1"/>
        <v>0</v>
      </c>
    </row>
    <row r="33" spans="1:7" s="6" customFormat="1" ht="13.5" customHeight="1">
      <c r="A33" s="30">
        <v>20</v>
      </c>
      <c r="B33" s="31" t="s">
        <v>176</v>
      </c>
      <c r="C33" s="31" t="s">
        <v>177</v>
      </c>
      <c r="D33" s="31" t="s">
        <v>64</v>
      </c>
      <c r="E33" s="32">
        <v>4</v>
      </c>
      <c r="F33" s="33">
        <v>0</v>
      </c>
      <c r="G33" s="33">
        <f t="shared" si="1"/>
        <v>0</v>
      </c>
    </row>
    <row r="34" spans="1:7" s="6" customFormat="1" ht="13.5" customHeight="1">
      <c r="A34" s="30">
        <v>21</v>
      </c>
      <c r="B34" s="31" t="s">
        <v>178</v>
      </c>
      <c r="C34" s="31" t="s">
        <v>179</v>
      </c>
      <c r="D34" s="31" t="s">
        <v>64</v>
      </c>
      <c r="E34" s="32">
        <v>4</v>
      </c>
      <c r="F34" s="33">
        <v>0</v>
      </c>
      <c r="G34" s="33">
        <f t="shared" si="1"/>
        <v>0</v>
      </c>
    </row>
    <row r="35" spans="1:7" s="6" customFormat="1" ht="24" customHeight="1">
      <c r="A35" s="25">
        <v>22</v>
      </c>
      <c r="B35" s="26" t="s">
        <v>180</v>
      </c>
      <c r="C35" s="26" t="s">
        <v>181</v>
      </c>
      <c r="D35" s="26" t="s">
        <v>64</v>
      </c>
      <c r="E35" s="27">
        <v>5</v>
      </c>
      <c r="F35" s="28">
        <v>0</v>
      </c>
      <c r="G35" s="28">
        <f t="shared" si="1"/>
        <v>0</v>
      </c>
    </row>
    <row r="36" spans="1:7" s="6" customFormat="1" ht="13.5" customHeight="1">
      <c r="A36" s="30">
        <v>23</v>
      </c>
      <c r="B36" s="31" t="s">
        <v>182</v>
      </c>
      <c r="C36" s="31" t="s">
        <v>183</v>
      </c>
      <c r="D36" s="31" t="s">
        <v>64</v>
      </c>
      <c r="E36" s="32">
        <v>5.05</v>
      </c>
      <c r="F36" s="33">
        <v>0</v>
      </c>
      <c r="G36" s="33">
        <f t="shared" si="1"/>
        <v>0</v>
      </c>
    </row>
    <row r="37" spans="1:7" s="6" customFormat="1" ht="13.5" customHeight="1">
      <c r="A37" s="30">
        <v>24</v>
      </c>
      <c r="B37" s="31" t="s">
        <v>184</v>
      </c>
      <c r="C37" s="31" t="s">
        <v>185</v>
      </c>
      <c r="D37" s="31" t="s">
        <v>186</v>
      </c>
      <c r="E37" s="32">
        <v>5</v>
      </c>
      <c r="F37" s="33">
        <v>0</v>
      </c>
      <c r="G37" s="33">
        <f t="shared" si="1"/>
        <v>0</v>
      </c>
    </row>
    <row r="38" spans="1:7" s="6" customFormat="1" ht="13.5" customHeight="1">
      <c r="A38" s="30">
        <v>25</v>
      </c>
      <c r="B38" s="31" t="s">
        <v>187</v>
      </c>
      <c r="C38" s="31" t="s">
        <v>188</v>
      </c>
      <c r="D38" s="31" t="s">
        <v>28</v>
      </c>
      <c r="E38" s="32">
        <v>1</v>
      </c>
      <c r="F38" s="33">
        <v>0</v>
      </c>
      <c r="G38" s="33">
        <f t="shared" si="1"/>
        <v>0</v>
      </c>
    </row>
    <row r="39" spans="1:7" s="6" customFormat="1" ht="13.5" customHeight="1">
      <c r="A39" s="30">
        <v>26</v>
      </c>
      <c r="B39" s="31" t="s">
        <v>189</v>
      </c>
      <c r="C39" s="31" t="s">
        <v>190</v>
      </c>
      <c r="D39" s="31" t="s">
        <v>28</v>
      </c>
      <c r="E39" s="32">
        <v>2</v>
      </c>
      <c r="F39" s="33">
        <v>0</v>
      </c>
      <c r="G39" s="33">
        <f t="shared" si="1"/>
        <v>0</v>
      </c>
    </row>
    <row r="40" spans="1:7" s="6" customFormat="1" ht="13.5" customHeight="1">
      <c r="A40" s="30">
        <v>27</v>
      </c>
      <c r="B40" s="31" t="s">
        <v>191</v>
      </c>
      <c r="C40" s="31" t="s">
        <v>192</v>
      </c>
      <c r="D40" s="31" t="s">
        <v>28</v>
      </c>
      <c r="E40" s="32">
        <v>1.01</v>
      </c>
      <c r="F40" s="33">
        <v>0</v>
      </c>
      <c r="G40" s="33">
        <f t="shared" si="1"/>
        <v>0</v>
      </c>
    </row>
    <row r="41" spans="1:7" s="6" customFormat="1" ht="13.5" customHeight="1">
      <c r="A41" s="30">
        <v>28</v>
      </c>
      <c r="B41" s="31" t="s">
        <v>193</v>
      </c>
      <c r="C41" s="31" t="s">
        <v>194</v>
      </c>
      <c r="D41" s="31" t="s">
        <v>28</v>
      </c>
      <c r="E41" s="32">
        <v>4.04</v>
      </c>
      <c r="F41" s="33">
        <v>0</v>
      </c>
      <c r="G41" s="33">
        <f t="shared" si="1"/>
        <v>0</v>
      </c>
    </row>
    <row r="42" spans="1:7" s="6" customFormat="1" ht="13.5" customHeight="1">
      <c r="A42" s="30">
        <v>29</v>
      </c>
      <c r="B42" s="31" t="s">
        <v>195</v>
      </c>
      <c r="C42" s="31" t="s">
        <v>196</v>
      </c>
      <c r="D42" s="31" t="s">
        <v>28</v>
      </c>
      <c r="E42" s="32">
        <v>24.24</v>
      </c>
      <c r="F42" s="33">
        <v>0</v>
      </c>
      <c r="G42" s="33">
        <f t="shared" si="1"/>
        <v>0</v>
      </c>
    </row>
    <row r="43" spans="1:7" s="6" customFormat="1" ht="24" customHeight="1">
      <c r="A43" s="25">
        <v>30</v>
      </c>
      <c r="B43" s="26" t="s">
        <v>197</v>
      </c>
      <c r="C43" s="26" t="s">
        <v>198</v>
      </c>
      <c r="D43" s="26" t="s">
        <v>67</v>
      </c>
      <c r="E43" s="27">
        <v>150</v>
      </c>
      <c r="F43" s="28">
        <v>0</v>
      </c>
      <c r="G43" s="28">
        <f t="shared" si="1"/>
        <v>0</v>
      </c>
    </row>
    <row r="44" spans="1:7" s="6" customFormat="1" ht="24" customHeight="1">
      <c r="A44" s="25">
        <v>31</v>
      </c>
      <c r="B44" s="26" t="s">
        <v>199</v>
      </c>
      <c r="C44" s="26" t="s">
        <v>200</v>
      </c>
      <c r="D44" s="26" t="s">
        <v>67</v>
      </c>
      <c r="E44" s="27">
        <v>330</v>
      </c>
      <c r="F44" s="28">
        <v>0</v>
      </c>
      <c r="G44" s="28">
        <f t="shared" si="1"/>
        <v>0</v>
      </c>
    </row>
    <row r="45" spans="1:7" s="6" customFormat="1" ht="24" customHeight="1">
      <c r="A45" s="25">
        <v>32</v>
      </c>
      <c r="B45" s="26" t="s">
        <v>201</v>
      </c>
      <c r="C45" s="26" t="s">
        <v>202</v>
      </c>
      <c r="D45" s="26" t="s">
        <v>67</v>
      </c>
      <c r="E45" s="27">
        <v>480</v>
      </c>
      <c r="F45" s="28">
        <v>0</v>
      </c>
      <c r="G45" s="28">
        <f t="shared" si="1"/>
        <v>0</v>
      </c>
    </row>
    <row r="46" spans="1:7" s="6" customFormat="1" ht="24" customHeight="1">
      <c r="A46" s="25">
        <v>33</v>
      </c>
      <c r="B46" s="26" t="s">
        <v>203</v>
      </c>
      <c r="C46" s="26" t="s">
        <v>204</v>
      </c>
      <c r="D46" s="26" t="s">
        <v>64</v>
      </c>
      <c r="E46" s="27">
        <v>2</v>
      </c>
      <c r="F46" s="28">
        <v>0</v>
      </c>
      <c r="G46" s="28">
        <f t="shared" si="1"/>
        <v>0</v>
      </c>
    </row>
    <row r="47" spans="1:7" s="6" customFormat="1" ht="13.5" customHeight="1">
      <c r="A47" s="25">
        <v>34</v>
      </c>
      <c r="B47" s="26" t="s">
        <v>205</v>
      </c>
      <c r="C47" s="26" t="s">
        <v>206</v>
      </c>
      <c r="D47" s="26" t="s">
        <v>64</v>
      </c>
      <c r="E47" s="27">
        <v>1</v>
      </c>
      <c r="F47" s="28">
        <v>0</v>
      </c>
      <c r="G47" s="28">
        <f t="shared" si="1"/>
        <v>0</v>
      </c>
    </row>
    <row r="48" spans="1:7" s="6" customFormat="1" ht="13.5" customHeight="1">
      <c r="A48" s="25">
        <v>35</v>
      </c>
      <c r="B48" s="26" t="s">
        <v>207</v>
      </c>
      <c r="C48" s="26" t="s">
        <v>208</v>
      </c>
      <c r="D48" s="26" t="s">
        <v>67</v>
      </c>
      <c r="E48" s="27">
        <v>4</v>
      </c>
      <c r="F48" s="28">
        <v>0</v>
      </c>
      <c r="G48" s="28">
        <f t="shared" si="1"/>
        <v>0</v>
      </c>
    </row>
    <row r="49" spans="1:7" s="6" customFormat="1" ht="13.5" customHeight="1">
      <c r="A49" s="25">
        <v>36</v>
      </c>
      <c r="B49" s="26" t="s">
        <v>209</v>
      </c>
      <c r="C49" s="26" t="s">
        <v>210</v>
      </c>
      <c r="D49" s="26" t="s">
        <v>67</v>
      </c>
      <c r="E49" s="27">
        <v>480</v>
      </c>
      <c r="F49" s="28">
        <v>0</v>
      </c>
      <c r="G49" s="28">
        <f t="shared" si="1"/>
        <v>0</v>
      </c>
    </row>
    <row r="50" spans="1:7" s="6" customFormat="1" ht="21" customHeight="1">
      <c r="A50" s="34"/>
      <c r="B50" s="35" t="s">
        <v>141</v>
      </c>
      <c r="C50" s="35" t="s">
        <v>142</v>
      </c>
      <c r="D50" s="35"/>
      <c r="E50" s="36"/>
      <c r="F50" s="37"/>
      <c r="G50" s="37">
        <f>G51</f>
        <v>0</v>
      </c>
    </row>
    <row r="51" spans="1:7" s="6" customFormat="1" ht="24" customHeight="1">
      <c r="A51" s="25">
        <v>37</v>
      </c>
      <c r="B51" s="26" t="s">
        <v>211</v>
      </c>
      <c r="C51" s="26" t="s">
        <v>212</v>
      </c>
      <c r="D51" s="26" t="s">
        <v>136</v>
      </c>
      <c r="E51" s="27">
        <v>135.446</v>
      </c>
      <c r="F51" s="28">
        <v>0</v>
      </c>
      <c r="G51" s="28">
        <f>ROUND(E51*F51,2)</f>
        <v>0</v>
      </c>
    </row>
    <row r="52" spans="1:7" s="6" customFormat="1" ht="21" customHeight="1">
      <c r="A52" s="38"/>
      <c r="B52" s="39"/>
      <c r="C52" s="39" t="s">
        <v>145</v>
      </c>
      <c r="D52" s="39"/>
      <c r="E52" s="40"/>
      <c r="F52" s="41"/>
      <c r="G52" s="41">
        <f>G10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31">
      <selection activeCell="F54" sqref="F54"/>
    </sheetView>
  </sheetViews>
  <sheetFormatPr defaultColWidth="10.5" defaultRowHeight="12" customHeight="1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213</v>
      </c>
      <c r="B3" s="8"/>
      <c r="C3" s="8"/>
      <c r="D3" s="8"/>
      <c r="E3" s="10"/>
      <c r="F3" s="8"/>
      <c r="G3" s="8"/>
    </row>
    <row r="4" spans="1:7" s="6" customFormat="1" ht="13.5" customHeight="1">
      <c r="A4" s="66"/>
      <c r="B4" s="66"/>
      <c r="C4" s="9"/>
      <c r="D4" s="8"/>
      <c r="E4" s="10"/>
      <c r="F4" s="8"/>
      <c r="G4" s="8"/>
    </row>
    <row r="5" spans="1:7" s="6" customFormat="1" ht="12.75" customHeight="1">
      <c r="A5" s="10" t="s">
        <v>3</v>
      </c>
      <c r="B5" s="8"/>
      <c r="C5" s="8"/>
      <c r="D5" s="8"/>
      <c r="E5" s="10"/>
      <c r="F5" s="8"/>
      <c r="G5" s="8"/>
    </row>
    <row r="6" spans="1:7" s="6" customFormat="1" ht="12.75" customHeight="1">
      <c r="A6" s="10" t="s">
        <v>4</v>
      </c>
      <c r="B6" s="8"/>
      <c r="C6" s="8"/>
      <c r="D6" s="8"/>
      <c r="E6" s="10" t="s">
        <v>319</v>
      </c>
      <c r="F6" s="8"/>
      <c r="G6" s="8"/>
    </row>
    <row r="7" spans="1:7" s="6" customFormat="1" ht="6.75" customHeight="1" thickBot="1">
      <c r="A7" s="8"/>
      <c r="B7" s="8"/>
      <c r="C7" s="8"/>
      <c r="D7" s="8"/>
      <c r="E7" s="8"/>
      <c r="F7" s="8"/>
      <c r="G7" s="8"/>
    </row>
    <row r="8" spans="1:7" s="6" customFormat="1" ht="28.5" customHeight="1" thickBo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s="6" customFormat="1" ht="3" customHeight="1">
      <c r="A9" s="12"/>
      <c r="B9" s="12"/>
      <c r="C9" s="12"/>
      <c r="D9" s="12"/>
      <c r="E9" s="12"/>
      <c r="F9" s="12"/>
      <c r="G9" s="12"/>
    </row>
    <row r="10" spans="1:7" s="6" customFormat="1" ht="14.25" customHeight="1">
      <c r="A10" s="13"/>
      <c r="B10" s="14" t="s">
        <v>18</v>
      </c>
      <c r="C10" s="14" t="s">
        <v>19</v>
      </c>
      <c r="D10" s="14"/>
      <c r="E10" s="15"/>
      <c r="F10" s="16"/>
      <c r="G10" s="16">
        <f>G11+G25+G27+G51</f>
        <v>0</v>
      </c>
    </row>
    <row r="11" spans="1:7" s="6" customFormat="1" ht="21" customHeight="1">
      <c r="A11" s="34"/>
      <c r="B11" s="35" t="s">
        <v>12</v>
      </c>
      <c r="C11" s="35" t="s">
        <v>20</v>
      </c>
      <c r="D11" s="35"/>
      <c r="E11" s="36"/>
      <c r="F11" s="37"/>
      <c r="G11" s="37">
        <f>SUM(G12:G24)</f>
        <v>0</v>
      </c>
    </row>
    <row r="12" spans="1:7" s="6" customFormat="1" ht="13.5" customHeight="1">
      <c r="A12" s="25">
        <v>1</v>
      </c>
      <c r="B12" s="26" t="s">
        <v>33</v>
      </c>
      <c r="C12" s="26" t="s">
        <v>34</v>
      </c>
      <c r="D12" s="26" t="s">
        <v>28</v>
      </c>
      <c r="E12" s="27">
        <v>840.624</v>
      </c>
      <c r="F12" s="28">
        <v>0</v>
      </c>
      <c r="G12" s="28">
        <f>ROUND(E12*F12,2)</f>
        <v>0</v>
      </c>
    </row>
    <row r="13" spans="1:7" s="6" customFormat="1" ht="13.5" customHeight="1">
      <c r="A13" s="25">
        <v>2</v>
      </c>
      <c r="B13" s="26" t="s">
        <v>35</v>
      </c>
      <c r="C13" s="26" t="s">
        <v>36</v>
      </c>
      <c r="D13" s="26" t="s">
        <v>28</v>
      </c>
      <c r="E13" s="27">
        <v>840.624</v>
      </c>
      <c r="F13" s="28">
        <v>0</v>
      </c>
      <c r="G13" s="28">
        <f aca="true" t="shared" si="0" ref="G13:G24">ROUND(E13*F13,2)</f>
        <v>0</v>
      </c>
    </row>
    <row r="14" spans="1:7" s="6" customFormat="1" ht="24" customHeight="1">
      <c r="A14" s="25">
        <v>3</v>
      </c>
      <c r="B14" s="26" t="s">
        <v>214</v>
      </c>
      <c r="C14" s="26" t="s">
        <v>215</v>
      </c>
      <c r="D14" s="26" t="s">
        <v>23</v>
      </c>
      <c r="E14" s="27">
        <v>1702.496</v>
      </c>
      <c r="F14" s="28">
        <v>0</v>
      </c>
      <c r="G14" s="28">
        <f t="shared" si="0"/>
        <v>0</v>
      </c>
    </row>
    <row r="15" spans="1:7" s="6" customFormat="1" ht="13.5" customHeight="1">
      <c r="A15" s="25">
        <v>4</v>
      </c>
      <c r="B15" s="26" t="s">
        <v>216</v>
      </c>
      <c r="C15" s="26" t="s">
        <v>217</v>
      </c>
      <c r="D15" s="26" t="s">
        <v>23</v>
      </c>
      <c r="E15" s="27">
        <v>1702.496</v>
      </c>
      <c r="F15" s="28">
        <v>0</v>
      </c>
      <c r="G15" s="28">
        <f t="shared" si="0"/>
        <v>0</v>
      </c>
    </row>
    <row r="16" spans="1:7" s="6" customFormat="1" ht="24" customHeight="1">
      <c r="A16" s="25">
        <v>5</v>
      </c>
      <c r="B16" s="26" t="s">
        <v>218</v>
      </c>
      <c r="C16" s="26" t="s">
        <v>219</v>
      </c>
      <c r="D16" s="26" t="s">
        <v>28</v>
      </c>
      <c r="E16" s="27">
        <v>833.476</v>
      </c>
      <c r="F16" s="28">
        <v>0</v>
      </c>
      <c r="G16" s="28">
        <f t="shared" si="0"/>
        <v>0</v>
      </c>
    </row>
    <row r="17" spans="1:7" s="6" customFormat="1" ht="13.5" customHeight="1">
      <c r="A17" s="25">
        <v>6</v>
      </c>
      <c r="B17" s="26" t="s">
        <v>220</v>
      </c>
      <c r="C17" s="26" t="s">
        <v>221</v>
      </c>
      <c r="D17" s="26" t="s">
        <v>28</v>
      </c>
      <c r="E17" s="27">
        <v>833.476</v>
      </c>
      <c r="F17" s="28">
        <v>0</v>
      </c>
      <c r="G17" s="28">
        <f t="shared" si="0"/>
        <v>0</v>
      </c>
    </row>
    <row r="18" spans="1:7" s="6" customFormat="1" ht="24" customHeight="1">
      <c r="A18" s="25">
        <v>7</v>
      </c>
      <c r="B18" s="26" t="s">
        <v>153</v>
      </c>
      <c r="C18" s="26" t="s">
        <v>154</v>
      </c>
      <c r="D18" s="26" t="s">
        <v>28</v>
      </c>
      <c r="E18" s="27">
        <v>840.624</v>
      </c>
      <c r="F18" s="28">
        <v>0</v>
      </c>
      <c r="G18" s="28">
        <f t="shared" si="0"/>
        <v>0</v>
      </c>
    </row>
    <row r="19" spans="1:7" s="6" customFormat="1" ht="13.5" customHeight="1">
      <c r="A19" s="25">
        <v>8</v>
      </c>
      <c r="B19" s="26" t="s">
        <v>37</v>
      </c>
      <c r="C19" s="26" t="s">
        <v>38</v>
      </c>
      <c r="D19" s="26" t="s">
        <v>28</v>
      </c>
      <c r="E19" s="27">
        <v>263.248</v>
      </c>
      <c r="F19" s="28">
        <v>0</v>
      </c>
      <c r="G19" s="28">
        <f t="shared" si="0"/>
        <v>0</v>
      </c>
    </row>
    <row r="20" spans="1:7" s="6" customFormat="1" ht="13.5" customHeight="1">
      <c r="A20" s="25">
        <v>9</v>
      </c>
      <c r="B20" s="26" t="s">
        <v>39</v>
      </c>
      <c r="C20" s="26" t="s">
        <v>40</v>
      </c>
      <c r="D20" s="26" t="s">
        <v>28</v>
      </c>
      <c r="E20" s="27">
        <v>263.248</v>
      </c>
      <c r="F20" s="28">
        <v>0</v>
      </c>
      <c r="G20" s="28">
        <f t="shared" si="0"/>
        <v>0</v>
      </c>
    </row>
    <row r="21" spans="1:7" s="6" customFormat="1" ht="24" customHeight="1">
      <c r="A21" s="25">
        <v>10</v>
      </c>
      <c r="B21" s="26" t="s">
        <v>41</v>
      </c>
      <c r="C21" s="26" t="s">
        <v>222</v>
      </c>
      <c r="D21" s="26" t="s">
        <v>28</v>
      </c>
      <c r="E21" s="27">
        <v>577.376</v>
      </c>
      <c r="F21" s="28">
        <v>0</v>
      </c>
      <c r="G21" s="28">
        <f t="shared" si="0"/>
        <v>0</v>
      </c>
    </row>
    <row r="22" spans="1:7" s="6" customFormat="1" ht="24" customHeight="1">
      <c r="A22" s="25">
        <v>11</v>
      </c>
      <c r="B22" s="26" t="s">
        <v>155</v>
      </c>
      <c r="C22" s="26" t="s">
        <v>156</v>
      </c>
      <c r="D22" s="26" t="s">
        <v>28</v>
      </c>
      <c r="E22" s="27">
        <v>184.26</v>
      </c>
      <c r="F22" s="28">
        <v>0</v>
      </c>
      <c r="G22" s="28">
        <f t="shared" si="0"/>
        <v>0</v>
      </c>
    </row>
    <row r="23" spans="1:7" s="6" customFormat="1" ht="13.5" customHeight="1">
      <c r="A23" s="30">
        <v>12</v>
      </c>
      <c r="B23" s="31" t="s">
        <v>157</v>
      </c>
      <c r="C23" s="31" t="s">
        <v>158</v>
      </c>
      <c r="D23" s="31" t="s">
        <v>28</v>
      </c>
      <c r="E23" s="32">
        <v>184.26</v>
      </c>
      <c r="F23" s="33">
        <v>0</v>
      </c>
      <c r="G23" s="33">
        <f t="shared" si="0"/>
        <v>0</v>
      </c>
    </row>
    <row r="24" spans="1:7" s="6" customFormat="1" ht="13.5" customHeight="1">
      <c r="A24" s="25">
        <v>13</v>
      </c>
      <c r="B24" s="26" t="s">
        <v>159</v>
      </c>
      <c r="C24" s="26" t="s">
        <v>160</v>
      </c>
      <c r="D24" s="26" t="s">
        <v>28</v>
      </c>
      <c r="E24" s="27">
        <v>184.26</v>
      </c>
      <c r="F24" s="28">
        <v>0</v>
      </c>
      <c r="G24" s="28">
        <f t="shared" si="0"/>
        <v>0</v>
      </c>
    </row>
    <row r="25" spans="1:7" s="6" customFormat="1" ht="21" customHeight="1">
      <c r="A25" s="34"/>
      <c r="B25" s="35" t="s">
        <v>15</v>
      </c>
      <c r="C25" s="35" t="s">
        <v>161</v>
      </c>
      <c r="D25" s="35"/>
      <c r="E25" s="36"/>
      <c r="F25" s="37"/>
      <c r="G25" s="37">
        <f>G26</f>
        <v>0</v>
      </c>
    </row>
    <row r="26" spans="1:7" s="6" customFormat="1" ht="24" customHeight="1">
      <c r="A26" s="25">
        <v>14</v>
      </c>
      <c r="B26" s="26" t="s">
        <v>162</v>
      </c>
      <c r="C26" s="26" t="s">
        <v>223</v>
      </c>
      <c r="D26" s="26" t="s">
        <v>28</v>
      </c>
      <c r="E26" s="27">
        <v>48.6</v>
      </c>
      <c r="F26" s="28">
        <v>0</v>
      </c>
      <c r="G26" s="28">
        <f>ROUND(E26*F26,2)</f>
        <v>0</v>
      </c>
    </row>
    <row r="27" spans="1:7" s="6" customFormat="1" ht="21" customHeight="1">
      <c r="A27" s="34"/>
      <c r="B27" s="35" t="s">
        <v>17</v>
      </c>
      <c r="C27" s="35" t="s">
        <v>101</v>
      </c>
      <c r="D27" s="35"/>
      <c r="E27" s="36"/>
      <c r="F27" s="37"/>
      <c r="G27" s="37">
        <f>SUM(G28:G50)</f>
        <v>0</v>
      </c>
    </row>
    <row r="28" spans="1:7" s="6" customFormat="1" ht="24" customHeight="1">
      <c r="A28" s="25">
        <v>15</v>
      </c>
      <c r="B28" s="26" t="s">
        <v>224</v>
      </c>
      <c r="C28" s="26" t="s">
        <v>225</v>
      </c>
      <c r="D28" s="26" t="s">
        <v>67</v>
      </c>
      <c r="E28" s="27">
        <v>180</v>
      </c>
      <c r="F28" s="28">
        <v>0</v>
      </c>
      <c r="G28" s="28">
        <f aca="true" t="shared" si="1" ref="G28:G50">ROUND(E28*F28,2)</f>
        <v>0</v>
      </c>
    </row>
    <row r="29" spans="1:7" s="6" customFormat="1" ht="24" customHeight="1">
      <c r="A29" s="25">
        <v>16</v>
      </c>
      <c r="B29" s="26" t="s">
        <v>226</v>
      </c>
      <c r="C29" s="26" t="s">
        <v>227</v>
      </c>
      <c r="D29" s="26" t="s">
        <v>67</v>
      </c>
      <c r="E29" s="27">
        <v>330</v>
      </c>
      <c r="F29" s="28">
        <v>0</v>
      </c>
      <c r="G29" s="28">
        <f t="shared" si="1"/>
        <v>0</v>
      </c>
    </row>
    <row r="30" spans="1:7" s="6" customFormat="1" ht="24" customHeight="1">
      <c r="A30" s="30">
        <v>17</v>
      </c>
      <c r="B30" s="31" t="s">
        <v>228</v>
      </c>
      <c r="C30" s="31" t="s">
        <v>229</v>
      </c>
      <c r="D30" s="31" t="s">
        <v>64</v>
      </c>
      <c r="E30" s="32">
        <v>60</v>
      </c>
      <c r="F30" s="33">
        <v>0</v>
      </c>
      <c r="G30" s="33">
        <f t="shared" si="1"/>
        <v>0</v>
      </c>
    </row>
    <row r="31" spans="1:7" s="6" customFormat="1" ht="24" customHeight="1">
      <c r="A31" s="30">
        <v>18</v>
      </c>
      <c r="B31" s="31" t="s">
        <v>230</v>
      </c>
      <c r="C31" s="31" t="s">
        <v>231</v>
      </c>
      <c r="D31" s="31" t="s">
        <v>64</v>
      </c>
      <c r="E31" s="32">
        <v>110</v>
      </c>
      <c r="F31" s="33">
        <v>0</v>
      </c>
      <c r="G31" s="33">
        <f t="shared" si="1"/>
        <v>0</v>
      </c>
    </row>
    <row r="32" spans="1:7" s="6" customFormat="1" ht="13.5" customHeight="1">
      <c r="A32" s="25">
        <v>19</v>
      </c>
      <c r="B32" s="26" t="s">
        <v>232</v>
      </c>
      <c r="C32" s="26" t="s">
        <v>233</v>
      </c>
      <c r="D32" s="26" t="s">
        <v>67</v>
      </c>
      <c r="E32" s="27">
        <v>180</v>
      </c>
      <c r="F32" s="28">
        <v>0</v>
      </c>
      <c r="G32" s="28">
        <f t="shared" si="1"/>
        <v>0</v>
      </c>
    </row>
    <row r="33" spans="1:7" s="6" customFormat="1" ht="13.5" customHeight="1">
      <c r="A33" s="25">
        <v>20</v>
      </c>
      <c r="B33" s="26" t="s">
        <v>234</v>
      </c>
      <c r="C33" s="26" t="s">
        <v>235</v>
      </c>
      <c r="D33" s="26" t="s">
        <v>67</v>
      </c>
      <c r="E33" s="27">
        <v>330</v>
      </c>
      <c r="F33" s="28">
        <v>0</v>
      </c>
      <c r="G33" s="28">
        <f t="shared" si="1"/>
        <v>0</v>
      </c>
    </row>
    <row r="34" spans="1:7" s="6" customFormat="1" ht="13.5" customHeight="1">
      <c r="A34" s="25">
        <v>21</v>
      </c>
      <c r="B34" s="26" t="s">
        <v>236</v>
      </c>
      <c r="C34" s="26" t="s">
        <v>237</v>
      </c>
      <c r="D34" s="26" t="s">
        <v>64</v>
      </c>
      <c r="E34" s="27">
        <v>10</v>
      </c>
      <c r="F34" s="28">
        <v>0</v>
      </c>
      <c r="G34" s="28">
        <f t="shared" si="1"/>
        <v>0</v>
      </c>
    </row>
    <row r="35" spans="1:7" s="6" customFormat="1" ht="24" customHeight="1">
      <c r="A35" s="25">
        <v>22</v>
      </c>
      <c r="B35" s="26" t="s">
        <v>238</v>
      </c>
      <c r="C35" s="26" t="s">
        <v>239</v>
      </c>
      <c r="D35" s="26" t="s">
        <v>28</v>
      </c>
      <c r="E35" s="27">
        <v>10</v>
      </c>
      <c r="F35" s="28">
        <v>0</v>
      </c>
      <c r="G35" s="28">
        <f t="shared" si="1"/>
        <v>0</v>
      </c>
    </row>
    <row r="36" spans="1:7" s="6" customFormat="1" ht="24" customHeight="1">
      <c r="A36" s="25">
        <v>23</v>
      </c>
      <c r="B36" s="26" t="s">
        <v>240</v>
      </c>
      <c r="C36" s="26" t="s">
        <v>241</v>
      </c>
      <c r="D36" s="26" t="s">
        <v>64</v>
      </c>
      <c r="E36" s="27">
        <v>10</v>
      </c>
      <c r="F36" s="28">
        <v>0</v>
      </c>
      <c r="G36" s="28">
        <f t="shared" si="1"/>
        <v>0</v>
      </c>
    </row>
    <row r="37" spans="1:7" s="6" customFormat="1" ht="24" customHeight="1">
      <c r="A37" s="25">
        <v>24</v>
      </c>
      <c r="B37" s="26" t="s">
        <v>242</v>
      </c>
      <c r="C37" s="26" t="s">
        <v>243</v>
      </c>
      <c r="D37" s="26" t="s">
        <v>64</v>
      </c>
      <c r="E37" s="27">
        <v>10</v>
      </c>
      <c r="F37" s="28">
        <v>0</v>
      </c>
      <c r="G37" s="28">
        <f t="shared" si="1"/>
        <v>0</v>
      </c>
    </row>
    <row r="38" spans="1:7" s="6" customFormat="1" ht="13.5" customHeight="1">
      <c r="A38" s="30">
        <v>25</v>
      </c>
      <c r="B38" s="31" t="s">
        <v>244</v>
      </c>
      <c r="C38" s="31" t="s">
        <v>245</v>
      </c>
      <c r="D38" s="31" t="s">
        <v>64</v>
      </c>
      <c r="E38" s="32">
        <v>10</v>
      </c>
      <c r="F38" s="33">
        <v>0</v>
      </c>
      <c r="G38" s="33">
        <f t="shared" si="1"/>
        <v>0</v>
      </c>
    </row>
    <row r="39" spans="1:7" s="6" customFormat="1" ht="24" customHeight="1">
      <c r="A39" s="25">
        <v>26</v>
      </c>
      <c r="B39" s="26" t="s">
        <v>246</v>
      </c>
      <c r="C39" s="26" t="s">
        <v>247</v>
      </c>
      <c r="D39" s="26" t="s">
        <v>64</v>
      </c>
      <c r="E39" s="27">
        <v>10</v>
      </c>
      <c r="F39" s="28">
        <v>0</v>
      </c>
      <c r="G39" s="28">
        <f t="shared" si="1"/>
        <v>0</v>
      </c>
    </row>
    <row r="40" spans="1:7" s="6" customFormat="1" ht="13.5" customHeight="1">
      <c r="A40" s="25">
        <v>27</v>
      </c>
      <c r="B40" s="26" t="s">
        <v>248</v>
      </c>
      <c r="C40" s="26" t="s">
        <v>249</v>
      </c>
      <c r="D40" s="26" t="s">
        <v>186</v>
      </c>
      <c r="E40" s="27">
        <v>1</v>
      </c>
      <c r="F40" s="28">
        <v>0</v>
      </c>
      <c r="G40" s="28">
        <f t="shared" si="1"/>
        <v>0</v>
      </c>
    </row>
    <row r="41" spans="1:7" s="6" customFormat="1" ht="13.5" customHeight="1">
      <c r="A41" s="25">
        <v>28</v>
      </c>
      <c r="B41" s="26" t="s">
        <v>250</v>
      </c>
      <c r="C41" s="26" t="s">
        <v>251</v>
      </c>
      <c r="D41" s="26" t="s">
        <v>64</v>
      </c>
      <c r="E41" s="27">
        <v>10</v>
      </c>
      <c r="F41" s="28">
        <v>0</v>
      </c>
      <c r="G41" s="28">
        <f t="shared" si="1"/>
        <v>0</v>
      </c>
    </row>
    <row r="42" spans="1:7" s="6" customFormat="1" ht="13.5" customHeight="1">
      <c r="A42" s="25">
        <v>29</v>
      </c>
      <c r="B42" s="26" t="s">
        <v>252</v>
      </c>
      <c r="C42" s="26" t="s">
        <v>253</v>
      </c>
      <c r="D42" s="26" t="s">
        <v>64</v>
      </c>
      <c r="E42" s="27">
        <v>10</v>
      </c>
      <c r="F42" s="28">
        <v>0</v>
      </c>
      <c r="G42" s="28">
        <f t="shared" si="1"/>
        <v>0</v>
      </c>
    </row>
    <row r="43" spans="1:7" s="6" customFormat="1" ht="13.5" customHeight="1">
      <c r="A43" s="25">
        <v>30</v>
      </c>
      <c r="B43" s="26" t="s">
        <v>254</v>
      </c>
      <c r="C43" s="26" t="s">
        <v>255</v>
      </c>
      <c r="D43" s="26" t="s">
        <v>64</v>
      </c>
      <c r="E43" s="27">
        <v>2</v>
      </c>
      <c r="F43" s="28">
        <v>0</v>
      </c>
      <c r="G43" s="28">
        <f t="shared" si="1"/>
        <v>0</v>
      </c>
    </row>
    <row r="44" spans="1:7" s="6" customFormat="1" ht="13.5" customHeight="1">
      <c r="A44" s="25">
        <v>31</v>
      </c>
      <c r="B44" s="26" t="s">
        <v>256</v>
      </c>
      <c r="C44" s="26" t="s">
        <v>257</v>
      </c>
      <c r="D44" s="26" t="s">
        <v>64</v>
      </c>
      <c r="E44" s="27">
        <v>2</v>
      </c>
      <c r="F44" s="28">
        <v>0</v>
      </c>
      <c r="G44" s="28">
        <f t="shared" si="1"/>
        <v>0</v>
      </c>
    </row>
    <row r="45" spans="1:7" s="6" customFormat="1" ht="13.5" customHeight="1">
      <c r="A45" s="25">
        <v>32</v>
      </c>
      <c r="B45" s="26" t="s">
        <v>256</v>
      </c>
      <c r="C45" s="26" t="s">
        <v>258</v>
      </c>
      <c r="D45" s="26" t="s">
        <v>64</v>
      </c>
      <c r="E45" s="27">
        <v>1</v>
      </c>
      <c r="F45" s="28">
        <v>0</v>
      </c>
      <c r="G45" s="28">
        <f t="shared" si="1"/>
        <v>0</v>
      </c>
    </row>
    <row r="46" spans="1:7" s="6" customFormat="1" ht="13.5" customHeight="1">
      <c r="A46" s="25">
        <v>33</v>
      </c>
      <c r="B46" s="26" t="s">
        <v>259</v>
      </c>
      <c r="C46" s="26" t="s">
        <v>260</v>
      </c>
      <c r="D46" s="26" t="s">
        <v>64</v>
      </c>
      <c r="E46" s="27">
        <v>4</v>
      </c>
      <c r="F46" s="28">
        <v>0</v>
      </c>
      <c r="G46" s="28">
        <f t="shared" si="1"/>
        <v>0</v>
      </c>
    </row>
    <row r="47" spans="1:7" s="6" customFormat="1" ht="13.5" customHeight="1">
      <c r="A47" s="25">
        <v>34</v>
      </c>
      <c r="B47" s="26" t="s">
        <v>261</v>
      </c>
      <c r="C47" s="26" t="s">
        <v>262</v>
      </c>
      <c r="D47" s="26" t="s">
        <v>64</v>
      </c>
      <c r="E47" s="27">
        <v>1</v>
      </c>
      <c r="F47" s="28">
        <v>0</v>
      </c>
      <c r="G47" s="28">
        <f t="shared" si="1"/>
        <v>0</v>
      </c>
    </row>
    <row r="48" spans="1:7" s="6" customFormat="1" ht="13.5" customHeight="1">
      <c r="A48" s="25">
        <v>35</v>
      </c>
      <c r="B48" s="26" t="s">
        <v>263</v>
      </c>
      <c r="C48" s="26" t="s">
        <v>264</v>
      </c>
      <c r="D48" s="26" t="s">
        <v>64</v>
      </c>
      <c r="E48" s="27">
        <v>4</v>
      </c>
      <c r="F48" s="28">
        <v>0</v>
      </c>
      <c r="G48" s="28">
        <f t="shared" si="1"/>
        <v>0</v>
      </c>
    </row>
    <row r="49" spans="1:7" s="6" customFormat="1" ht="13.5" customHeight="1">
      <c r="A49" s="25">
        <v>36</v>
      </c>
      <c r="B49" s="26" t="s">
        <v>265</v>
      </c>
      <c r="C49" s="26" t="s">
        <v>266</v>
      </c>
      <c r="D49" s="26" t="s">
        <v>64</v>
      </c>
      <c r="E49" s="27">
        <v>6</v>
      </c>
      <c r="F49" s="28">
        <v>0</v>
      </c>
      <c r="G49" s="28">
        <f t="shared" si="1"/>
        <v>0</v>
      </c>
    </row>
    <row r="50" spans="1:7" s="6" customFormat="1" ht="13.5" customHeight="1">
      <c r="A50" s="25">
        <v>37</v>
      </c>
      <c r="B50" s="26" t="s">
        <v>267</v>
      </c>
      <c r="C50" s="26" t="s">
        <v>268</v>
      </c>
      <c r="D50" s="26" t="s">
        <v>186</v>
      </c>
      <c r="E50" s="27">
        <v>5</v>
      </c>
      <c r="F50" s="28">
        <v>0</v>
      </c>
      <c r="G50" s="28">
        <f t="shared" si="1"/>
        <v>0</v>
      </c>
    </row>
    <row r="51" spans="1:7" s="6" customFormat="1" ht="21" customHeight="1">
      <c r="A51" s="34"/>
      <c r="B51" s="35" t="s">
        <v>141</v>
      </c>
      <c r="C51" s="35" t="s">
        <v>142</v>
      </c>
      <c r="D51" s="35"/>
      <c r="E51" s="36"/>
      <c r="F51" s="37"/>
      <c r="G51" s="37">
        <f>SUM(G52:G53)</f>
        <v>0</v>
      </c>
    </row>
    <row r="52" spans="1:7" s="6" customFormat="1" ht="24" customHeight="1">
      <c r="A52" s="25">
        <v>38</v>
      </c>
      <c r="B52" s="26" t="s">
        <v>269</v>
      </c>
      <c r="C52" s="26" t="s">
        <v>270</v>
      </c>
      <c r="D52" s="26" t="s">
        <v>136</v>
      </c>
      <c r="E52" s="27">
        <v>191.787</v>
      </c>
      <c r="F52" s="28">
        <v>0</v>
      </c>
      <c r="G52" s="28">
        <f>ROUND(E52*F52,2)</f>
        <v>0</v>
      </c>
    </row>
    <row r="53" spans="1:7" s="6" customFormat="1" ht="24" customHeight="1">
      <c r="A53" s="25">
        <v>39</v>
      </c>
      <c r="B53" s="26" t="s">
        <v>271</v>
      </c>
      <c r="C53" s="26" t="s">
        <v>272</v>
      </c>
      <c r="D53" s="26" t="s">
        <v>136</v>
      </c>
      <c r="E53" s="27">
        <v>191.787</v>
      </c>
      <c r="F53" s="28">
        <v>0</v>
      </c>
      <c r="G53" s="28">
        <f>ROUND(E53*F53,2)</f>
        <v>0</v>
      </c>
    </row>
    <row r="54" spans="1:7" s="6" customFormat="1" ht="21" customHeight="1">
      <c r="A54" s="38"/>
      <c r="B54" s="39"/>
      <c r="C54" s="39" t="s">
        <v>145</v>
      </c>
      <c r="D54" s="39"/>
      <c r="E54" s="40"/>
      <c r="F54" s="41"/>
      <c r="G54" s="41">
        <f>G10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PageLayoutView="0" workbookViewId="0" topLeftCell="A29">
      <selection activeCell="F47" sqref="F47"/>
    </sheetView>
  </sheetViews>
  <sheetFormatPr defaultColWidth="10.5" defaultRowHeight="12" customHeight="1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273</v>
      </c>
      <c r="B3" s="8"/>
      <c r="C3" s="8"/>
      <c r="D3" s="8"/>
      <c r="E3" s="10"/>
      <c r="F3" s="8"/>
      <c r="G3" s="8"/>
    </row>
    <row r="4" spans="1:7" s="6" customFormat="1" ht="13.5" customHeight="1">
      <c r="A4" s="66"/>
      <c r="B4" s="66"/>
      <c r="C4" s="9"/>
      <c r="D4" s="8"/>
      <c r="E4" s="10"/>
      <c r="F4" s="8"/>
      <c r="G4" s="8"/>
    </row>
    <row r="5" spans="1:7" s="6" customFormat="1" ht="12.75" customHeight="1">
      <c r="A5" s="10" t="s">
        <v>3</v>
      </c>
      <c r="B5" s="8"/>
      <c r="C5" s="8"/>
      <c r="D5" s="8"/>
      <c r="E5" s="10"/>
      <c r="F5" s="8"/>
      <c r="G5" s="8"/>
    </row>
    <row r="6" spans="1:7" s="6" customFormat="1" ht="12.75" customHeight="1">
      <c r="A6" s="10" t="s">
        <v>4</v>
      </c>
      <c r="B6" s="8"/>
      <c r="C6" s="8"/>
      <c r="D6" s="8"/>
      <c r="E6" s="10" t="s">
        <v>319</v>
      </c>
      <c r="F6" s="8"/>
      <c r="G6" s="8"/>
    </row>
    <row r="7" spans="1:7" s="6" customFormat="1" ht="6.75" customHeight="1" thickBot="1">
      <c r="A7" s="8"/>
      <c r="B7" s="8"/>
      <c r="C7" s="8"/>
      <c r="D7" s="8"/>
      <c r="E7" s="8"/>
      <c r="F7" s="8"/>
      <c r="G7" s="8"/>
    </row>
    <row r="8" spans="1:7" s="6" customFormat="1" ht="28.5" customHeight="1" thickBo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s="6" customFormat="1" ht="3" customHeight="1">
      <c r="A9" s="12"/>
      <c r="B9" s="12"/>
      <c r="C9" s="12"/>
      <c r="D9" s="12"/>
      <c r="E9" s="12"/>
      <c r="F9" s="12"/>
      <c r="G9" s="12"/>
    </row>
    <row r="10" spans="1:7" s="6" customFormat="1" ht="14.25" customHeight="1">
      <c r="A10" s="13"/>
      <c r="B10" s="14" t="s">
        <v>18</v>
      </c>
      <c r="C10" s="14" t="s">
        <v>19</v>
      </c>
      <c r="D10" s="14"/>
      <c r="E10" s="15"/>
      <c r="F10" s="16"/>
      <c r="G10" s="16">
        <f>G11+G22+G24+G44</f>
        <v>0</v>
      </c>
    </row>
    <row r="11" spans="1:7" s="6" customFormat="1" ht="21" customHeight="1">
      <c r="A11" s="34"/>
      <c r="B11" s="35" t="s">
        <v>12</v>
      </c>
      <c r="C11" s="35" t="s">
        <v>20</v>
      </c>
      <c r="D11" s="35"/>
      <c r="E11" s="36"/>
      <c r="F11" s="37"/>
      <c r="G11" s="37">
        <f>SUM(G12:G21)</f>
        <v>0</v>
      </c>
    </row>
    <row r="12" spans="1:7" s="6" customFormat="1" ht="13.5" customHeight="1">
      <c r="A12" s="25">
        <v>1</v>
      </c>
      <c r="B12" s="26" t="s">
        <v>147</v>
      </c>
      <c r="C12" s="26" t="s">
        <v>148</v>
      </c>
      <c r="D12" s="26" t="s">
        <v>67</v>
      </c>
      <c r="E12" s="27">
        <v>10</v>
      </c>
      <c r="F12" s="28">
        <v>0</v>
      </c>
      <c r="G12" s="28">
        <f>ROUND(E12*F12,2)</f>
        <v>0</v>
      </c>
    </row>
    <row r="13" spans="1:7" s="6" customFormat="1" ht="13.5" customHeight="1">
      <c r="A13" s="25">
        <v>2</v>
      </c>
      <c r="B13" s="26" t="s">
        <v>33</v>
      </c>
      <c r="C13" s="26" t="s">
        <v>34</v>
      </c>
      <c r="D13" s="26" t="s">
        <v>28</v>
      </c>
      <c r="E13" s="27">
        <v>381.402</v>
      </c>
      <c r="F13" s="28">
        <v>0</v>
      </c>
      <c r="G13" s="28">
        <f aca="true" t="shared" si="0" ref="G13:G21">ROUND(E13*F13,2)</f>
        <v>0</v>
      </c>
    </row>
    <row r="14" spans="1:7" s="6" customFormat="1" ht="13.5" customHeight="1">
      <c r="A14" s="25">
        <v>3</v>
      </c>
      <c r="B14" s="26" t="s">
        <v>35</v>
      </c>
      <c r="C14" s="26" t="s">
        <v>36</v>
      </c>
      <c r="D14" s="26" t="s">
        <v>28</v>
      </c>
      <c r="E14" s="27">
        <v>381.402</v>
      </c>
      <c r="F14" s="28">
        <v>0</v>
      </c>
      <c r="G14" s="28">
        <f t="shared" si="0"/>
        <v>0</v>
      </c>
    </row>
    <row r="15" spans="1:7" s="6" customFormat="1" ht="24" customHeight="1">
      <c r="A15" s="25">
        <v>4</v>
      </c>
      <c r="B15" s="26" t="s">
        <v>153</v>
      </c>
      <c r="C15" s="26" t="s">
        <v>154</v>
      </c>
      <c r="D15" s="26" t="s">
        <v>28</v>
      </c>
      <c r="E15" s="27">
        <v>381.402</v>
      </c>
      <c r="F15" s="28">
        <v>0</v>
      </c>
      <c r="G15" s="28">
        <f t="shared" si="0"/>
        <v>0</v>
      </c>
    </row>
    <row r="16" spans="1:7" s="6" customFormat="1" ht="13.5" customHeight="1">
      <c r="A16" s="25">
        <v>5</v>
      </c>
      <c r="B16" s="26" t="s">
        <v>37</v>
      </c>
      <c r="C16" s="26" t="s">
        <v>38</v>
      </c>
      <c r="D16" s="26" t="s">
        <v>28</v>
      </c>
      <c r="E16" s="27">
        <v>174.253</v>
      </c>
      <c r="F16" s="28">
        <v>0</v>
      </c>
      <c r="G16" s="28">
        <f t="shared" si="0"/>
        <v>0</v>
      </c>
    </row>
    <row r="17" spans="1:7" s="6" customFormat="1" ht="13.5" customHeight="1">
      <c r="A17" s="25">
        <v>6</v>
      </c>
      <c r="B17" s="26" t="s">
        <v>39</v>
      </c>
      <c r="C17" s="26" t="s">
        <v>40</v>
      </c>
      <c r="D17" s="26" t="s">
        <v>28</v>
      </c>
      <c r="E17" s="27">
        <v>174.253</v>
      </c>
      <c r="F17" s="28">
        <v>0</v>
      </c>
      <c r="G17" s="28">
        <f t="shared" si="0"/>
        <v>0</v>
      </c>
    </row>
    <row r="18" spans="1:7" s="6" customFormat="1" ht="24" customHeight="1">
      <c r="A18" s="25">
        <v>7</v>
      </c>
      <c r="B18" s="26" t="s">
        <v>41</v>
      </c>
      <c r="C18" s="26" t="s">
        <v>222</v>
      </c>
      <c r="D18" s="26" t="s">
        <v>28</v>
      </c>
      <c r="E18" s="27">
        <v>207.149</v>
      </c>
      <c r="F18" s="28">
        <v>0</v>
      </c>
      <c r="G18" s="28">
        <f t="shared" si="0"/>
        <v>0</v>
      </c>
    </row>
    <row r="19" spans="1:7" s="6" customFormat="1" ht="24" customHeight="1">
      <c r="A19" s="25">
        <v>8</v>
      </c>
      <c r="B19" s="26" t="s">
        <v>155</v>
      </c>
      <c r="C19" s="26" t="s">
        <v>156</v>
      </c>
      <c r="D19" s="26" t="s">
        <v>28</v>
      </c>
      <c r="E19" s="27">
        <v>118.8</v>
      </c>
      <c r="F19" s="28">
        <v>0</v>
      </c>
      <c r="G19" s="28">
        <f t="shared" si="0"/>
        <v>0</v>
      </c>
    </row>
    <row r="20" spans="1:7" s="6" customFormat="1" ht="13.5" customHeight="1">
      <c r="A20" s="30">
        <v>9</v>
      </c>
      <c r="B20" s="31" t="s">
        <v>157</v>
      </c>
      <c r="C20" s="31" t="s">
        <v>158</v>
      </c>
      <c r="D20" s="31" t="s">
        <v>28</v>
      </c>
      <c r="E20" s="32">
        <v>118.8</v>
      </c>
      <c r="F20" s="33">
        <v>0</v>
      </c>
      <c r="G20" s="33">
        <f t="shared" si="0"/>
        <v>0</v>
      </c>
    </row>
    <row r="21" spans="1:7" s="6" customFormat="1" ht="13.5" customHeight="1">
      <c r="A21" s="25">
        <v>10</v>
      </c>
      <c r="B21" s="26" t="s">
        <v>159</v>
      </c>
      <c r="C21" s="26" t="s">
        <v>160</v>
      </c>
      <c r="D21" s="26" t="s">
        <v>28</v>
      </c>
      <c r="E21" s="27">
        <v>118.8</v>
      </c>
      <c r="F21" s="28">
        <v>0</v>
      </c>
      <c r="G21" s="28">
        <f t="shared" si="0"/>
        <v>0</v>
      </c>
    </row>
    <row r="22" spans="1:7" s="6" customFormat="1" ht="21" customHeight="1">
      <c r="A22" s="34"/>
      <c r="B22" s="35" t="s">
        <v>15</v>
      </c>
      <c r="C22" s="35" t="s">
        <v>161</v>
      </c>
      <c r="D22" s="35"/>
      <c r="E22" s="36"/>
      <c r="F22" s="37"/>
      <c r="G22" s="37">
        <f>G23</f>
        <v>0</v>
      </c>
    </row>
    <row r="23" spans="1:7" s="6" customFormat="1" ht="24" customHeight="1">
      <c r="A23" s="25">
        <v>11</v>
      </c>
      <c r="B23" s="26" t="s">
        <v>162</v>
      </c>
      <c r="C23" s="26" t="s">
        <v>223</v>
      </c>
      <c r="D23" s="26" t="s">
        <v>28</v>
      </c>
      <c r="E23" s="27">
        <v>44.55</v>
      </c>
      <c r="F23" s="28">
        <v>0</v>
      </c>
      <c r="G23" s="28">
        <f>ROUND(E23*F23,2)</f>
        <v>0</v>
      </c>
    </row>
    <row r="24" spans="1:7" s="6" customFormat="1" ht="21" customHeight="1">
      <c r="A24" s="34"/>
      <c r="B24" s="35" t="s">
        <v>17</v>
      </c>
      <c r="C24" s="35" t="s">
        <v>101</v>
      </c>
      <c r="D24" s="35"/>
      <c r="E24" s="36"/>
      <c r="F24" s="37"/>
      <c r="G24" s="37">
        <f>SUM(G25:G43)</f>
        <v>0</v>
      </c>
    </row>
    <row r="25" spans="1:7" s="6" customFormat="1" ht="24" customHeight="1">
      <c r="A25" s="30">
        <v>12</v>
      </c>
      <c r="B25" s="31" t="s">
        <v>274</v>
      </c>
      <c r="C25" s="31" t="s">
        <v>275</v>
      </c>
      <c r="D25" s="31" t="s">
        <v>67</v>
      </c>
      <c r="E25" s="32">
        <v>1</v>
      </c>
      <c r="F25" s="33">
        <v>0</v>
      </c>
      <c r="G25" s="33">
        <f aca="true" t="shared" si="1" ref="G25:G43">ROUND(E25*F25,2)</f>
        <v>0</v>
      </c>
    </row>
    <row r="26" spans="1:7" s="6" customFormat="1" ht="13.5" customHeight="1">
      <c r="A26" s="30">
        <v>13</v>
      </c>
      <c r="B26" s="31" t="s">
        <v>276</v>
      </c>
      <c r="C26" s="31" t="s">
        <v>277</v>
      </c>
      <c r="D26" s="31" t="s">
        <v>64</v>
      </c>
      <c r="E26" s="32">
        <v>1</v>
      </c>
      <c r="F26" s="33">
        <v>0</v>
      </c>
      <c r="G26" s="33">
        <f t="shared" si="1"/>
        <v>0</v>
      </c>
    </row>
    <row r="27" spans="1:7" s="6" customFormat="1" ht="24" customHeight="1">
      <c r="A27" s="30">
        <v>14</v>
      </c>
      <c r="B27" s="31" t="s">
        <v>278</v>
      </c>
      <c r="C27" s="31" t="s">
        <v>279</v>
      </c>
      <c r="D27" s="31" t="s">
        <v>67</v>
      </c>
      <c r="E27" s="32">
        <v>477</v>
      </c>
      <c r="F27" s="33">
        <v>0</v>
      </c>
      <c r="G27" s="33">
        <f t="shared" si="1"/>
        <v>0</v>
      </c>
    </row>
    <row r="28" spans="1:7" s="6" customFormat="1" ht="13.5" customHeight="1">
      <c r="A28" s="30">
        <v>15</v>
      </c>
      <c r="B28" s="31" t="s">
        <v>280</v>
      </c>
      <c r="C28" s="31" t="s">
        <v>281</v>
      </c>
      <c r="D28" s="31" t="s">
        <v>67</v>
      </c>
      <c r="E28" s="32">
        <v>477</v>
      </c>
      <c r="F28" s="33">
        <v>0</v>
      </c>
      <c r="G28" s="33">
        <f t="shared" si="1"/>
        <v>0</v>
      </c>
    </row>
    <row r="29" spans="1:7" s="6" customFormat="1" ht="13.5" customHeight="1">
      <c r="A29" s="30">
        <v>16</v>
      </c>
      <c r="B29" s="31" t="s">
        <v>282</v>
      </c>
      <c r="C29" s="31" t="s">
        <v>283</v>
      </c>
      <c r="D29" s="31" t="s">
        <v>67</v>
      </c>
      <c r="E29" s="32">
        <v>477</v>
      </c>
      <c r="F29" s="33">
        <v>0</v>
      </c>
      <c r="G29" s="33">
        <f t="shared" si="1"/>
        <v>0</v>
      </c>
    </row>
    <row r="30" spans="1:7" s="6" customFormat="1" ht="13.5" customHeight="1">
      <c r="A30" s="30">
        <v>17</v>
      </c>
      <c r="B30" s="31" t="s">
        <v>284</v>
      </c>
      <c r="C30" s="31" t="s">
        <v>285</v>
      </c>
      <c r="D30" s="31" t="s">
        <v>67</v>
      </c>
      <c r="E30" s="32">
        <v>477</v>
      </c>
      <c r="F30" s="33">
        <v>0</v>
      </c>
      <c r="G30" s="33">
        <f t="shared" si="1"/>
        <v>0</v>
      </c>
    </row>
    <row r="31" spans="1:7" s="6" customFormat="1" ht="24" customHeight="1">
      <c r="A31" s="25">
        <v>18</v>
      </c>
      <c r="B31" s="26" t="s">
        <v>164</v>
      </c>
      <c r="C31" s="26" t="s">
        <v>165</v>
      </c>
      <c r="D31" s="26" t="s">
        <v>67</v>
      </c>
      <c r="E31" s="27">
        <v>160</v>
      </c>
      <c r="F31" s="28">
        <v>0</v>
      </c>
      <c r="G31" s="28">
        <f t="shared" si="1"/>
        <v>0</v>
      </c>
    </row>
    <row r="32" spans="1:7" s="6" customFormat="1" ht="24" customHeight="1">
      <c r="A32" s="30">
        <v>19</v>
      </c>
      <c r="B32" s="31" t="s">
        <v>286</v>
      </c>
      <c r="C32" s="31" t="s">
        <v>287</v>
      </c>
      <c r="D32" s="31" t="s">
        <v>67</v>
      </c>
      <c r="E32" s="32">
        <v>340</v>
      </c>
      <c r="F32" s="33">
        <v>0</v>
      </c>
      <c r="G32" s="33">
        <f t="shared" si="1"/>
        <v>0</v>
      </c>
    </row>
    <row r="33" spans="1:7" s="6" customFormat="1" ht="24" customHeight="1">
      <c r="A33" s="30">
        <v>20</v>
      </c>
      <c r="B33" s="31" t="s">
        <v>288</v>
      </c>
      <c r="C33" s="31" t="s">
        <v>289</v>
      </c>
      <c r="D33" s="31" t="s">
        <v>67</v>
      </c>
      <c r="E33" s="32">
        <v>160</v>
      </c>
      <c r="F33" s="33">
        <v>0</v>
      </c>
      <c r="G33" s="33">
        <f t="shared" si="1"/>
        <v>0</v>
      </c>
    </row>
    <row r="34" spans="1:7" s="6" customFormat="1" ht="24" customHeight="1">
      <c r="A34" s="25">
        <v>21</v>
      </c>
      <c r="B34" s="26" t="s">
        <v>290</v>
      </c>
      <c r="C34" s="26" t="s">
        <v>291</v>
      </c>
      <c r="D34" s="26" t="s">
        <v>67</v>
      </c>
      <c r="E34" s="27">
        <v>330</v>
      </c>
      <c r="F34" s="28">
        <v>0</v>
      </c>
      <c r="G34" s="28">
        <f t="shared" si="1"/>
        <v>0</v>
      </c>
    </row>
    <row r="35" spans="1:7" s="6" customFormat="1" ht="13.5" customHeight="1">
      <c r="A35" s="25">
        <v>22</v>
      </c>
      <c r="B35" s="26" t="s">
        <v>248</v>
      </c>
      <c r="C35" s="26" t="s">
        <v>292</v>
      </c>
      <c r="D35" s="26" t="s">
        <v>64</v>
      </c>
      <c r="E35" s="27">
        <v>5</v>
      </c>
      <c r="F35" s="28">
        <v>0</v>
      </c>
      <c r="G35" s="28">
        <f t="shared" si="1"/>
        <v>0</v>
      </c>
    </row>
    <row r="36" spans="1:7" s="6" customFormat="1" ht="24" customHeight="1">
      <c r="A36" s="25">
        <v>23</v>
      </c>
      <c r="B36" s="26" t="s">
        <v>157</v>
      </c>
      <c r="C36" s="26" t="s">
        <v>293</v>
      </c>
      <c r="D36" s="26" t="s">
        <v>64</v>
      </c>
      <c r="E36" s="27">
        <v>2</v>
      </c>
      <c r="F36" s="28">
        <v>0</v>
      </c>
      <c r="G36" s="28">
        <f t="shared" si="1"/>
        <v>0</v>
      </c>
    </row>
    <row r="37" spans="1:7" s="6" customFormat="1" ht="13.5" customHeight="1">
      <c r="A37" s="25">
        <v>24</v>
      </c>
      <c r="B37" s="26" t="s">
        <v>294</v>
      </c>
      <c r="C37" s="26" t="s">
        <v>295</v>
      </c>
      <c r="D37" s="26" t="s">
        <v>64</v>
      </c>
      <c r="E37" s="27">
        <v>1</v>
      </c>
      <c r="F37" s="28">
        <v>0</v>
      </c>
      <c r="G37" s="28">
        <f t="shared" si="1"/>
        <v>0</v>
      </c>
    </row>
    <row r="38" spans="1:7" s="6" customFormat="1" ht="24" customHeight="1">
      <c r="A38" s="25">
        <v>25</v>
      </c>
      <c r="B38" s="26" t="s">
        <v>296</v>
      </c>
      <c r="C38" s="26" t="s">
        <v>297</v>
      </c>
      <c r="D38" s="26" t="s">
        <v>186</v>
      </c>
      <c r="E38" s="27">
        <v>24</v>
      </c>
      <c r="F38" s="28">
        <v>0</v>
      </c>
      <c r="G38" s="28">
        <f t="shared" si="1"/>
        <v>0</v>
      </c>
    </row>
    <row r="39" spans="1:7" s="6" customFormat="1" ht="13.5" customHeight="1">
      <c r="A39" s="25">
        <v>26</v>
      </c>
      <c r="B39" s="26" t="s">
        <v>298</v>
      </c>
      <c r="C39" s="26" t="s">
        <v>299</v>
      </c>
      <c r="D39" s="26" t="s">
        <v>64</v>
      </c>
      <c r="E39" s="27">
        <v>1</v>
      </c>
      <c r="F39" s="28">
        <v>0</v>
      </c>
      <c r="G39" s="28">
        <f t="shared" si="1"/>
        <v>0</v>
      </c>
    </row>
    <row r="40" spans="1:7" s="6" customFormat="1" ht="13.5" customHeight="1">
      <c r="A40" s="25">
        <v>27</v>
      </c>
      <c r="B40" s="26" t="s">
        <v>300</v>
      </c>
      <c r="C40" s="26" t="s">
        <v>301</v>
      </c>
      <c r="D40" s="26" t="s">
        <v>64</v>
      </c>
      <c r="E40" s="27">
        <v>1</v>
      </c>
      <c r="F40" s="28">
        <v>0</v>
      </c>
      <c r="G40" s="28">
        <f t="shared" si="1"/>
        <v>0</v>
      </c>
    </row>
    <row r="41" spans="1:7" s="6" customFormat="1" ht="13.5" customHeight="1">
      <c r="A41" s="25">
        <v>28</v>
      </c>
      <c r="B41" s="26" t="s">
        <v>302</v>
      </c>
      <c r="C41" s="26" t="s">
        <v>303</v>
      </c>
      <c r="D41" s="26" t="s">
        <v>64</v>
      </c>
      <c r="E41" s="27">
        <v>1</v>
      </c>
      <c r="F41" s="28">
        <v>0</v>
      </c>
      <c r="G41" s="28">
        <f t="shared" si="1"/>
        <v>0</v>
      </c>
    </row>
    <row r="42" spans="1:7" s="6" customFormat="1" ht="24" customHeight="1">
      <c r="A42" s="25">
        <v>29</v>
      </c>
      <c r="B42" s="26" t="s">
        <v>304</v>
      </c>
      <c r="C42" s="26" t="s">
        <v>305</v>
      </c>
      <c r="D42" s="26" t="s">
        <v>186</v>
      </c>
      <c r="E42" s="27">
        <v>5</v>
      </c>
      <c r="F42" s="28">
        <v>0</v>
      </c>
      <c r="G42" s="28">
        <f t="shared" si="1"/>
        <v>0</v>
      </c>
    </row>
    <row r="43" spans="1:7" s="6" customFormat="1" ht="13.5" customHeight="1">
      <c r="A43" s="25">
        <v>30</v>
      </c>
      <c r="B43" s="26" t="s">
        <v>209</v>
      </c>
      <c r="C43" s="26" t="s">
        <v>210</v>
      </c>
      <c r="D43" s="26" t="s">
        <v>67</v>
      </c>
      <c r="E43" s="27">
        <v>477</v>
      </c>
      <c r="F43" s="28">
        <v>0</v>
      </c>
      <c r="G43" s="28">
        <f t="shared" si="1"/>
        <v>0</v>
      </c>
    </row>
    <row r="44" spans="1:7" s="6" customFormat="1" ht="21" customHeight="1">
      <c r="A44" s="34"/>
      <c r="B44" s="35" t="s">
        <v>141</v>
      </c>
      <c r="C44" s="35" t="s">
        <v>142</v>
      </c>
      <c r="D44" s="35"/>
      <c r="E44" s="36"/>
      <c r="F44" s="37"/>
      <c r="G44" s="37">
        <f>SUM(G45:G46)</f>
        <v>0</v>
      </c>
    </row>
    <row r="45" spans="1:7" s="6" customFormat="1" ht="24" customHeight="1">
      <c r="A45" s="25">
        <v>31</v>
      </c>
      <c r="B45" s="26" t="s">
        <v>306</v>
      </c>
      <c r="C45" s="26" t="s">
        <v>307</v>
      </c>
      <c r="D45" s="26" t="s">
        <v>136</v>
      </c>
      <c r="E45" s="27">
        <v>122.656</v>
      </c>
      <c r="F45" s="28">
        <v>0</v>
      </c>
      <c r="G45" s="28">
        <f>ROUND(E45*F45,2)</f>
        <v>0</v>
      </c>
    </row>
    <row r="46" spans="1:7" s="6" customFormat="1" ht="24" customHeight="1">
      <c r="A46" s="25">
        <v>32</v>
      </c>
      <c r="B46" s="26" t="s">
        <v>308</v>
      </c>
      <c r="C46" s="26" t="s">
        <v>272</v>
      </c>
      <c r="D46" s="26" t="s">
        <v>136</v>
      </c>
      <c r="E46" s="27">
        <v>122.656</v>
      </c>
      <c r="F46" s="28">
        <v>0</v>
      </c>
      <c r="G46" s="28">
        <f>ROUND(E46*F46,2)</f>
        <v>0</v>
      </c>
    </row>
    <row r="47" spans="1:7" s="6" customFormat="1" ht="21" customHeight="1">
      <c r="A47" s="38"/>
      <c r="B47" s="39"/>
      <c r="C47" s="39" t="s">
        <v>145</v>
      </c>
      <c r="D47" s="39"/>
      <c r="E47" s="40"/>
      <c r="F47" s="41"/>
      <c r="G47" s="41">
        <f>G10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0">
      <selection activeCell="F55" sqref="F55"/>
    </sheetView>
  </sheetViews>
  <sheetFormatPr defaultColWidth="10.5" defaultRowHeight="12" customHeight="1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309</v>
      </c>
      <c r="B3" s="8"/>
      <c r="C3" s="8"/>
      <c r="D3" s="8"/>
      <c r="E3" s="10"/>
      <c r="F3" s="8"/>
      <c r="G3" s="8"/>
    </row>
    <row r="4" spans="1:7" s="6" customFormat="1" ht="13.5" customHeight="1">
      <c r="A4" s="66"/>
      <c r="B4" s="66"/>
      <c r="C4" s="9"/>
      <c r="D4" s="8"/>
      <c r="E4" s="10"/>
      <c r="F4" s="8"/>
      <c r="G4" s="8"/>
    </row>
    <row r="5" spans="1:7" s="6" customFormat="1" ht="12.75" customHeight="1">
      <c r="A5" s="10" t="s">
        <v>3</v>
      </c>
      <c r="B5" s="8"/>
      <c r="C5" s="8"/>
      <c r="D5" s="8"/>
      <c r="E5" s="10"/>
      <c r="F5" s="8"/>
      <c r="G5" s="8"/>
    </row>
    <row r="6" spans="1:7" s="6" customFormat="1" ht="12.75" customHeight="1">
      <c r="A6" s="10" t="s">
        <v>4</v>
      </c>
      <c r="B6" s="8"/>
      <c r="C6" s="8"/>
      <c r="D6" s="8"/>
      <c r="E6" s="10" t="s">
        <v>319</v>
      </c>
      <c r="F6" s="8"/>
      <c r="G6" s="8"/>
    </row>
    <row r="7" spans="1:7" s="6" customFormat="1" ht="6.75" customHeight="1" thickBot="1">
      <c r="A7" s="8"/>
      <c r="B7" s="8"/>
      <c r="C7" s="8"/>
      <c r="D7" s="8"/>
      <c r="E7" s="8"/>
      <c r="F7" s="8"/>
      <c r="G7" s="8"/>
    </row>
    <row r="8" spans="1:7" s="6" customFormat="1" ht="28.5" customHeight="1" thickBo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</row>
    <row r="9" spans="1:7" s="6" customFormat="1" ht="3" customHeight="1">
      <c r="A9" s="12"/>
      <c r="B9" s="12"/>
      <c r="C9" s="12"/>
      <c r="D9" s="12"/>
      <c r="E9" s="12"/>
      <c r="F9" s="12"/>
      <c r="G9" s="12"/>
    </row>
    <row r="10" spans="1:7" s="6" customFormat="1" ht="14.25" customHeight="1">
      <c r="A10" s="13"/>
      <c r="B10" s="14" t="s">
        <v>18</v>
      </c>
      <c r="C10" s="14" t="s">
        <v>19</v>
      </c>
      <c r="D10" s="14"/>
      <c r="E10" s="15"/>
      <c r="F10" s="16"/>
      <c r="G10" s="16">
        <f>G11+G27+G29+G52</f>
        <v>0</v>
      </c>
    </row>
    <row r="11" spans="1:7" s="6" customFormat="1" ht="21" customHeight="1">
      <c r="A11" s="34"/>
      <c r="B11" s="35" t="s">
        <v>12</v>
      </c>
      <c r="C11" s="35" t="s">
        <v>20</v>
      </c>
      <c r="D11" s="35"/>
      <c r="E11" s="36"/>
      <c r="F11" s="37"/>
      <c r="G11" s="37">
        <f>SUM(G12:G26)</f>
        <v>0</v>
      </c>
    </row>
    <row r="12" spans="1:7" s="6" customFormat="1" ht="13.5" customHeight="1">
      <c r="A12" s="25">
        <v>1</v>
      </c>
      <c r="B12" s="26" t="s">
        <v>33</v>
      </c>
      <c r="C12" s="26" t="s">
        <v>34</v>
      </c>
      <c r="D12" s="26" t="s">
        <v>28</v>
      </c>
      <c r="E12" s="27">
        <v>583.503</v>
      </c>
      <c r="F12" s="28">
        <v>0</v>
      </c>
      <c r="G12" s="28">
        <f>ROUND(E12*F12,2)</f>
        <v>0</v>
      </c>
    </row>
    <row r="13" spans="1:7" s="6" customFormat="1" ht="13.5" customHeight="1">
      <c r="A13" s="25">
        <v>2</v>
      </c>
      <c r="B13" s="26" t="s">
        <v>35</v>
      </c>
      <c r="C13" s="26" t="s">
        <v>36</v>
      </c>
      <c r="D13" s="26" t="s">
        <v>28</v>
      </c>
      <c r="E13" s="27">
        <v>583.503</v>
      </c>
      <c r="F13" s="28">
        <v>0</v>
      </c>
      <c r="G13" s="28">
        <f aca="true" t="shared" si="0" ref="G13:G26">ROUND(E13*F13,2)</f>
        <v>0</v>
      </c>
    </row>
    <row r="14" spans="1:7" s="6" customFormat="1" ht="24" customHeight="1">
      <c r="A14" s="25">
        <v>3</v>
      </c>
      <c r="B14" s="26" t="s">
        <v>149</v>
      </c>
      <c r="C14" s="26" t="s">
        <v>150</v>
      </c>
      <c r="D14" s="26" t="s">
        <v>23</v>
      </c>
      <c r="E14" s="27">
        <v>448.972</v>
      </c>
      <c r="F14" s="28">
        <v>0</v>
      </c>
      <c r="G14" s="28">
        <f t="shared" si="0"/>
        <v>0</v>
      </c>
    </row>
    <row r="15" spans="1:7" s="6" customFormat="1" ht="24" customHeight="1">
      <c r="A15" s="25">
        <v>4</v>
      </c>
      <c r="B15" s="26" t="s">
        <v>151</v>
      </c>
      <c r="C15" s="26" t="s">
        <v>152</v>
      </c>
      <c r="D15" s="26" t="s">
        <v>23</v>
      </c>
      <c r="E15" s="27">
        <v>448.972</v>
      </c>
      <c r="F15" s="28">
        <v>0</v>
      </c>
      <c r="G15" s="28">
        <f t="shared" si="0"/>
        <v>0</v>
      </c>
    </row>
    <row r="16" spans="1:7" s="6" customFormat="1" ht="24" customHeight="1">
      <c r="A16" s="25">
        <v>5</v>
      </c>
      <c r="B16" s="26" t="s">
        <v>214</v>
      </c>
      <c r="C16" s="26" t="s">
        <v>215</v>
      </c>
      <c r="D16" s="26" t="s">
        <v>23</v>
      </c>
      <c r="E16" s="27">
        <v>707.14</v>
      </c>
      <c r="F16" s="28">
        <v>0</v>
      </c>
      <c r="G16" s="28">
        <f t="shared" si="0"/>
        <v>0</v>
      </c>
    </row>
    <row r="17" spans="1:7" s="6" customFormat="1" ht="13.5" customHeight="1">
      <c r="A17" s="25">
        <v>6</v>
      </c>
      <c r="B17" s="26" t="s">
        <v>216</v>
      </c>
      <c r="C17" s="26" t="s">
        <v>217</v>
      </c>
      <c r="D17" s="26" t="s">
        <v>23</v>
      </c>
      <c r="E17" s="27">
        <v>707.14</v>
      </c>
      <c r="F17" s="28">
        <v>0</v>
      </c>
      <c r="G17" s="28">
        <f t="shared" si="0"/>
        <v>0</v>
      </c>
    </row>
    <row r="18" spans="1:7" s="6" customFormat="1" ht="24" customHeight="1">
      <c r="A18" s="25">
        <v>7</v>
      </c>
      <c r="B18" s="26" t="s">
        <v>218</v>
      </c>
      <c r="C18" s="26" t="s">
        <v>219</v>
      </c>
      <c r="D18" s="26" t="s">
        <v>28</v>
      </c>
      <c r="E18" s="27">
        <v>350.158</v>
      </c>
      <c r="F18" s="28">
        <v>0</v>
      </c>
      <c r="G18" s="28">
        <f t="shared" si="0"/>
        <v>0</v>
      </c>
    </row>
    <row r="19" spans="1:7" s="6" customFormat="1" ht="13.5" customHeight="1">
      <c r="A19" s="25">
        <v>8</v>
      </c>
      <c r="B19" s="26" t="s">
        <v>220</v>
      </c>
      <c r="C19" s="26" t="s">
        <v>221</v>
      </c>
      <c r="D19" s="26" t="s">
        <v>28</v>
      </c>
      <c r="E19" s="27">
        <v>350.158</v>
      </c>
      <c r="F19" s="28">
        <v>0</v>
      </c>
      <c r="G19" s="28">
        <f t="shared" si="0"/>
        <v>0</v>
      </c>
    </row>
    <row r="20" spans="1:7" s="6" customFormat="1" ht="24" customHeight="1">
      <c r="A20" s="25">
        <v>9</v>
      </c>
      <c r="B20" s="26" t="s">
        <v>153</v>
      </c>
      <c r="C20" s="26" t="s">
        <v>154</v>
      </c>
      <c r="D20" s="26" t="s">
        <v>28</v>
      </c>
      <c r="E20" s="27">
        <v>583.503</v>
      </c>
      <c r="F20" s="28">
        <v>0</v>
      </c>
      <c r="G20" s="28">
        <f t="shared" si="0"/>
        <v>0</v>
      </c>
    </row>
    <row r="21" spans="1:7" s="6" customFormat="1" ht="13.5" customHeight="1">
      <c r="A21" s="25">
        <v>10</v>
      </c>
      <c r="B21" s="26" t="s">
        <v>37</v>
      </c>
      <c r="C21" s="26" t="s">
        <v>38</v>
      </c>
      <c r="D21" s="26" t="s">
        <v>28</v>
      </c>
      <c r="E21" s="27">
        <v>216.186</v>
      </c>
      <c r="F21" s="28">
        <v>0</v>
      </c>
      <c r="G21" s="28">
        <f t="shared" si="0"/>
        <v>0</v>
      </c>
    </row>
    <row r="22" spans="1:7" s="6" customFormat="1" ht="13.5" customHeight="1">
      <c r="A22" s="25">
        <v>11</v>
      </c>
      <c r="B22" s="26" t="s">
        <v>39</v>
      </c>
      <c r="C22" s="26" t="s">
        <v>40</v>
      </c>
      <c r="D22" s="26" t="s">
        <v>28</v>
      </c>
      <c r="E22" s="27">
        <v>216.186</v>
      </c>
      <c r="F22" s="28">
        <v>0</v>
      </c>
      <c r="G22" s="28">
        <f t="shared" si="0"/>
        <v>0</v>
      </c>
    </row>
    <row r="23" spans="1:7" s="6" customFormat="1" ht="24" customHeight="1">
      <c r="A23" s="25">
        <v>12</v>
      </c>
      <c r="B23" s="26" t="s">
        <v>41</v>
      </c>
      <c r="C23" s="26" t="s">
        <v>222</v>
      </c>
      <c r="D23" s="26" t="s">
        <v>28</v>
      </c>
      <c r="E23" s="27">
        <v>367.317</v>
      </c>
      <c r="F23" s="28">
        <v>0</v>
      </c>
      <c r="G23" s="28">
        <f t="shared" si="0"/>
        <v>0</v>
      </c>
    </row>
    <row r="24" spans="1:7" s="6" customFormat="1" ht="24" customHeight="1">
      <c r="A24" s="25">
        <v>13</v>
      </c>
      <c r="B24" s="26" t="s">
        <v>155</v>
      </c>
      <c r="C24" s="26" t="s">
        <v>156</v>
      </c>
      <c r="D24" s="26" t="s">
        <v>28</v>
      </c>
      <c r="E24" s="27">
        <v>153.367</v>
      </c>
      <c r="F24" s="28">
        <v>0</v>
      </c>
      <c r="G24" s="28">
        <f t="shared" si="0"/>
        <v>0</v>
      </c>
    </row>
    <row r="25" spans="1:7" s="6" customFormat="1" ht="13.5" customHeight="1">
      <c r="A25" s="30">
        <v>14</v>
      </c>
      <c r="B25" s="31" t="s">
        <v>157</v>
      </c>
      <c r="C25" s="31" t="s">
        <v>158</v>
      </c>
      <c r="D25" s="31" t="s">
        <v>28</v>
      </c>
      <c r="E25" s="32">
        <v>153.367</v>
      </c>
      <c r="F25" s="33">
        <v>0</v>
      </c>
      <c r="G25" s="33">
        <f t="shared" si="0"/>
        <v>0</v>
      </c>
    </row>
    <row r="26" spans="1:7" s="6" customFormat="1" ht="13.5" customHeight="1">
      <c r="A26" s="25">
        <v>15</v>
      </c>
      <c r="B26" s="26" t="s">
        <v>159</v>
      </c>
      <c r="C26" s="26" t="s">
        <v>160</v>
      </c>
      <c r="D26" s="26" t="s">
        <v>28</v>
      </c>
      <c r="E26" s="27">
        <v>153.367</v>
      </c>
      <c r="F26" s="28">
        <v>0</v>
      </c>
      <c r="G26" s="28">
        <f t="shared" si="0"/>
        <v>0</v>
      </c>
    </row>
    <row r="27" spans="1:7" s="6" customFormat="1" ht="21" customHeight="1">
      <c r="A27" s="34"/>
      <c r="B27" s="35" t="s">
        <v>15</v>
      </c>
      <c r="C27" s="35" t="s">
        <v>161</v>
      </c>
      <c r="D27" s="35"/>
      <c r="E27" s="36"/>
      <c r="F27" s="37"/>
      <c r="G27" s="37">
        <f>G28</f>
        <v>0</v>
      </c>
    </row>
    <row r="28" spans="1:7" s="6" customFormat="1" ht="24" customHeight="1">
      <c r="A28" s="25">
        <v>16</v>
      </c>
      <c r="B28" s="26" t="s">
        <v>162</v>
      </c>
      <c r="C28" s="26" t="s">
        <v>223</v>
      </c>
      <c r="D28" s="26" t="s">
        <v>28</v>
      </c>
      <c r="E28" s="27">
        <v>43.487</v>
      </c>
      <c r="F28" s="28">
        <v>0</v>
      </c>
      <c r="G28" s="28">
        <f>ROUND(E28*F28,2)</f>
        <v>0</v>
      </c>
    </row>
    <row r="29" spans="1:7" s="6" customFormat="1" ht="21" customHeight="1">
      <c r="A29" s="34"/>
      <c r="B29" s="35" t="s">
        <v>17</v>
      </c>
      <c r="C29" s="35" t="s">
        <v>101</v>
      </c>
      <c r="D29" s="35"/>
      <c r="E29" s="36"/>
      <c r="F29" s="37"/>
      <c r="G29" s="37">
        <f>SUM(G30:G51)</f>
        <v>0</v>
      </c>
    </row>
    <row r="30" spans="1:7" s="6" customFormat="1" ht="24" customHeight="1">
      <c r="A30" s="25">
        <v>17</v>
      </c>
      <c r="B30" s="26" t="s">
        <v>224</v>
      </c>
      <c r="C30" s="26" t="s">
        <v>225</v>
      </c>
      <c r="D30" s="26" t="s">
        <v>67</v>
      </c>
      <c r="E30" s="27">
        <v>58</v>
      </c>
      <c r="F30" s="28">
        <v>0</v>
      </c>
      <c r="G30" s="28">
        <f aca="true" t="shared" si="1" ref="G30:G51">ROUND(E30*F30,2)</f>
        <v>0</v>
      </c>
    </row>
    <row r="31" spans="1:7" s="6" customFormat="1" ht="24" customHeight="1">
      <c r="A31" s="25">
        <v>18</v>
      </c>
      <c r="B31" s="26" t="s">
        <v>310</v>
      </c>
      <c r="C31" s="26" t="s">
        <v>311</v>
      </c>
      <c r="D31" s="26" t="s">
        <v>67</v>
      </c>
      <c r="E31" s="27">
        <v>310</v>
      </c>
      <c r="F31" s="28">
        <v>0</v>
      </c>
      <c r="G31" s="28">
        <f t="shared" si="1"/>
        <v>0</v>
      </c>
    </row>
    <row r="32" spans="1:7" s="6" customFormat="1" ht="24" customHeight="1">
      <c r="A32" s="30">
        <v>19</v>
      </c>
      <c r="B32" s="31" t="s">
        <v>312</v>
      </c>
      <c r="C32" s="31" t="s">
        <v>313</v>
      </c>
      <c r="D32" s="31" t="s">
        <v>64</v>
      </c>
      <c r="E32" s="32">
        <v>103</v>
      </c>
      <c r="F32" s="33">
        <v>0</v>
      </c>
      <c r="G32" s="33">
        <f t="shared" si="1"/>
        <v>0</v>
      </c>
    </row>
    <row r="33" spans="1:7" s="6" customFormat="1" ht="24" customHeight="1">
      <c r="A33" s="30">
        <v>20</v>
      </c>
      <c r="B33" s="31" t="s">
        <v>228</v>
      </c>
      <c r="C33" s="31" t="s">
        <v>229</v>
      </c>
      <c r="D33" s="31" t="s">
        <v>64</v>
      </c>
      <c r="E33" s="32">
        <v>20</v>
      </c>
      <c r="F33" s="33">
        <v>0</v>
      </c>
      <c r="G33" s="33">
        <f t="shared" si="1"/>
        <v>0</v>
      </c>
    </row>
    <row r="34" spans="1:7" s="6" customFormat="1" ht="13.5" customHeight="1">
      <c r="A34" s="25">
        <v>21</v>
      </c>
      <c r="B34" s="26" t="s">
        <v>232</v>
      </c>
      <c r="C34" s="26" t="s">
        <v>233</v>
      </c>
      <c r="D34" s="26" t="s">
        <v>67</v>
      </c>
      <c r="E34" s="27">
        <v>58</v>
      </c>
      <c r="F34" s="28">
        <v>0</v>
      </c>
      <c r="G34" s="28">
        <f t="shared" si="1"/>
        <v>0</v>
      </c>
    </row>
    <row r="35" spans="1:7" s="6" customFormat="1" ht="13.5" customHeight="1">
      <c r="A35" s="25">
        <v>22</v>
      </c>
      <c r="B35" s="26" t="s">
        <v>314</v>
      </c>
      <c r="C35" s="26" t="s">
        <v>315</v>
      </c>
      <c r="D35" s="26" t="s">
        <v>67</v>
      </c>
      <c r="E35" s="27">
        <v>310</v>
      </c>
      <c r="F35" s="28">
        <v>0</v>
      </c>
      <c r="G35" s="28">
        <f t="shared" si="1"/>
        <v>0</v>
      </c>
    </row>
    <row r="36" spans="1:7" s="6" customFormat="1" ht="13.5" customHeight="1">
      <c r="A36" s="25">
        <v>23</v>
      </c>
      <c r="B36" s="26" t="s">
        <v>236</v>
      </c>
      <c r="C36" s="26" t="s">
        <v>237</v>
      </c>
      <c r="D36" s="26" t="s">
        <v>64</v>
      </c>
      <c r="E36" s="27">
        <v>12</v>
      </c>
      <c r="F36" s="28">
        <v>0</v>
      </c>
      <c r="G36" s="28">
        <f t="shared" si="1"/>
        <v>0</v>
      </c>
    </row>
    <row r="37" spans="1:7" s="6" customFormat="1" ht="24" customHeight="1">
      <c r="A37" s="25">
        <v>24</v>
      </c>
      <c r="B37" s="26" t="s">
        <v>238</v>
      </c>
      <c r="C37" s="26" t="s">
        <v>239</v>
      </c>
      <c r="D37" s="26" t="s">
        <v>28</v>
      </c>
      <c r="E37" s="27">
        <v>9</v>
      </c>
      <c r="F37" s="28">
        <v>0</v>
      </c>
      <c r="G37" s="28">
        <f t="shared" si="1"/>
        <v>0</v>
      </c>
    </row>
    <row r="38" spans="1:7" s="6" customFormat="1" ht="24" customHeight="1">
      <c r="A38" s="25">
        <v>25</v>
      </c>
      <c r="B38" s="26" t="s">
        <v>240</v>
      </c>
      <c r="C38" s="26" t="s">
        <v>241</v>
      </c>
      <c r="D38" s="26" t="s">
        <v>64</v>
      </c>
      <c r="E38" s="27">
        <v>10</v>
      </c>
      <c r="F38" s="28">
        <v>0</v>
      </c>
      <c r="G38" s="28">
        <f t="shared" si="1"/>
        <v>0</v>
      </c>
    </row>
    <row r="39" spans="1:7" s="6" customFormat="1" ht="24" customHeight="1">
      <c r="A39" s="25">
        <v>26</v>
      </c>
      <c r="B39" s="26" t="s">
        <v>242</v>
      </c>
      <c r="C39" s="26" t="s">
        <v>243</v>
      </c>
      <c r="D39" s="26" t="s">
        <v>64</v>
      </c>
      <c r="E39" s="27">
        <v>9</v>
      </c>
      <c r="F39" s="28">
        <v>0</v>
      </c>
      <c r="G39" s="28">
        <f t="shared" si="1"/>
        <v>0</v>
      </c>
    </row>
    <row r="40" spans="1:7" s="6" customFormat="1" ht="13.5" customHeight="1">
      <c r="A40" s="30">
        <v>27</v>
      </c>
      <c r="B40" s="31" t="s">
        <v>244</v>
      </c>
      <c r="C40" s="31" t="s">
        <v>245</v>
      </c>
      <c r="D40" s="31" t="s">
        <v>64</v>
      </c>
      <c r="E40" s="32">
        <v>9</v>
      </c>
      <c r="F40" s="33">
        <v>0</v>
      </c>
      <c r="G40" s="33">
        <f t="shared" si="1"/>
        <v>0</v>
      </c>
    </row>
    <row r="41" spans="1:7" s="6" customFormat="1" ht="24" customHeight="1">
      <c r="A41" s="25">
        <v>28</v>
      </c>
      <c r="B41" s="26" t="s">
        <v>246</v>
      </c>
      <c r="C41" s="26" t="s">
        <v>247</v>
      </c>
      <c r="D41" s="26" t="s">
        <v>64</v>
      </c>
      <c r="E41" s="27">
        <v>9</v>
      </c>
      <c r="F41" s="28">
        <v>0</v>
      </c>
      <c r="G41" s="28">
        <f t="shared" si="1"/>
        <v>0</v>
      </c>
    </row>
    <row r="42" spans="1:7" s="6" customFormat="1" ht="13.5" customHeight="1">
      <c r="A42" s="25">
        <v>29</v>
      </c>
      <c r="B42" s="26" t="s">
        <v>248</v>
      </c>
      <c r="C42" s="26" t="s">
        <v>316</v>
      </c>
      <c r="D42" s="26" t="s">
        <v>186</v>
      </c>
      <c r="E42" s="27">
        <v>1</v>
      </c>
      <c r="F42" s="28">
        <v>0</v>
      </c>
      <c r="G42" s="28">
        <f t="shared" si="1"/>
        <v>0</v>
      </c>
    </row>
    <row r="43" spans="1:7" s="6" customFormat="1" ht="13.5" customHeight="1">
      <c r="A43" s="25">
        <v>30</v>
      </c>
      <c r="B43" s="26" t="s">
        <v>250</v>
      </c>
      <c r="C43" s="26" t="s">
        <v>251</v>
      </c>
      <c r="D43" s="26" t="s">
        <v>64</v>
      </c>
      <c r="E43" s="27">
        <v>9</v>
      </c>
      <c r="F43" s="28">
        <v>0</v>
      </c>
      <c r="G43" s="28">
        <f t="shared" si="1"/>
        <v>0</v>
      </c>
    </row>
    <row r="44" spans="1:7" s="6" customFormat="1" ht="13.5" customHeight="1">
      <c r="A44" s="25">
        <v>31</v>
      </c>
      <c r="B44" s="26" t="s">
        <v>252</v>
      </c>
      <c r="C44" s="26" t="s">
        <v>253</v>
      </c>
      <c r="D44" s="26" t="s">
        <v>64</v>
      </c>
      <c r="E44" s="27">
        <v>9</v>
      </c>
      <c r="F44" s="28">
        <v>0</v>
      </c>
      <c r="G44" s="28">
        <f t="shared" si="1"/>
        <v>0</v>
      </c>
    </row>
    <row r="45" spans="1:7" s="6" customFormat="1" ht="13.5" customHeight="1">
      <c r="A45" s="25">
        <v>32</v>
      </c>
      <c r="B45" s="26" t="s">
        <v>254</v>
      </c>
      <c r="C45" s="26" t="s">
        <v>255</v>
      </c>
      <c r="D45" s="26" t="s">
        <v>64</v>
      </c>
      <c r="E45" s="27">
        <v>1</v>
      </c>
      <c r="F45" s="28">
        <v>0</v>
      </c>
      <c r="G45" s="28">
        <f t="shared" si="1"/>
        <v>0</v>
      </c>
    </row>
    <row r="46" spans="1:7" s="6" customFormat="1" ht="13.5" customHeight="1">
      <c r="A46" s="25">
        <v>33</v>
      </c>
      <c r="B46" s="26" t="s">
        <v>256</v>
      </c>
      <c r="C46" s="26" t="s">
        <v>257</v>
      </c>
      <c r="D46" s="26" t="s">
        <v>64</v>
      </c>
      <c r="E46" s="27">
        <v>2</v>
      </c>
      <c r="F46" s="28">
        <v>0</v>
      </c>
      <c r="G46" s="28">
        <f t="shared" si="1"/>
        <v>0</v>
      </c>
    </row>
    <row r="47" spans="1:7" s="6" customFormat="1" ht="13.5" customHeight="1">
      <c r="A47" s="25">
        <v>34</v>
      </c>
      <c r="B47" s="26" t="s">
        <v>256</v>
      </c>
      <c r="C47" s="26" t="s">
        <v>260</v>
      </c>
      <c r="D47" s="26" t="s">
        <v>64</v>
      </c>
      <c r="E47" s="27">
        <v>2</v>
      </c>
      <c r="F47" s="28">
        <v>0</v>
      </c>
      <c r="G47" s="28">
        <f t="shared" si="1"/>
        <v>0</v>
      </c>
    </row>
    <row r="48" spans="1:7" s="6" customFormat="1" ht="13.5" customHeight="1">
      <c r="A48" s="25">
        <v>35</v>
      </c>
      <c r="B48" s="26" t="s">
        <v>261</v>
      </c>
      <c r="C48" s="26" t="s">
        <v>262</v>
      </c>
      <c r="D48" s="26" t="s">
        <v>64</v>
      </c>
      <c r="E48" s="27">
        <v>1</v>
      </c>
      <c r="F48" s="28">
        <v>0</v>
      </c>
      <c r="G48" s="28">
        <f t="shared" si="1"/>
        <v>0</v>
      </c>
    </row>
    <row r="49" spans="1:7" s="6" customFormat="1" ht="13.5" customHeight="1">
      <c r="A49" s="25">
        <v>36</v>
      </c>
      <c r="B49" s="26" t="s">
        <v>263</v>
      </c>
      <c r="C49" s="26" t="s">
        <v>264</v>
      </c>
      <c r="D49" s="26" t="s">
        <v>64</v>
      </c>
      <c r="E49" s="27">
        <v>3</v>
      </c>
      <c r="F49" s="28">
        <v>0</v>
      </c>
      <c r="G49" s="28">
        <f t="shared" si="1"/>
        <v>0</v>
      </c>
    </row>
    <row r="50" spans="1:7" s="6" customFormat="1" ht="13.5" customHeight="1">
      <c r="A50" s="25">
        <v>37</v>
      </c>
      <c r="B50" s="26" t="s">
        <v>265</v>
      </c>
      <c r="C50" s="26" t="s">
        <v>317</v>
      </c>
      <c r="D50" s="26" t="s">
        <v>64</v>
      </c>
      <c r="E50" s="27">
        <v>2</v>
      </c>
      <c r="F50" s="28">
        <v>0</v>
      </c>
      <c r="G50" s="28">
        <f t="shared" si="1"/>
        <v>0</v>
      </c>
    </row>
    <row r="51" spans="1:7" s="6" customFormat="1" ht="13.5" customHeight="1">
      <c r="A51" s="25">
        <v>38</v>
      </c>
      <c r="B51" s="26" t="s">
        <v>267</v>
      </c>
      <c r="C51" s="26" t="s">
        <v>318</v>
      </c>
      <c r="D51" s="26" t="s">
        <v>186</v>
      </c>
      <c r="E51" s="27">
        <v>1</v>
      </c>
      <c r="F51" s="28">
        <v>0</v>
      </c>
      <c r="G51" s="28">
        <f t="shared" si="1"/>
        <v>0</v>
      </c>
    </row>
    <row r="52" spans="1:7" s="6" customFormat="1" ht="21" customHeight="1">
      <c r="A52" s="34"/>
      <c r="B52" s="35" t="s">
        <v>141</v>
      </c>
      <c r="C52" s="35" t="s">
        <v>142</v>
      </c>
      <c r="D52" s="35"/>
      <c r="E52" s="36"/>
      <c r="F52" s="37"/>
      <c r="G52" s="37">
        <f>SUM(G53:G54)</f>
        <v>0</v>
      </c>
    </row>
    <row r="53" spans="1:7" s="6" customFormat="1" ht="24" customHeight="1">
      <c r="A53" s="25">
        <v>39</v>
      </c>
      <c r="B53" s="26" t="s">
        <v>269</v>
      </c>
      <c r="C53" s="26" t="s">
        <v>270</v>
      </c>
      <c r="D53" s="26" t="s">
        <v>136</v>
      </c>
      <c r="E53" s="27">
        <v>131.332</v>
      </c>
      <c r="F53" s="28">
        <v>0</v>
      </c>
      <c r="G53" s="28">
        <f>ROUND(E53*F53,2)</f>
        <v>0</v>
      </c>
    </row>
    <row r="54" spans="1:7" s="6" customFormat="1" ht="24" customHeight="1">
      <c r="A54" s="25">
        <v>40</v>
      </c>
      <c r="B54" s="26" t="s">
        <v>271</v>
      </c>
      <c r="C54" s="26" t="s">
        <v>272</v>
      </c>
      <c r="D54" s="26" t="s">
        <v>136</v>
      </c>
      <c r="E54" s="27">
        <v>131.332</v>
      </c>
      <c r="F54" s="28">
        <v>0</v>
      </c>
      <c r="G54" s="28">
        <f>ROUND(E54*F54,2)</f>
        <v>0</v>
      </c>
    </row>
    <row r="55" spans="1:7" s="6" customFormat="1" ht="13.5" customHeight="1">
      <c r="A55" s="42"/>
      <c r="B55" s="43"/>
      <c r="C55" s="43" t="s">
        <v>145</v>
      </c>
      <c r="D55" s="43"/>
      <c r="E55" s="44"/>
      <c r="F55" s="45"/>
      <c r="G55" s="45"/>
    </row>
    <row r="56" spans="1:7" s="6" customFormat="1" ht="21" customHeight="1">
      <c r="A56" s="38"/>
      <c r="B56" s="39"/>
      <c r="C56" s="39" t="s">
        <v>145</v>
      </c>
      <c r="D56" s="39"/>
      <c r="E56" s="40"/>
      <c r="F56" s="41"/>
      <c r="G56" s="41">
        <f>G10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ANICKA</cp:lastModifiedBy>
  <dcterms:modified xsi:type="dcterms:W3CDTF">2020-01-27T07:53:12Z</dcterms:modified>
  <cp:category/>
  <cp:version/>
  <cp:contentType/>
  <cp:contentStatus/>
</cp:coreProperties>
</file>