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minichovice\matriál dodavatelé\čistý výkaz výměr\"/>
    </mc:Choice>
  </mc:AlternateContent>
  <xr:revisionPtr revIDLastSave="0" documentId="8_{C52D4F91-DA76-40EB-9B1F-15AAC00EFDFE}" xr6:coauthVersionLast="40" xr6:coauthVersionMax="40" xr10:uidLastSave="{00000000-0000-0000-0000-000000000000}"/>
  <bookViews>
    <workbookView xWindow="-108" yWindow="-108" windowWidth="23256" windowHeight="12576" xr2:uid="{ACA14259-6E26-4318-B9A1-3F2B9D5F86FF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8" i="1" l="1"/>
  <c r="L197" i="1"/>
  <c r="L196" i="1"/>
  <c r="L195" i="1"/>
  <c r="L194" i="1"/>
  <c r="L193" i="1"/>
  <c r="L189" i="1"/>
  <c r="L185" i="1"/>
  <c r="L184" i="1"/>
  <c r="L183" i="1"/>
  <c r="L182" i="1"/>
  <c r="L181" i="1"/>
  <c r="L178" i="1"/>
  <c r="L174" i="1"/>
  <c r="L171" i="1"/>
  <c r="L170" i="1"/>
  <c r="L169" i="1"/>
  <c r="L168" i="1"/>
  <c r="L167" i="1"/>
  <c r="L163" i="1"/>
  <c r="L159" i="1"/>
  <c r="L158" i="1"/>
  <c r="L157" i="1"/>
  <c r="L156" i="1"/>
  <c r="L155" i="1"/>
  <c r="L154" i="1"/>
  <c r="L153" i="1"/>
  <c r="L149" i="1"/>
  <c r="L148" i="1"/>
  <c r="L147" i="1"/>
  <c r="L146" i="1"/>
  <c r="L145" i="1"/>
  <c r="L144" i="1"/>
  <c r="L143" i="1"/>
  <c r="L142" i="1"/>
  <c r="L138" i="1"/>
  <c r="L137" i="1"/>
  <c r="L136" i="1"/>
  <c r="L135" i="1"/>
  <c r="L134" i="1"/>
  <c r="L133" i="1"/>
  <c r="L132" i="1"/>
  <c r="L131" i="1"/>
  <c r="L130" i="1"/>
  <c r="L126" i="1"/>
  <c r="L125" i="1"/>
  <c r="L124" i="1"/>
  <c r="L123" i="1"/>
  <c r="L122" i="1"/>
  <c r="L121" i="1"/>
  <c r="D118" i="1"/>
  <c r="K117" i="1"/>
  <c r="D117" i="1"/>
  <c r="D115" i="1"/>
  <c r="D113" i="1"/>
  <c r="L102" i="1"/>
  <c r="L98" i="1"/>
  <c r="L97" i="1"/>
  <c r="L94" i="1"/>
  <c r="L93" i="1"/>
  <c r="L92" i="1"/>
  <c r="L91" i="1"/>
  <c r="L90" i="1"/>
  <c r="L89" i="1"/>
  <c r="L88" i="1"/>
  <c r="L87" i="1"/>
  <c r="L101" i="1" s="1"/>
  <c r="D83" i="1"/>
  <c r="K82" i="1"/>
  <c r="D82" i="1"/>
  <c r="D80" i="1"/>
  <c r="D78" i="1"/>
  <c r="F35" i="1"/>
  <c r="F34" i="1"/>
  <c r="F33" i="1"/>
  <c r="K32" i="1"/>
  <c r="F32" i="1"/>
  <c r="K31" i="1"/>
  <c r="F31" i="1"/>
  <c r="K26" i="1"/>
  <c r="M20" i="1"/>
  <c r="C20" i="1"/>
  <c r="K118" i="1" s="1"/>
  <c r="M19" i="1"/>
  <c r="M14" i="1"/>
  <c r="C14" i="1"/>
  <c r="M13" i="1"/>
  <c r="M8" i="1"/>
  <c r="K115" i="1" s="1"/>
  <c r="D5" i="1"/>
  <c r="D112" i="1" s="1"/>
  <c r="K80" i="1" l="1"/>
  <c r="K83" i="1"/>
  <c r="L99" i="1"/>
  <c r="L96" i="1" s="1"/>
  <c r="D77" i="1"/>
  <c r="L100" i="1"/>
  <c r="K27" i="1" l="1"/>
  <c r="K29" i="1" s="1"/>
  <c r="J37" i="1" s="1"/>
  <c r="J104" i="1"/>
</calcChain>
</file>

<file path=xl/sharedStrings.xml><?xml version="1.0" encoding="utf-8"?>
<sst xmlns="http://schemas.openxmlformats.org/spreadsheetml/2006/main" count="386" uniqueCount="198">
  <si>
    <t>optimalizováno pro tisk sestav ve formátu A4 - na výšku</t>
  </si>
  <si>
    <t>KRYCÍ LIST ROZPOČTU</t>
  </si>
  <si>
    <t>Stavba:</t>
  </si>
  <si>
    <t>Objekt:</t>
  </si>
  <si>
    <t>04 - ZTI</t>
  </si>
  <si>
    <t>JKSO:</t>
  </si>
  <si>
    <t/>
  </si>
  <si>
    <t>CC-CZ:</t>
  </si>
  <si>
    <t>Místo:</t>
  </si>
  <si>
    <t>Mnichovice, Masarykovo nám. 61</t>
  </si>
  <si>
    <t>Datum:</t>
  </si>
  <si>
    <t>Objednatel:</t>
  </si>
  <si>
    <t>IČ:</t>
  </si>
  <si>
    <t>Město Mnichovice, Masarykovo nám. 83</t>
  </si>
  <si>
    <t>DIČ:</t>
  </si>
  <si>
    <t>Zhotovitel:</t>
  </si>
  <si>
    <t>Projektant:</t>
  </si>
  <si>
    <t>STAVEBNÍ PROJEKCE ARCHITEKT MAŠEK s.r.o</t>
  </si>
  <si>
    <t>Zpracovatel:</t>
  </si>
  <si>
    <t>Poznámka: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</si>
  <si>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</si>
  <si>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</si>
  <si>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</si>
  <si>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</si>
  <si>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</si>
  <si>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</si>
  <si>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</si>
  <si>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</si>
  <si>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</si>
  <si>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</si>
  <si>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</si>
  <si>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</si>
  <si>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</si>
  <si>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</si>
  <si>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</si>
  <si>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</si>
  <si>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</si>
  <si>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</si>
  <si>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</si>
  <si>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</si>
  <si>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</si>
  <si>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</si>
  <si>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</si>
  <si>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</si>
  <si>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</si>
  <si>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</si>
  <si>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</si>
  <si>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751 - Vzduchotechnika</t>
  </si>
  <si>
    <t>HZS - Hodinové zúčtovací sazby</t>
  </si>
  <si>
    <t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</si>
  <si>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</si>
  <si>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</si>
  <si>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</si>
  <si>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</si>
  <si>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</si>
  <si>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</si>
  <si>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</si>
  <si>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</si>
  <si>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</si>
  <si>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</si>
  <si>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</si>
  <si>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</si>
  <si>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</si>
  <si>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</si>
  <si>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</si>
  <si>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</si>
  <si>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1</t>
  </si>
  <si>
    <t>K</t>
  </si>
  <si>
    <t>721171905</t>
  </si>
  <si>
    <t>Potrubí z PP vsazení odbočky do hrdla DN 110</t>
  </si>
  <si>
    <t>kus</t>
  </si>
  <si>
    <t>2</t>
  </si>
  <si>
    <t>721171915</t>
  </si>
  <si>
    <t>Potrubí z PP propojení potrubí DN 110</t>
  </si>
  <si>
    <t>3</t>
  </si>
  <si>
    <t>721174042</t>
  </si>
  <si>
    <t>Potrubí kanalizační z PP připojovací systém HT DN 40</t>
  </si>
  <si>
    <t>m</t>
  </si>
  <si>
    <t>PRO UMYVADLO a DŘEZ</t>
  </si>
  <si>
    <t>3,5</t>
  </si>
  <si>
    <t>Součet</t>
  </si>
  <si>
    <t>4</t>
  </si>
  <si>
    <t>721174045</t>
  </si>
  <si>
    <t>Potrubí kanalizační z PP připojovací systém HT DN 100</t>
  </si>
  <si>
    <t>5</t>
  </si>
  <si>
    <t>721174063</t>
  </si>
  <si>
    <t>Potrubí kanalizační z PP větrací systém HT DN 110</t>
  </si>
  <si>
    <t>6</t>
  </si>
  <si>
    <t>M</t>
  </si>
  <si>
    <t>286116040</t>
  </si>
  <si>
    <t>čistící kus kanalizace plastové KGEA DN 110</t>
  </si>
  <si>
    <t>7</t>
  </si>
  <si>
    <t>286117180</t>
  </si>
  <si>
    <t>víčko kanalizace plastové KGK DN 110</t>
  </si>
  <si>
    <t>8</t>
  </si>
  <si>
    <t>721194104</t>
  </si>
  <si>
    <t>Vyvedení a upevnění odpadních výpustek DN 40</t>
  </si>
  <si>
    <t>9</t>
  </si>
  <si>
    <t>721194109</t>
  </si>
  <si>
    <t>Vyvedení a upevnění odpadních výpustek DN 100</t>
  </si>
  <si>
    <t>10</t>
  </si>
  <si>
    <t>721273153</t>
  </si>
  <si>
    <t>Hlavice ventilační polypropylen PP DN 110</t>
  </si>
  <si>
    <t>11</t>
  </si>
  <si>
    <t>721290111</t>
  </si>
  <si>
    <t>Zkouška těsnosti potrubí kanalizace vodou do DN 125</t>
  </si>
  <si>
    <t>12</t>
  </si>
  <si>
    <t>721300912</t>
  </si>
  <si>
    <t>Pročištění odpadů svislých v jednom podlaží do DN 200</t>
  </si>
  <si>
    <t>STÁVAJÍCÍ POTRUBÍ</t>
  </si>
  <si>
    <t>13</t>
  </si>
  <si>
    <t>998721103</t>
  </si>
  <si>
    <t>Přesun hmot tonážní pro vnitřní kanalizace v objektech v do 24 m</t>
  </si>
  <si>
    <t>t</t>
  </si>
  <si>
    <t>14</t>
  </si>
  <si>
    <t>722171932</t>
  </si>
  <si>
    <t>Potrubí plastové výměna trub nebo tvarovek D do 20 mm</t>
  </si>
  <si>
    <t>15</t>
  </si>
  <si>
    <t>286151330</t>
  </si>
  <si>
    <t>trubka tlaková PPR řada PN 16 20 x 2,8 x 4000 mm</t>
  </si>
  <si>
    <t>16</t>
  </si>
  <si>
    <t>722174022</t>
  </si>
  <si>
    <t>Potrubí vodovodní plastové PPR svar polyfuze PN 20 D 20 x 3,4 mm</t>
  </si>
  <si>
    <t>17</t>
  </si>
  <si>
    <t>722181111</t>
  </si>
  <si>
    <t>Ochrana vodovodního potrubí plstěnými pásy do DN 20 mm</t>
  </si>
  <si>
    <t>18</t>
  </si>
  <si>
    <t>722190401</t>
  </si>
  <si>
    <t>Vyvedení a upevnění výpustku do DN 25</t>
  </si>
  <si>
    <t>19</t>
  </si>
  <si>
    <t>722190901</t>
  </si>
  <si>
    <t>Uzavření nebo otevření vodovodního potrubí při opravách</t>
  </si>
  <si>
    <t>PRO NAPOJENÍ ODBOČKY</t>
  </si>
  <si>
    <t>20</t>
  </si>
  <si>
    <t>722220111</t>
  </si>
  <si>
    <t>Nástěnka pro výtokový ventil G 1/2 s jedním závitem</t>
  </si>
  <si>
    <t>21</t>
  </si>
  <si>
    <t>722220121</t>
  </si>
  <si>
    <t>Nástěnka pro baterii G 1/2 s jedním závitem</t>
  </si>
  <si>
    <t>pár</t>
  </si>
  <si>
    <t>22</t>
  </si>
  <si>
    <t>722231141</t>
  </si>
  <si>
    <t>Ventil závitový pojistný rohový G 1/2</t>
  </si>
  <si>
    <t>23</t>
  </si>
  <si>
    <t>722232044</t>
  </si>
  <si>
    <t>Kohout kulový přímý G 3/4 PN 42 do 185°C vnitřní závit</t>
  </si>
  <si>
    <t>24</t>
  </si>
  <si>
    <t>998722103</t>
  </si>
  <si>
    <t>Přesun hmot tonážní pro vnitřní vodovod v objektech v do 24 m</t>
  </si>
  <si>
    <t>25</t>
  </si>
  <si>
    <t>725112171</t>
  </si>
  <si>
    <t>Kombi klozet s hlubokým splachováním odpad vodorovný</t>
  </si>
  <si>
    <t>soubor</t>
  </si>
  <si>
    <t>M.Č.303</t>
  </si>
  <si>
    <t>26</t>
  </si>
  <si>
    <t>725211601</t>
  </si>
  <si>
    <t>Umyvadlo keramické připevněné na stěnu šrouby bílé bez krytu na sifon 500 mm</t>
  </si>
  <si>
    <t>27</t>
  </si>
  <si>
    <t>725311131R</t>
  </si>
  <si>
    <t>Dřez dvojitý nerezový se zápachovou uzávěrkou</t>
  </si>
  <si>
    <t>28</t>
  </si>
  <si>
    <t>54112300R</t>
  </si>
  <si>
    <t>deska elektrická sklokeramická varná</t>
  </si>
  <si>
    <t>29</t>
  </si>
  <si>
    <t>54111971R</t>
  </si>
  <si>
    <t>Vestavěná trouba</t>
  </si>
  <si>
    <t>30</t>
  </si>
  <si>
    <t>54111972R</t>
  </si>
  <si>
    <t>Vestavěná lednice</t>
  </si>
  <si>
    <t>31</t>
  </si>
  <si>
    <t>725331111</t>
  </si>
  <si>
    <t>Výlevka bez výtokových armatur keramická se sklopnou plastovou mřížkou 425 mm</t>
  </si>
  <si>
    <t>"MÍSTNOST ÚKLIDU" 1</t>
  </si>
  <si>
    <t>32</t>
  </si>
  <si>
    <t>725821312</t>
  </si>
  <si>
    <t>Baterie dřezové nástěnné pákové s otáčivým kulatým ústím a délkou ramínka 300 mm</t>
  </si>
  <si>
    <t>"VÝLEVKA" 1</t>
  </si>
  <si>
    <t>"DVOUDŘEZ" 1</t>
  </si>
  <si>
    <t>33</t>
  </si>
  <si>
    <t>725822651</t>
  </si>
  <si>
    <t>Baterie umyvadlové směšovací teplota vody na baterii</t>
  </si>
  <si>
    <t>"UMYVADLO" 1</t>
  </si>
  <si>
    <t>34</t>
  </si>
  <si>
    <t>998725103</t>
  </si>
  <si>
    <t>Přesun hmot tonážní pro zařizovací předměty v objektech v do 24 m</t>
  </si>
  <si>
    <t>35</t>
  </si>
  <si>
    <t>75137701R</t>
  </si>
  <si>
    <t>D+Mtž odsávacího zákrytu (digestoř) bytového vestavěného - specifikace zcela dle PD</t>
  </si>
  <si>
    <t>36</t>
  </si>
  <si>
    <t>HZS1301</t>
  </si>
  <si>
    <t>Hodinová zúčtovací sazba zedník</t>
  </si>
  <si>
    <t>hod</t>
  </si>
  <si>
    <t>STAVEBNÍ PŘÍPOMOCE PRO ROZVOD VODY A KANALIZACE</t>
  </si>
  <si>
    <t>37</t>
  </si>
  <si>
    <t>HZS2212</t>
  </si>
  <si>
    <t>Hodinová zúčtovací sazba instalatér odborný</t>
  </si>
  <si>
    <t>MONTÁŽ A ZAPOJENÍ SPOTŘEBIČŮ - LEDNICE, TROUBA,VARNÁ DESKA</t>
  </si>
  <si>
    <t>VP - Vícepráce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</si>
</sst>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%"/>
    <numFmt numFmtId="166" formatCode="#,##0.000"/>
  </numFmts>
  <fonts count="22" x14ac:knownFonts="1">
    <font>
      <sz val="11"/>
      <color theme="1"/>
      <name val="Calibri"/>
      <family val="2"/>
      <charset val="238"/>
      <scheme val="minor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i/>
      <sz val="8"/>
      <color rgb="FF0000FF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164" fontId="5" fillId="2" borderId="0" xfId="0" applyNumberFormat="1" applyFont="1" applyFill="1" applyAlignment="1" applyProtection="1">
      <alignment horizontal="left" vertical="center"/>
      <protection locked="0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0" fillId="3" borderId="0" xfId="0" applyFill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11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" fontId="14" fillId="0" borderId="0" xfId="0" applyNumberFormat="1" applyFont="1"/>
    <xf numFmtId="4" fontId="16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4" fontId="15" fillId="2" borderId="0" xfId="0" applyNumberFormat="1" applyFont="1" applyFill="1" applyAlignment="1" applyProtection="1">
      <alignment vertical="center"/>
      <protection locked="0"/>
    </xf>
    <xf numFmtId="4" fontId="15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3" fillId="3" borderId="0" xfId="0" applyFont="1" applyFill="1" applyAlignment="1">
      <alignment horizontal="left" vertical="center"/>
    </xf>
    <xf numFmtId="4" fontId="13" fillId="3" borderId="0" xfId="0" applyNumberFormat="1" applyFont="1" applyFill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" fontId="13" fillId="0" borderId="2" xfId="0" applyNumberFormat="1" applyFont="1" applyBorder="1"/>
    <xf numFmtId="4" fontId="4" fillId="0" borderId="2" xfId="0" applyNumberFormat="1" applyFont="1" applyBorder="1" applyAlignment="1">
      <alignment vertical="center"/>
    </xf>
    <xf numFmtId="0" fontId="17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15" fillId="0" borderId="11" xfId="0" applyNumberFormat="1" applyFont="1" applyBorder="1"/>
    <xf numFmtId="4" fontId="15" fillId="0" borderId="11" xfId="0" applyNumberFormat="1" applyFont="1" applyBorder="1" applyAlignment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166" fontId="0" fillId="0" borderId="17" xfId="0" applyNumberFormat="1" applyBorder="1" applyAlignment="1" applyProtection="1">
      <alignment vertical="center"/>
      <protection locked="0"/>
    </xf>
    <xf numFmtId="4" fontId="0" fillId="2" borderId="17" xfId="0" applyNumberFormat="1" applyFill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6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166" fontId="20" fillId="0" borderId="0" xfId="0" applyNumberFormat="1" applyFont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166" fontId="21" fillId="0" borderId="17" xfId="0" applyNumberFormat="1" applyFont="1" applyBorder="1" applyAlignment="1" applyProtection="1">
      <alignment vertical="center"/>
      <protection locked="0"/>
    </xf>
    <xf numFmtId="4" fontId="21" fillId="2" borderId="17" xfId="0" applyNumberFormat="1" applyFont="1" applyFill="1" applyBorder="1" applyAlignment="1" applyProtection="1">
      <alignment vertical="center"/>
      <protection locked="0"/>
    </xf>
    <xf numFmtId="4" fontId="21" fillId="0" borderId="17" xfId="0" applyNumberFormat="1" applyFont="1" applyBorder="1" applyAlignment="1" applyProtection="1">
      <alignment vertical="center"/>
      <protection locked="0"/>
    </xf>
    <xf numFmtId="4" fontId="15" fillId="0" borderId="15" xfId="0" applyNumberFormat="1" applyFont="1" applyBorder="1"/>
    <xf numFmtId="4" fontId="15" fillId="0" borderId="15" xfId="0" applyNumberFormat="1" applyFont="1" applyBorder="1" applyAlignment="1">
      <alignment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/>
    </xf>
    <xf numFmtId="4" fontId="14" fillId="0" borderId="15" xfId="0" applyNumberFormat="1" applyFont="1" applyBorder="1"/>
    <xf numFmtId="4" fontId="14" fillId="0" borderId="15" xfId="0" applyNumberFormat="1" applyFont="1" applyBorder="1" applyAlignment="1">
      <alignment vertical="center"/>
    </xf>
    <xf numFmtId="4" fontId="14" fillId="0" borderId="11" xfId="0" applyNumberFormat="1" applyFont="1" applyBorder="1"/>
    <xf numFmtId="4" fontId="14" fillId="0" borderId="11" xfId="0" applyNumberFormat="1" applyFont="1" applyBorder="1" applyAlignment="1">
      <alignment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166" fontId="0" fillId="2" borderId="17" xfId="0" applyNumberFormat="1" applyFill="1" applyBorder="1" applyAlignment="1" applyProtection="1">
      <alignment vertical="center"/>
      <protection locked="0"/>
    </xf>
    <xf numFmtId="4" fontId="0" fillId="0" borderId="17" xfId="0" applyNumberForma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minichovice/P&#345;&#237;loha%20&#269;_3_VV_stavebn&#237;%20pr&#225;ce_%20MASP017%20-%20Vybudov&#225;n&#237;%20odborn&#233;%20u&#269;ebny%20a%20z&#345;&#237;zen&#237;%20bezbari&#233;rov&#233;ho%20vstupu%20zad&#225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1 - Architektonicko - st..."/>
      <sheetName val="02 - Elektroinstalace"/>
      <sheetName val="03 - Ústřední vytápění"/>
      <sheetName val="04 - ZTI"/>
      <sheetName val="05 - Vedlejší a ostatní r..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53120-8AEF-4797-BEA7-9C87B56003ED}">
  <dimension ref="A1:O198"/>
  <sheetViews>
    <sheetView tabSelected="1" workbookViewId="0">
      <selection activeCell="D5" sqref="D5:N5"/>
    </sheetView>
  </sheetViews>
  <sheetFormatPr defaultRowHeight="14.4" x14ac:dyDescent="0.3"/>
  <sheetData>
    <row r="1" spans="1: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2.2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5" spans="1:15" x14ac:dyDescent="0.3">
      <c r="B5" s="6" t="s">
        <v>2</v>
      </c>
      <c r="D5" s="7">
        <f>'[1]Rekapitulace stavby'!I5</f>
        <v>0</v>
      </c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6.2" x14ac:dyDescent="0.3">
      <c r="A6" s="9"/>
      <c r="B6" s="10" t="s">
        <v>3</v>
      </c>
      <c r="C6" s="9"/>
      <c r="D6" s="11" t="s">
        <v>4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9"/>
    </row>
    <row r="7" spans="1:15" x14ac:dyDescent="0.3">
      <c r="A7" s="9"/>
      <c r="B7" s="6" t="s">
        <v>5</v>
      </c>
      <c r="C7" s="9"/>
      <c r="D7" s="13" t="s">
        <v>6</v>
      </c>
      <c r="E7" s="9"/>
      <c r="F7" s="9"/>
      <c r="G7" s="9"/>
      <c r="H7" s="9"/>
      <c r="I7" s="9"/>
      <c r="J7" s="9"/>
      <c r="K7" s="6" t="s">
        <v>7</v>
      </c>
      <c r="L7" s="9"/>
      <c r="M7" s="13" t="s">
        <v>6</v>
      </c>
      <c r="N7" s="9"/>
      <c r="O7" s="9"/>
    </row>
    <row r="8" spans="1:15" x14ac:dyDescent="0.3">
      <c r="A8" s="9"/>
      <c r="B8" s="6" t="s">
        <v>8</v>
      </c>
      <c r="C8" s="9"/>
      <c r="D8" s="13" t="s">
        <v>9</v>
      </c>
      <c r="E8" s="9"/>
      <c r="F8" s="9"/>
      <c r="G8" s="9"/>
      <c r="H8" s="9"/>
      <c r="I8" s="9"/>
      <c r="J8" s="9"/>
      <c r="K8" s="6" t="s">
        <v>10</v>
      </c>
      <c r="L8" s="9"/>
      <c r="M8" s="14">
        <f>'[1]Rekapitulace stavby'!AL7</f>
        <v>0</v>
      </c>
      <c r="N8" s="15"/>
      <c r="O8" s="9"/>
    </row>
    <row r="9" spans="1:15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3">
      <c r="A10" s="9"/>
      <c r="B10" s="6" t="s">
        <v>11</v>
      </c>
      <c r="C10" s="9"/>
      <c r="D10" s="9"/>
      <c r="E10" s="9"/>
      <c r="F10" s="9"/>
      <c r="G10" s="9"/>
      <c r="H10" s="9"/>
      <c r="I10" s="9"/>
      <c r="J10" s="9"/>
      <c r="K10" s="6" t="s">
        <v>12</v>
      </c>
      <c r="L10" s="9"/>
      <c r="M10" s="16" t="s">
        <v>6</v>
      </c>
      <c r="N10" s="16"/>
      <c r="O10" s="9"/>
    </row>
    <row r="11" spans="1:15" x14ac:dyDescent="0.3">
      <c r="A11" s="9"/>
      <c r="B11" s="9"/>
      <c r="C11" s="13" t="s">
        <v>13</v>
      </c>
      <c r="D11" s="9"/>
      <c r="E11" s="9"/>
      <c r="F11" s="9"/>
      <c r="G11" s="9"/>
      <c r="H11" s="9"/>
      <c r="I11" s="9"/>
      <c r="J11" s="9"/>
      <c r="K11" s="6" t="s">
        <v>14</v>
      </c>
      <c r="L11" s="9"/>
      <c r="M11" s="16" t="s">
        <v>6</v>
      </c>
      <c r="N11" s="16"/>
      <c r="O11" s="9"/>
    </row>
    <row r="12" spans="1:15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3">
      <c r="A13" s="9"/>
      <c r="B13" s="6" t="s">
        <v>15</v>
      </c>
      <c r="C13" s="9"/>
      <c r="D13" s="9"/>
      <c r="E13" s="9"/>
      <c r="F13" s="9"/>
      <c r="G13" s="9"/>
      <c r="H13" s="9"/>
      <c r="I13" s="9"/>
      <c r="J13" s="9"/>
      <c r="K13" s="6" t="s">
        <v>12</v>
      </c>
      <c r="L13" s="9"/>
      <c r="M13" s="17" t="str">
        <f>IF('[1]Rekapitulace stavby'!AL12="","",'[1]Rekapitulace stavby'!AL12)</f>
        <v/>
      </c>
      <c r="N13" s="16"/>
      <c r="O13" s="9"/>
    </row>
    <row r="14" spans="1:15" x14ac:dyDescent="0.3">
      <c r="A14" s="9"/>
      <c r="B14" s="9"/>
      <c r="C14" s="17" t="str">
        <f>IF('[1]Rekapitulace stavby'!C13="","",'[1]Rekapitulace stavby'!C13)</f>
        <v/>
      </c>
      <c r="D14" s="18"/>
      <c r="E14" s="18"/>
      <c r="F14" s="18"/>
      <c r="G14" s="18"/>
      <c r="H14" s="18"/>
      <c r="I14" s="18"/>
      <c r="J14" s="18"/>
      <c r="K14" s="6" t="s">
        <v>14</v>
      </c>
      <c r="L14" s="9"/>
      <c r="M14" s="17" t="str">
        <f>IF('[1]Rekapitulace stavby'!AL13="","",'[1]Rekapitulace stavby'!AL13)</f>
        <v/>
      </c>
      <c r="N14" s="16"/>
      <c r="O14" s="9"/>
    </row>
    <row r="15" spans="1:15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x14ac:dyDescent="0.3">
      <c r="A16" s="9"/>
      <c r="B16" s="6" t="s">
        <v>16</v>
      </c>
      <c r="C16" s="9"/>
      <c r="D16" s="9"/>
      <c r="E16" s="9"/>
      <c r="F16" s="9"/>
      <c r="G16" s="9"/>
      <c r="H16" s="9"/>
      <c r="I16" s="9"/>
      <c r="J16" s="9"/>
      <c r="K16" s="6" t="s">
        <v>12</v>
      </c>
      <c r="L16" s="9"/>
      <c r="M16" s="16" t="s">
        <v>6</v>
      </c>
      <c r="N16" s="16"/>
      <c r="O16" s="9"/>
    </row>
    <row r="17" spans="1:15" x14ac:dyDescent="0.3">
      <c r="A17" s="9"/>
      <c r="B17" s="9"/>
      <c r="C17" s="13" t="s">
        <v>17</v>
      </c>
      <c r="D17" s="9"/>
      <c r="E17" s="9"/>
      <c r="F17" s="9"/>
      <c r="G17" s="9"/>
      <c r="H17" s="9"/>
      <c r="I17" s="9"/>
      <c r="J17" s="9"/>
      <c r="K17" s="6" t="s">
        <v>14</v>
      </c>
      <c r="L17" s="9"/>
      <c r="M17" s="16" t="s">
        <v>6</v>
      </c>
      <c r="N17" s="16"/>
      <c r="O17" s="9"/>
    </row>
    <row r="18" spans="1:15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3">
      <c r="A19" s="9"/>
      <c r="B19" s="6" t="s">
        <v>18</v>
      </c>
      <c r="C19" s="9"/>
      <c r="D19" s="9"/>
      <c r="E19" s="9"/>
      <c r="F19" s="9"/>
      <c r="G19" s="9"/>
      <c r="H19" s="9"/>
      <c r="I19" s="9"/>
      <c r="J19" s="9"/>
      <c r="K19" s="6" t="s">
        <v>12</v>
      </c>
      <c r="L19" s="9"/>
      <c r="M19" s="16" t="str">
        <f>IF('[1]Rekapitulace stavby'!AL18="","",'[1]Rekapitulace stavby'!AL18)</f>
        <v/>
      </c>
      <c r="N19" s="16"/>
      <c r="O19" s="9"/>
    </row>
    <row r="20" spans="1:15" x14ac:dyDescent="0.3">
      <c r="A20" s="9"/>
      <c r="B20" s="9"/>
      <c r="C20" s="13" t="str">
        <f>IF('[1]Rekapitulace stavby'!C19="","",'[1]Rekapitulace stavby'!C19)</f>
        <v/>
      </c>
      <c r="D20" s="9"/>
      <c r="E20" s="9"/>
      <c r="F20" s="9"/>
      <c r="G20" s="9"/>
      <c r="H20" s="9"/>
      <c r="I20" s="9"/>
      <c r="J20" s="9"/>
      <c r="K20" s="6" t="s">
        <v>14</v>
      </c>
      <c r="L20" s="9"/>
      <c r="M20" s="16" t="str">
        <f>IF('[1]Rekapitulace stavby'!AL19="","",'[1]Rekapitulace stavby'!AL19)</f>
        <v/>
      </c>
      <c r="N20" s="16"/>
      <c r="O20" s="9"/>
    </row>
    <row r="21" spans="1:15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3">
      <c r="A22" s="9"/>
      <c r="B22" s="6" t="s">
        <v>19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3">
      <c r="A23" s="9"/>
      <c r="B23" s="9"/>
      <c r="C23" s="19" t="s">
        <v>6</v>
      </c>
      <c r="D23" s="19"/>
      <c r="E23" s="19"/>
      <c r="F23" s="19"/>
      <c r="G23" s="19"/>
      <c r="H23" s="19"/>
      <c r="I23" s="19"/>
      <c r="J23" s="19"/>
      <c r="K23" s="9"/>
      <c r="L23" s="9"/>
      <c r="M23" s="9"/>
      <c r="N23" s="9"/>
      <c r="O23" s="9"/>
    </row>
    <row r="24" spans="1:15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3">
      <c r="A25" s="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9"/>
    </row>
    <row r="26" spans="1:15" x14ac:dyDescent="0.3">
      <c r="A26" s="9"/>
      <c r="B26" s="21" t="s">
        <v>20</v>
      </c>
      <c r="C26" s="9"/>
      <c r="D26" s="9"/>
      <c r="E26" s="9"/>
      <c r="F26" s="9"/>
      <c r="G26" s="9"/>
      <c r="H26" s="9"/>
      <c r="I26" s="9"/>
      <c r="J26" s="9"/>
      <c r="K26" s="22">
        <f>L87</f>
        <v>0</v>
      </c>
      <c r="L26" s="22"/>
      <c r="M26" s="22"/>
      <c r="N26" s="22"/>
      <c r="O26" s="9"/>
    </row>
    <row r="27" spans="1:15" x14ac:dyDescent="0.3">
      <c r="A27" s="9"/>
      <c r="B27" s="23" t="s">
        <v>21</v>
      </c>
      <c r="C27" s="9"/>
      <c r="D27" s="9"/>
      <c r="E27" s="9"/>
      <c r="F27" s="9"/>
      <c r="G27" s="9"/>
      <c r="H27" s="9"/>
      <c r="I27" s="9"/>
      <c r="J27" s="9"/>
      <c r="K27" s="22">
        <f>L96</f>
        <v>0</v>
      </c>
      <c r="L27" s="22"/>
      <c r="M27" s="22"/>
      <c r="N27" s="22"/>
      <c r="O27" s="9"/>
    </row>
    <row r="28" spans="1:15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3">
      <c r="A29" s="9"/>
      <c r="B29" s="24" t="s">
        <v>22</v>
      </c>
      <c r="C29" s="9"/>
      <c r="D29" s="9"/>
      <c r="E29" s="9"/>
      <c r="F29" s="9"/>
      <c r="G29" s="9"/>
      <c r="H29" s="9"/>
      <c r="I29" s="9"/>
      <c r="J29" s="9"/>
      <c r="K29" s="25">
        <f>ROUND(K26+K27,2)</f>
        <v>0</v>
      </c>
      <c r="L29" s="12"/>
      <c r="M29" s="12"/>
      <c r="N29" s="12"/>
      <c r="O29" s="9"/>
    </row>
    <row r="30" spans="1:15" x14ac:dyDescent="0.3">
      <c r="A30" s="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9"/>
    </row>
    <row r="31" spans="1:15" x14ac:dyDescent="0.3">
      <c r="A31" s="9"/>
      <c r="B31" s="26" t="s">
        <v>23</v>
      </c>
      <c r="C31" s="26" t="s">
        <v>24</v>
      </c>
      <c r="D31" s="27">
        <v>0.21</v>
      </c>
      <c r="E31" s="28" t="s">
        <v>25</v>
      </c>
      <c r="F31" s="29">
        <f>ROUND((((SUM(BC96:BC103)+SUM(BC121:BC192))+SUM(BC194:BC198))),2)</f>
        <v>0</v>
      </c>
      <c r="G31" s="12"/>
      <c r="H31" s="12"/>
      <c r="I31" s="9"/>
      <c r="J31" s="9"/>
      <c r="K31" s="29">
        <f>ROUND(((ROUND((SUM(BC96:BC103)+SUM(BC121:BC192)), 2)*D31)+SUM(BC194:BC198)*D31),2)</f>
        <v>0</v>
      </c>
      <c r="L31" s="12"/>
      <c r="M31" s="12"/>
      <c r="N31" s="12"/>
      <c r="O31" s="9"/>
    </row>
    <row r="32" spans="1:15" x14ac:dyDescent="0.3">
      <c r="A32" s="9"/>
      <c r="B32" s="9"/>
      <c r="C32" s="26" t="s">
        <v>26</v>
      </c>
      <c r="D32" s="27">
        <v>0.15</v>
      </c>
      <c r="E32" s="28" t="s">
        <v>25</v>
      </c>
      <c r="F32" s="29">
        <f>ROUND((((SUM(BD96:BD103)+SUM(BD121:BD192))+SUM(BD194:BD198))),2)</f>
        <v>0</v>
      </c>
      <c r="G32" s="12"/>
      <c r="H32" s="12"/>
      <c r="I32" s="9"/>
      <c r="J32" s="9"/>
      <c r="K32" s="29">
        <f>ROUND(((ROUND((SUM(BD96:BD103)+SUM(BD121:BD192)), 2)*D32)+SUM(BD194:BD198)*D32),2)</f>
        <v>0</v>
      </c>
      <c r="L32" s="12"/>
      <c r="M32" s="12"/>
      <c r="N32" s="12"/>
      <c r="O32" s="9"/>
    </row>
    <row r="33" spans="1:15" x14ac:dyDescent="0.3">
      <c r="A33" s="9"/>
      <c r="B33" s="9"/>
      <c r="C33" s="26" t="s">
        <v>27</v>
      </c>
      <c r="D33" s="27">
        <v>0.21</v>
      </c>
      <c r="E33" s="28" t="s">
        <v>25</v>
      </c>
      <c r="F33" s="29">
        <f>ROUND((((SUM(BE96:BE103)+SUM(BE121:BE192))+SUM(BE194:BE198))),2)</f>
        <v>0</v>
      </c>
      <c r="G33" s="12"/>
      <c r="H33" s="12"/>
      <c r="I33" s="9"/>
      <c r="J33" s="9"/>
      <c r="K33" s="29">
        <v>0</v>
      </c>
      <c r="L33" s="12"/>
      <c r="M33" s="12"/>
      <c r="N33" s="12"/>
      <c r="O33" s="9"/>
    </row>
    <row r="34" spans="1:15" x14ac:dyDescent="0.3">
      <c r="A34" s="9"/>
      <c r="B34" s="9"/>
      <c r="C34" s="26" t="s">
        <v>28</v>
      </c>
      <c r="D34" s="27">
        <v>0.15</v>
      </c>
      <c r="E34" s="28" t="s">
        <v>25</v>
      </c>
      <c r="F34" s="29">
        <f>ROUND((((SUM(BF96:BF103)+SUM(BF121:BF192))+SUM(BF194:BF198))),2)</f>
        <v>0</v>
      </c>
      <c r="G34" s="12"/>
      <c r="H34" s="12"/>
      <c r="I34" s="9"/>
      <c r="J34" s="9"/>
      <c r="K34" s="29">
        <v>0</v>
      </c>
      <c r="L34" s="12"/>
      <c r="M34" s="12"/>
      <c r="N34" s="12"/>
      <c r="O34" s="9"/>
    </row>
    <row r="35" spans="1:15" x14ac:dyDescent="0.3">
      <c r="A35" s="9"/>
      <c r="B35" s="9"/>
      <c r="C35" s="26" t="s">
        <v>29</v>
      </c>
      <c r="D35" s="27">
        <v>0</v>
      </c>
      <c r="E35" s="28" t="s">
        <v>25</v>
      </c>
      <c r="F35" s="29">
        <f>ROUND((((SUM(BG96:BG103)+SUM(BG121:BG192))+SUM(BG194:BG198))),2)</f>
        <v>0</v>
      </c>
      <c r="G35" s="12"/>
      <c r="H35" s="12"/>
      <c r="I35" s="9"/>
      <c r="J35" s="9"/>
      <c r="K35" s="29">
        <v>0</v>
      </c>
      <c r="L35" s="12"/>
      <c r="M35" s="12"/>
      <c r="N35" s="12"/>
      <c r="O35" s="9"/>
    </row>
    <row r="36" spans="1:15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6.2" x14ac:dyDescent="0.3">
      <c r="A37" s="30"/>
      <c r="B37" s="31" t="s">
        <v>30</v>
      </c>
      <c r="C37" s="32"/>
      <c r="D37" s="32"/>
      <c r="E37" s="33" t="s">
        <v>31</v>
      </c>
      <c r="F37" s="34" t="s">
        <v>32</v>
      </c>
      <c r="G37" s="32"/>
      <c r="H37" s="32"/>
      <c r="I37" s="32"/>
      <c r="J37" s="35">
        <f>SUM(K29:K35)</f>
        <v>0</v>
      </c>
      <c r="K37" s="35"/>
      <c r="L37" s="35"/>
      <c r="M37" s="35"/>
      <c r="N37" s="36"/>
      <c r="O37" s="30"/>
    </row>
    <row r="38" spans="1:15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9" spans="1:15" x14ac:dyDescent="0.3">
      <c r="A49" s="9"/>
      <c r="B49" s="37" t="s">
        <v>33</v>
      </c>
      <c r="C49" s="20"/>
      <c r="D49" s="20"/>
      <c r="E49" s="20"/>
      <c r="F49" s="38"/>
      <c r="G49" s="9"/>
      <c r="H49" s="37" t="s">
        <v>34</v>
      </c>
      <c r="I49" s="20"/>
      <c r="J49" s="20"/>
      <c r="K49" s="20"/>
      <c r="L49" s="20"/>
      <c r="M49" s="20"/>
      <c r="N49" s="38"/>
      <c r="O49" s="9"/>
    </row>
    <row r="50" spans="1:15" x14ac:dyDescent="0.3">
      <c r="B50" s="39"/>
      <c r="F50" s="40"/>
      <c r="H50" s="39"/>
      <c r="N50" s="40"/>
    </row>
    <row r="51" spans="1:15" x14ac:dyDescent="0.3">
      <c r="B51" s="39"/>
      <c r="F51" s="40"/>
      <c r="H51" s="39"/>
      <c r="N51" s="40"/>
    </row>
    <row r="52" spans="1:15" x14ac:dyDescent="0.3">
      <c r="B52" s="39"/>
      <c r="F52" s="40"/>
      <c r="H52" s="39"/>
      <c r="N52" s="40"/>
    </row>
    <row r="53" spans="1:15" x14ac:dyDescent="0.3">
      <c r="B53" s="39"/>
      <c r="F53" s="40"/>
      <c r="H53" s="39"/>
      <c r="N53" s="40"/>
    </row>
    <row r="54" spans="1:15" x14ac:dyDescent="0.3">
      <c r="B54" s="39"/>
      <c r="F54" s="40"/>
      <c r="H54" s="39"/>
      <c r="N54" s="40"/>
    </row>
    <row r="55" spans="1:15" x14ac:dyDescent="0.3">
      <c r="B55" s="39"/>
      <c r="F55" s="40"/>
      <c r="H55" s="39"/>
      <c r="N55" s="40"/>
    </row>
    <row r="56" spans="1:15" x14ac:dyDescent="0.3">
      <c r="B56" s="39"/>
      <c r="F56" s="40"/>
      <c r="H56" s="39"/>
      <c r="N56" s="40"/>
    </row>
    <row r="57" spans="1:15" x14ac:dyDescent="0.3">
      <c r="B57" s="39"/>
      <c r="F57" s="40"/>
      <c r="H57" s="39"/>
      <c r="N57" s="40"/>
    </row>
    <row r="58" spans="1:15" x14ac:dyDescent="0.3">
      <c r="A58" s="9"/>
      <c r="B58" s="41" t="s">
        <v>35</v>
      </c>
      <c r="C58" s="42"/>
      <c r="D58" s="42"/>
      <c r="E58" s="43" t="s">
        <v>36</v>
      </c>
      <c r="F58" s="44"/>
      <c r="G58" s="9"/>
      <c r="H58" s="41" t="s">
        <v>35</v>
      </c>
      <c r="I58" s="42"/>
      <c r="J58" s="42"/>
      <c r="K58" s="42"/>
      <c r="L58" s="43" t="s">
        <v>36</v>
      </c>
      <c r="M58" s="42"/>
      <c r="N58" s="44"/>
      <c r="O58" s="9"/>
    </row>
    <row r="60" spans="1:15" x14ac:dyDescent="0.3">
      <c r="A60" s="9"/>
      <c r="B60" s="37" t="s">
        <v>37</v>
      </c>
      <c r="C60" s="20"/>
      <c r="D60" s="20"/>
      <c r="E60" s="20"/>
      <c r="F60" s="38"/>
      <c r="G60" s="9"/>
      <c r="H60" s="37" t="s">
        <v>38</v>
      </c>
      <c r="I60" s="20"/>
      <c r="J60" s="20"/>
      <c r="K60" s="20"/>
      <c r="L60" s="20"/>
      <c r="M60" s="20"/>
      <c r="N60" s="38"/>
      <c r="O60" s="9"/>
    </row>
    <row r="61" spans="1:15" x14ac:dyDescent="0.3">
      <c r="B61" s="39"/>
      <c r="F61" s="40"/>
      <c r="H61" s="39"/>
      <c r="N61" s="40"/>
    </row>
    <row r="62" spans="1:15" x14ac:dyDescent="0.3">
      <c r="B62" s="39"/>
      <c r="F62" s="40"/>
      <c r="H62" s="39"/>
      <c r="N62" s="40"/>
    </row>
    <row r="63" spans="1:15" x14ac:dyDescent="0.3">
      <c r="B63" s="39"/>
      <c r="F63" s="40"/>
      <c r="H63" s="39"/>
      <c r="N63" s="40"/>
    </row>
    <row r="64" spans="1:15" x14ac:dyDescent="0.3">
      <c r="B64" s="39"/>
      <c r="F64" s="40"/>
      <c r="H64" s="39"/>
      <c r="N64" s="40"/>
    </row>
    <row r="65" spans="1:15" x14ac:dyDescent="0.3">
      <c r="B65" s="39"/>
      <c r="F65" s="40"/>
      <c r="H65" s="39"/>
      <c r="N65" s="40"/>
    </row>
    <row r="66" spans="1:15" x14ac:dyDescent="0.3">
      <c r="B66" s="39"/>
      <c r="F66" s="40"/>
      <c r="H66" s="39"/>
      <c r="N66" s="40"/>
    </row>
    <row r="67" spans="1:15" x14ac:dyDescent="0.3">
      <c r="B67" s="39"/>
      <c r="F67" s="40"/>
      <c r="H67" s="39"/>
      <c r="N67" s="40"/>
    </row>
    <row r="68" spans="1:15" x14ac:dyDescent="0.3">
      <c r="B68" s="39"/>
      <c r="F68" s="40"/>
      <c r="H68" s="39"/>
      <c r="N68" s="40"/>
    </row>
    <row r="69" spans="1:15" x14ac:dyDescent="0.3">
      <c r="A69" s="9"/>
      <c r="B69" s="41" t="s">
        <v>35</v>
      </c>
      <c r="C69" s="42"/>
      <c r="D69" s="42"/>
      <c r="E69" s="43" t="s">
        <v>36</v>
      </c>
      <c r="F69" s="44"/>
      <c r="G69" s="9"/>
      <c r="H69" s="41" t="s">
        <v>35</v>
      </c>
      <c r="I69" s="42"/>
      <c r="J69" s="42"/>
      <c r="K69" s="42"/>
      <c r="L69" s="43" t="s">
        <v>36</v>
      </c>
      <c r="M69" s="42"/>
      <c r="N69" s="44"/>
      <c r="O69" s="9"/>
    </row>
    <row r="70" spans="1:15" x14ac:dyDescent="0.3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4" spans="1:15" x14ac:dyDescent="0.3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1:15" ht="22.2" x14ac:dyDescent="0.3">
      <c r="A75" s="4" t="s">
        <v>39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x14ac:dyDescent="0.3">
      <c r="A77" s="6" t="s">
        <v>2</v>
      </c>
      <c r="B77" s="9"/>
      <c r="C77" s="9"/>
      <c r="D77" s="7">
        <f>D5</f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9"/>
    </row>
    <row r="78" spans="1:15" ht="16.2" x14ac:dyDescent="0.3">
      <c r="A78" s="47" t="s">
        <v>3</v>
      </c>
      <c r="B78" s="9"/>
      <c r="C78" s="9"/>
      <c r="D78" s="48" t="str">
        <f>D6</f>
        <v>04 - ZTI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9"/>
    </row>
    <row r="79" spans="1:15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x14ac:dyDescent="0.3">
      <c r="A80" s="6" t="s">
        <v>8</v>
      </c>
      <c r="B80" s="9"/>
      <c r="C80" s="9"/>
      <c r="D80" s="13" t="str">
        <f>D8</f>
        <v>Mnichovice, Masarykovo nám. 61</v>
      </c>
      <c r="E80" s="9"/>
      <c r="F80" s="9"/>
      <c r="G80" s="9"/>
      <c r="H80" s="9"/>
      <c r="I80" s="6" t="s">
        <v>10</v>
      </c>
      <c r="J80" s="9"/>
      <c r="K80" s="15">
        <f>IF(M8="","",M8)</f>
        <v>0</v>
      </c>
      <c r="L80" s="15"/>
      <c r="M80" s="15"/>
      <c r="N80" s="15"/>
      <c r="O80" s="9"/>
    </row>
    <row r="81" spans="1:15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x14ac:dyDescent="0.3">
      <c r="A82" s="6" t="s">
        <v>11</v>
      </c>
      <c r="B82" s="9"/>
      <c r="C82" s="9"/>
      <c r="D82" s="13" t="str">
        <f>C11</f>
        <v>Město Mnichovice, Masarykovo nám. 83</v>
      </c>
      <c r="E82" s="9"/>
      <c r="F82" s="9"/>
      <c r="G82" s="9"/>
      <c r="H82" s="9"/>
      <c r="I82" s="6" t="s">
        <v>16</v>
      </c>
      <c r="J82" s="9"/>
      <c r="K82" s="16" t="str">
        <f>C17</f>
        <v>STAVEBNÍ PROJEKCE ARCHITEKT MAŠEK s.r.o</v>
      </c>
      <c r="L82" s="16"/>
      <c r="M82" s="16"/>
      <c r="N82" s="16"/>
      <c r="O82" s="16"/>
    </row>
    <row r="83" spans="1:15" x14ac:dyDescent="0.3">
      <c r="A83" s="6" t="s">
        <v>15</v>
      </c>
      <c r="B83" s="9"/>
      <c r="C83" s="9"/>
      <c r="D83" s="13" t="str">
        <f>IF(C14="","",C14)</f>
        <v/>
      </c>
      <c r="E83" s="9"/>
      <c r="F83" s="9"/>
      <c r="G83" s="9"/>
      <c r="H83" s="9"/>
      <c r="I83" s="6" t="s">
        <v>18</v>
      </c>
      <c r="J83" s="9"/>
      <c r="K83" s="16" t="str">
        <f>C20</f>
        <v/>
      </c>
      <c r="L83" s="16"/>
      <c r="M83" s="16"/>
      <c r="N83" s="16"/>
      <c r="O83" s="16"/>
    </row>
    <row r="84" spans="1:15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x14ac:dyDescent="0.3">
      <c r="A85" s="49" t="s">
        <v>40</v>
      </c>
      <c r="B85" s="50"/>
      <c r="C85" s="50"/>
      <c r="D85" s="50"/>
      <c r="E85" s="50"/>
      <c r="F85" s="30"/>
      <c r="G85" s="30"/>
      <c r="H85" s="30"/>
      <c r="I85" s="30"/>
      <c r="J85" s="30"/>
      <c r="K85" s="30"/>
      <c r="L85" s="49" t="s">
        <v>41</v>
      </c>
      <c r="M85" s="50"/>
      <c r="N85" s="50"/>
      <c r="O85" s="50"/>
    </row>
    <row r="86" spans="1:15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6.2" x14ac:dyDescent="0.3">
      <c r="A87" s="51" t="s">
        <v>42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52">
        <f>L121</f>
        <v>0</v>
      </c>
      <c r="M87" s="53"/>
      <c r="N87" s="53"/>
      <c r="O87" s="53"/>
    </row>
    <row r="88" spans="1:15" ht="16.2" x14ac:dyDescent="0.3">
      <c r="A88" s="54"/>
      <c r="B88" s="55" t="s">
        <v>43</v>
      </c>
      <c r="C88" s="54"/>
      <c r="D88" s="54"/>
      <c r="E88" s="54"/>
      <c r="F88" s="54"/>
      <c r="G88" s="54"/>
      <c r="H88" s="54"/>
      <c r="I88" s="54"/>
      <c r="J88" s="54"/>
      <c r="K88" s="54"/>
      <c r="L88" s="56">
        <f>L122</f>
        <v>0</v>
      </c>
      <c r="M88" s="57"/>
      <c r="N88" s="57"/>
      <c r="O88" s="57"/>
    </row>
    <row r="89" spans="1:15" x14ac:dyDescent="0.3">
      <c r="A89" s="58"/>
      <c r="B89" s="59" t="s">
        <v>44</v>
      </c>
      <c r="C89" s="58"/>
      <c r="D89" s="58"/>
      <c r="E89" s="58"/>
      <c r="F89" s="58"/>
      <c r="G89" s="58"/>
      <c r="H89" s="58"/>
      <c r="I89" s="58"/>
      <c r="J89" s="58"/>
      <c r="K89" s="58"/>
      <c r="L89" s="60">
        <f>L123</f>
        <v>0</v>
      </c>
      <c r="M89" s="61"/>
      <c r="N89" s="61"/>
      <c r="O89" s="61"/>
    </row>
    <row r="90" spans="1:15" x14ac:dyDescent="0.3">
      <c r="A90" s="58"/>
      <c r="B90" s="59" t="s">
        <v>45</v>
      </c>
      <c r="C90" s="58"/>
      <c r="D90" s="58"/>
      <c r="E90" s="58"/>
      <c r="F90" s="58"/>
      <c r="G90" s="58"/>
      <c r="H90" s="58"/>
      <c r="I90" s="58"/>
      <c r="J90" s="58"/>
      <c r="K90" s="58"/>
      <c r="L90" s="60">
        <f>L143</f>
        <v>0</v>
      </c>
      <c r="M90" s="61"/>
      <c r="N90" s="61"/>
      <c r="O90" s="61"/>
    </row>
    <row r="91" spans="1:15" x14ac:dyDescent="0.3">
      <c r="A91" s="58"/>
      <c r="B91" s="59" t="s">
        <v>46</v>
      </c>
      <c r="C91" s="58"/>
      <c r="D91" s="58"/>
      <c r="E91" s="58"/>
      <c r="F91" s="58"/>
      <c r="G91" s="58"/>
      <c r="H91" s="58"/>
      <c r="I91" s="58"/>
      <c r="J91" s="58"/>
      <c r="K91" s="58"/>
      <c r="L91" s="60">
        <f>L158</f>
        <v>0</v>
      </c>
      <c r="M91" s="61"/>
      <c r="N91" s="61"/>
      <c r="O91" s="61"/>
    </row>
    <row r="92" spans="1:15" x14ac:dyDescent="0.3">
      <c r="A92" s="58"/>
      <c r="B92" s="59" t="s">
        <v>47</v>
      </c>
      <c r="C92" s="58"/>
      <c r="D92" s="58"/>
      <c r="E92" s="58"/>
      <c r="F92" s="58"/>
      <c r="G92" s="58"/>
      <c r="H92" s="58"/>
      <c r="I92" s="58"/>
      <c r="J92" s="58"/>
      <c r="K92" s="58"/>
      <c r="L92" s="60">
        <f>L182</f>
        <v>0</v>
      </c>
      <c r="M92" s="61"/>
      <c r="N92" s="61"/>
      <c r="O92" s="61"/>
    </row>
    <row r="93" spans="1:15" ht="16.2" x14ac:dyDescent="0.3">
      <c r="A93" s="54"/>
      <c r="B93" s="55" t="s">
        <v>48</v>
      </c>
      <c r="C93" s="54"/>
      <c r="D93" s="54"/>
      <c r="E93" s="54"/>
      <c r="F93" s="54"/>
      <c r="G93" s="54"/>
      <c r="H93" s="54"/>
      <c r="I93" s="54"/>
      <c r="J93" s="54"/>
      <c r="K93" s="54"/>
      <c r="L93" s="56">
        <f>L184</f>
        <v>0</v>
      </c>
      <c r="M93" s="57"/>
      <c r="N93" s="57"/>
      <c r="O93" s="57"/>
    </row>
    <row r="94" spans="1:15" ht="16.2" x14ac:dyDescent="0.35">
      <c r="A94" s="54"/>
      <c r="B94" s="55" t="s">
        <v>49</v>
      </c>
      <c r="C94" s="54"/>
      <c r="D94" s="54"/>
      <c r="E94" s="54"/>
      <c r="F94" s="54"/>
      <c r="G94" s="54"/>
      <c r="H94" s="54"/>
      <c r="I94" s="54"/>
      <c r="J94" s="54"/>
      <c r="K94" s="54"/>
      <c r="L94" s="62">
        <f>L193</f>
        <v>0</v>
      </c>
      <c r="M94" s="57"/>
      <c r="N94" s="57"/>
      <c r="O94" s="57"/>
    </row>
    <row r="95" spans="1:15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6.2" x14ac:dyDescent="0.3">
      <c r="A96" s="51" t="s">
        <v>50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53">
        <f>ROUND(L97+L98+L99+L100+L101+L102,2)</f>
        <v>0</v>
      </c>
      <c r="M96" s="63"/>
      <c r="N96" s="63"/>
      <c r="O96" s="63"/>
    </row>
    <row r="97" spans="1:15" x14ac:dyDescent="0.3">
      <c r="A97" s="64"/>
      <c r="B97" s="65" t="s">
        <v>51</v>
      </c>
      <c r="C97" s="66"/>
      <c r="D97" s="66"/>
      <c r="E97" s="66"/>
      <c r="F97" s="66"/>
      <c r="G97" s="64"/>
      <c r="H97" s="64"/>
      <c r="I97" s="64"/>
      <c r="J97" s="64"/>
      <c r="K97" s="64"/>
      <c r="L97" s="67">
        <f>ROUND(L87*R97,2)</f>
        <v>0</v>
      </c>
      <c r="M97" s="68"/>
      <c r="N97" s="68"/>
      <c r="O97" s="68"/>
    </row>
    <row r="98" spans="1:15" x14ac:dyDescent="0.3">
      <c r="A98" s="64"/>
      <c r="B98" s="65" t="s">
        <v>52</v>
      </c>
      <c r="C98" s="66"/>
      <c r="D98" s="66"/>
      <c r="E98" s="66"/>
      <c r="F98" s="66"/>
      <c r="G98" s="64"/>
      <c r="H98" s="64"/>
      <c r="I98" s="64"/>
      <c r="J98" s="64"/>
      <c r="K98" s="64"/>
      <c r="L98" s="67">
        <f>ROUND(L87*R98,2)</f>
        <v>0</v>
      </c>
      <c r="M98" s="68"/>
      <c r="N98" s="68"/>
      <c r="O98" s="68"/>
    </row>
    <row r="99" spans="1:15" x14ac:dyDescent="0.3">
      <c r="A99" s="64"/>
      <c r="B99" s="65" t="s">
        <v>53</v>
      </c>
      <c r="C99" s="66"/>
      <c r="D99" s="66"/>
      <c r="E99" s="66"/>
      <c r="F99" s="66"/>
      <c r="G99" s="64"/>
      <c r="H99" s="64"/>
      <c r="I99" s="64"/>
      <c r="J99" s="64"/>
      <c r="K99" s="64"/>
      <c r="L99" s="67">
        <f>ROUND(L87*R99,2)</f>
        <v>0</v>
      </c>
      <c r="M99" s="68"/>
      <c r="N99" s="68"/>
      <c r="O99" s="68"/>
    </row>
    <row r="100" spans="1:15" x14ac:dyDescent="0.3">
      <c r="A100" s="64"/>
      <c r="B100" s="65" t="s">
        <v>54</v>
      </c>
      <c r="C100" s="66"/>
      <c r="D100" s="66"/>
      <c r="E100" s="66"/>
      <c r="F100" s="66"/>
      <c r="G100" s="64"/>
      <c r="H100" s="64"/>
      <c r="I100" s="64"/>
      <c r="J100" s="64"/>
      <c r="K100" s="64"/>
      <c r="L100" s="67">
        <f>ROUND(L87*R100,2)</f>
        <v>0</v>
      </c>
      <c r="M100" s="68"/>
      <c r="N100" s="68"/>
      <c r="O100" s="68"/>
    </row>
    <row r="101" spans="1:15" x14ac:dyDescent="0.3">
      <c r="A101" s="64"/>
      <c r="B101" s="65" t="s">
        <v>55</v>
      </c>
      <c r="C101" s="66"/>
      <c r="D101" s="66"/>
      <c r="E101" s="66"/>
      <c r="F101" s="66"/>
      <c r="G101" s="64"/>
      <c r="H101" s="64"/>
      <c r="I101" s="64"/>
      <c r="J101" s="64"/>
      <c r="K101" s="64"/>
      <c r="L101" s="67">
        <f>ROUND(L87*R101,2)</f>
        <v>0</v>
      </c>
      <c r="M101" s="68"/>
      <c r="N101" s="68"/>
      <c r="O101" s="68"/>
    </row>
    <row r="102" spans="1:15" x14ac:dyDescent="0.3">
      <c r="A102" s="64"/>
      <c r="B102" s="69" t="s">
        <v>56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7">
        <f>ROUND(L87*R102,2)</f>
        <v>0</v>
      </c>
      <c r="M102" s="68"/>
      <c r="N102" s="68"/>
      <c r="O102" s="68"/>
    </row>
    <row r="103" spans="1:15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6.2" x14ac:dyDescent="0.3">
      <c r="A104" s="70" t="s">
        <v>57</v>
      </c>
      <c r="B104" s="30"/>
      <c r="C104" s="30"/>
      <c r="D104" s="30"/>
      <c r="E104" s="30"/>
      <c r="F104" s="30"/>
      <c r="G104" s="30"/>
      <c r="H104" s="30"/>
      <c r="I104" s="30"/>
      <c r="J104" s="71">
        <f>ROUND(SUM(L87+L96),2)</f>
        <v>0</v>
      </c>
      <c r="K104" s="71"/>
      <c r="L104" s="71"/>
      <c r="M104" s="71"/>
      <c r="N104" s="71"/>
      <c r="O104" s="71"/>
    </row>
    <row r="105" spans="1:15" x14ac:dyDescent="0.3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9" spans="1:15" x14ac:dyDescent="0.3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</row>
    <row r="110" spans="1:15" ht="22.2" x14ac:dyDescent="0.3">
      <c r="A110" s="4" t="s">
        <v>58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x14ac:dyDescent="0.3">
      <c r="A112" s="6" t="s">
        <v>2</v>
      </c>
      <c r="B112" s="9"/>
      <c r="C112" s="9"/>
      <c r="D112" s="7">
        <f>D5</f>
        <v>0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9"/>
    </row>
    <row r="113" spans="1:15" ht="16.2" x14ac:dyDescent="0.3">
      <c r="A113" s="47" t="s">
        <v>3</v>
      </c>
      <c r="B113" s="9"/>
      <c r="C113" s="9"/>
      <c r="D113" s="48" t="str">
        <f>D6</f>
        <v>04 - ZTI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9"/>
    </row>
    <row r="114" spans="1:15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x14ac:dyDescent="0.3">
      <c r="A115" s="6" t="s">
        <v>8</v>
      </c>
      <c r="B115" s="9"/>
      <c r="C115" s="9"/>
      <c r="D115" s="13" t="str">
        <f>D8</f>
        <v>Mnichovice, Masarykovo nám. 61</v>
      </c>
      <c r="E115" s="9"/>
      <c r="F115" s="9"/>
      <c r="G115" s="9"/>
      <c r="H115" s="9"/>
      <c r="I115" s="6" t="s">
        <v>10</v>
      </c>
      <c r="J115" s="9"/>
      <c r="K115" s="15">
        <f>IF(M8="","",M8)</f>
        <v>0</v>
      </c>
      <c r="L115" s="15"/>
      <c r="M115" s="15"/>
      <c r="N115" s="15"/>
      <c r="O115" s="9"/>
    </row>
    <row r="116" spans="1:15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x14ac:dyDescent="0.3">
      <c r="A117" s="6" t="s">
        <v>11</v>
      </c>
      <c r="B117" s="9"/>
      <c r="C117" s="9"/>
      <c r="D117" s="13" t="str">
        <f>C11</f>
        <v>Město Mnichovice, Masarykovo nám. 83</v>
      </c>
      <c r="E117" s="9"/>
      <c r="F117" s="9"/>
      <c r="G117" s="9"/>
      <c r="H117" s="9"/>
      <c r="I117" s="6" t="s">
        <v>16</v>
      </c>
      <c r="J117" s="9"/>
      <c r="K117" s="16" t="str">
        <f>C17</f>
        <v>STAVEBNÍ PROJEKCE ARCHITEKT MAŠEK s.r.o</v>
      </c>
      <c r="L117" s="16"/>
      <c r="M117" s="16"/>
      <c r="N117" s="16"/>
      <c r="O117" s="16"/>
    </row>
    <row r="118" spans="1:15" x14ac:dyDescent="0.3">
      <c r="A118" s="6" t="s">
        <v>15</v>
      </c>
      <c r="B118" s="9"/>
      <c r="C118" s="9"/>
      <c r="D118" s="13" t="str">
        <f>IF(C14="","",C14)</f>
        <v/>
      </c>
      <c r="E118" s="9"/>
      <c r="F118" s="9"/>
      <c r="G118" s="9"/>
      <c r="H118" s="9"/>
      <c r="I118" s="6" t="s">
        <v>18</v>
      </c>
      <c r="J118" s="9"/>
      <c r="K118" s="16" t="str">
        <f>C20</f>
        <v/>
      </c>
      <c r="L118" s="16"/>
      <c r="M118" s="16"/>
      <c r="N118" s="16"/>
      <c r="O118" s="16"/>
    </row>
    <row r="119" spans="1:15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x14ac:dyDescent="0.3">
      <c r="A120" s="72" t="s">
        <v>59</v>
      </c>
      <c r="B120" s="73" t="s">
        <v>60</v>
      </c>
      <c r="C120" s="73" t="s">
        <v>61</v>
      </c>
      <c r="D120" s="74" t="s">
        <v>62</v>
      </c>
      <c r="E120" s="74"/>
      <c r="F120" s="74"/>
      <c r="G120" s="74"/>
      <c r="H120" s="73" t="s">
        <v>63</v>
      </c>
      <c r="I120" s="73" t="s">
        <v>64</v>
      </c>
      <c r="J120" s="74" t="s">
        <v>65</v>
      </c>
      <c r="K120" s="74"/>
      <c r="L120" s="74" t="s">
        <v>41</v>
      </c>
      <c r="M120" s="74"/>
      <c r="N120" s="74"/>
      <c r="O120" s="75"/>
    </row>
    <row r="121" spans="1:15" ht="16.2" x14ac:dyDescent="0.35">
      <c r="A121" s="76" t="s">
        <v>20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77">
        <f>BI121</f>
        <v>0</v>
      </c>
      <c r="M121" s="78"/>
      <c r="N121" s="78"/>
      <c r="O121" s="78"/>
    </row>
    <row r="122" spans="1:15" ht="16.2" x14ac:dyDescent="0.35">
      <c r="A122" s="79"/>
      <c r="B122" s="80" t="s">
        <v>43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62">
        <f>BI122</f>
        <v>0</v>
      </c>
      <c r="M122" s="56"/>
      <c r="N122" s="56"/>
      <c r="O122" s="56"/>
    </row>
    <row r="123" spans="1:15" ht="15" x14ac:dyDescent="0.35">
      <c r="A123" s="79"/>
      <c r="B123" s="81" t="s">
        <v>44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2">
        <f>BI123</f>
        <v>0</v>
      </c>
      <c r="M123" s="83"/>
      <c r="N123" s="83"/>
      <c r="O123" s="83"/>
    </row>
    <row r="124" spans="1:15" ht="28.8" x14ac:dyDescent="0.3">
      <c r="A124" s="84" t="s">
        <v>66</v>
      </c>
      <c r="B124" s="84" t="s">
        <v>67</v>
      </c>
      <c r="C124" s="85" t="s">
        <v>68</v>
      </c>
      <c r="D124" s="86" t="s">
        <v>69</v>
      </c>
      <c r="E124" s="86"/>
      <c r="F124" s="86"/>
      <c r="G124" s="86"/>
      <c r="H124" s="87" t="s">
        <v>70</v>
      </c>
      <c r="I124" s="88">
        <v>1</v>
      </c>
      <c r="J124" s="89">
        <v>0</v>
      </c>
      <c r="K124" s="89"/>
      <c r="L124" s="90">
        <f>ROUND(J124*I124,2)</f>
        <v>0</v>
      </c>
      <c r="M124" s="90"/>
      <c r="N124" s="90"/>
      <c r="O124" s="90"/>
    </row>
    <row r="125" spans="1:15" ht="28.8" x14ac:dyDescent="0.3">
      <c r="A125" s="84" t="s">
        <v>71</v>
      </c>
      <c r="B125" s="84" t="s">
        <v>67</v>
      </c>
      <c r="C125" s="85" t="s">
        <v>72</v>
      </c>
      <c r="D125" s="86" t="s">
        <v>73</v>
      </c>
      <c r="E125" s="86"/>
      <c r="F125" s="86"/>
      <c r="G125" s="86"/>
      <c r="H125" s="87" t="s">
        <v>70</v>
      </c>
      <c r="I125" s="88">
        <v>1</v>
      </c>
      <c r="J125" s="89">
        <v>0</v>
      </c>
      <c r="K125" s="89"/>
      <c r="L125" s="90">
        <f>ROUND(J125*I125,2)</f>
        <v>0</v>
      </c>
      <c r="M125" s="90"/>
      <c r="N125" s="90"/>
      <c r="O125" s="90"/>
    </row>
    <row r="126" spans="1:15" ht="28.8" x14ac:dyDescent="0.3">
      <c r="A126" s="84" t="s">
        <v>74</v>
      </c>
      <c r="B126" s="84" t="s">
        <v>67</v>
      </c>
      <c r="C126" s="85" t="s">
        <v>75</v>
      </c>
      <c r="D126" s="86" t="s">
        <v>76</v>
      </c>
      <c r="E126" s="86"/>
      <c r="F126" s="86"/>
      <c r="G126" s="86"/>
      <c r="H126" s="87" t="s">
        <v>77</v>
      </c>
      <c r="I126" s="88">
        <v>3.5</v>
      </c>
      <c r="J126" s="89">
        <v>0</v>
      </c>
      <c r="K126" s="89"/>
      <c r="L126" s="90">
        <f>ROUND(J126*I126,2)</f>
        <v>0</v>
      </c>
      <c r="M126" s="90"/>
      <c r="N126" s="90"/>
      <c r="O126" s="90"/>
    </row>
    <row r="127" spans="1:15" x14ac:dyDescent="0.3">
      <c r="A127" s="91"/>
      <c r="B127" s="91"/>
      <c r="C127" s="92" t="s">
        <v>6</v>
      </c>
      <c r="D127" s="93" t="s">
        <v>78</v>
      </c>
      <c r="E127" s="94"/>
      <c r="F127" s="94"/>
      <c r="G127" s="94"/>
      <c r="H127" s="91"/>
      <c r="I127" s="92" t="s">
        <v>6</v>
      </c>
      <c r="J127" s="91"/>
      <c r="K127" s="91"/>
      <c r="L127" s="91"/>
      <c r="M127" s="91"/>
      <c r="N127" s="91"/>
      <c r="O127" s="91"/>
    </row>
    <row r="128" spans="1:15" x14ac:dyDescent="0.3">
      <c r="A128" s="95"/>
      <c r="B128" s="95"/>
      <c r="C128" s="96" t="s">
        <v>6</v>
      </c>
      <c r="D128" s="97" t="s">
        <v>79</v>
      </c>
      <c r="E128" s="98"/>
      <c r="F128" s="98"/>
      <c r="G128" s="98"/>
      <c r="H128" s="95"/>
      <c r="I128" s="99">
        <v>3.5</v>
      </c>
      <c r="J128" s="95"/>
      <c r="K128" s="95"/>
      <c r="L128" s="95"/>
      <c r="M128" s="95"/>
      <c r="N128" s="95"/>
      <c r="O128" s="95"/>
    </row>
    <row r="129" spans="1:15" x14ac:dyDescent="0.3">
      <c r="A129" s="100"/>
      <c r="B129" s="100"/>
      <c r="C129" s="101" t="s">
        <v>6</v>
      </c>
      <c r="D129" s="102" t="s">
        <v>80</v>
      </c>
      <c r="E129" s="103"/>
      <c r="F129" s="103"/>
      <c r="G129" s="103"/>
      <c r="H129" s="100"/>
      <c r="I129" s="104">
        <v>3.5</v>
      </c>
      <c r="J129" s="100"/>
      <c r="K129" s="100"/>
      <c r="L129" s="100"/>
      <c r="M129" s="100"/>
      <c r="N129" s="100"/>
      <c r="O129" s="100"/>
    </row>
    <row r="130" spans="1:15" ht="28.8" x14ac:dyDescent="0.3">
      <c r="A130" s="84" t="s">
        <v>81</v>
      </c>
      <c r="B130" s="84" t="s">
        <v>67</v>
      </c>
      <c r="C130" s="85" t="s">
        <v>82</v>
      </c>
      <c r="D130" s="86" t="s">
        <v>83</v>
      </c>
      <c r="E130" s="86"/>
      <c r="F130" s="86"/>
      <c r="G130" s="86"/>
      <c r="H130" s="87" t="s">
        <v>77</v>
      </c>
      <c r="I130" s="88">
        <v>2.5</v>
      </c>
      <c r="J130" s="89">
        <v>0</v>
      </c>
      <c r="K130" s="89"/>
      <c r="L130" s="90">
        <f t="shared" ref="L130:L138" si="0">ROUND(J130*I130,2)</f>
        <v>0</v>
      </c>
      <c r="M130" s="90"/>
      <c r="N130" s="90"/>
      <c r="O130" s="90"/>
    </row>
    <row r="131" spans="1:15" ht="28.8" x14ac:dyDescent="0.3">
      <c r="A131" s="84" t="s">
        <v>84</v>
      </c>
      <c r="B131" s="84" t="s">
        <v>67</v>
      </c>
      <c r="C131" s="85" t="s">
        <v>85</v>
      </c>
      <c r="D131" s="86" t="s">
        <v>86</v>
      </c>
      <c r="E131" s="86"/>
      <c r="F131" s="86"/>
      <c r="G131" s="86"/>
      <c r="H131" s="87" t="s">
        <v>77</v>
      </c>
      <c r="I131" s="88">
        <v>3.2</v>
      </c>
      <c r="J131" s="89">
        <v>0</v>
      </c>
      <c r="K131" s="89"/>
      <c r="L131" s="90">
        <f t="shared" si="0"/>
        <v>0</v>
      </c>
      <c r="M131" s="90"/>
      <c r="N131" s="90"/>
      <c r="O131" s="90"/>
    </row>
    <row r="132" spans="1:15" x14ac:dyDescent="0.3">
      <c r="A132" s="105" t="s">
        <v>87</v>
      </c>
      <c r="B132" s="105" t="s">
        <v>88</v>
      </c>
      <c r="C132" s="106" t="s">
        <v>89</v>
      </c>
      <c r="D132" s="107" t="s">
        <v>90</v>
      </c>
      <c r="E132" s="107"/>
      <c r="F132" s="107"/>
      <c r="G132" s="107"/>
      <c r="H132" s="108" t="s">
        <v>70</v>
      </c>
      <c r="I132" s="109">
        <v>1</v>
      </c>
      <c r="J132" s="110">
        <v>0</v>
      </c>
      <c r="K132" s="110"/>
      <c r="L132" s="111">
        <f t="shared" si="0"/>
        <v>0</v>
      </c>
      <c r="M132" s="90"/>
      <c r="N132" s="90"/>
      <c r="O132" s="90"/>
    </row>
    <row r="133" spans="1:15" x14ac:dyDescent="0.3">
      <c r="A133" s="105" t="s">
        <v>91</v>
      </c>
      <c r="B133" s="105" t="s">
        <v>88</v>
      </c>
      <c r="C133" s="106" t="s">
        <v>92</v>
      </c>
      <c r="D133" s="107" t="s">
        <v>93</v>
      </c>
      <c r="E133" s="107"/>
      <c r="F133" s="107"/>
      <c r="G133" s="107"/>
      <c r="H133" s="108" t="s">
        <v>70</v>
      </c>
      <c r="I133" s="109">
        <v>1</v>
      </c>
      <c r="J133" s="110">
        <v>0</v>
      </c>
      <c r="K133" s="110"/>
      <c r="L133" s="111">
        <f t="shared" si="0"/>
        <v>0</v>
      </c>
      <c r="M133" s="90"/>
      <c r="N133" s="90"/>
      <c r="O133" s="90"/>
    </row>
    <row r="134" spans="1:15" ht="28.8" x14ac:dyDescent="0.3">
      <c r="A134" s="84" t="s">
        <v>94</v>
      </c>
      <c r="B134" s="84" t="s">
        <v>67</v>
      </c>
      <c r="C134" s="85" t="s">
        <v>95</v>
      </c>
      <c r="D134" s="86" t="s">
        <v>96</v>
      </c>
      <c r="E134" s="86"/>
      <c r="F134" s="86"/>
      <c r="G134" s="86"/>
      <c r="H134" s="87" t="s">
        <v>70</v>
      </c>
      <c r="I134" s="88">
        <v>1</v>
      </c>
      <c r="J134" s="89">
        <v>0</v>
      </c>
      <c r="K134" s="89"/>
      <c r="L134" s="90">
        <f t="shared" si="0"/>
        <v>0</v>
      </c>
      <c r="M134" s="90"/>
      <c r="N134" s="90"/>
      <c r="O134" s="90"/>
    </row>
    <row r="135" spans="1:15" ht="28.8" x14ac:dyDescent="0.3">
      <c r="A135" s="84" t="s">
        <v>97</v>
      </c>
      <c r="B135" s="84" t="s">
        <v>67</v>
      </c>
      <c r="C135" s="85" t="s">
        <v>98</v>
      </c>
      <c r="D135" s="86" t="s">
        <v>99</v>
      </c>
      <c r="E135" s="86"/>
      <c r="F135" s="86"/>
      <c r="G135" s="86"/>
      <c r="H135" s="87" t="s">
        <v>70</v>
      </c>
      <c r="I135" s="88">
        <v>1</v>
      </c>
      <c r="J135" s="89">
        <v>0</v>
      </c>
      <c r="K135" s="89"/>
      <c r="L135" s="90">
        <f t="shared" si="0"/>
        <v>0</v>
      </c>
      <c r="M135" s="90"/>
      <c r="N135" s="90"/>
      <c r="O135" s="90"/>
    </row>
    <row r="136" spans="1:15" ht="28.8" x14ac:dyDescent="0.3">
      <c r="A136" s="84" t="s">
        <v>100</v>
      </c>
      <c r="B136" s="84" t="s">
        <v>67</v>
      </c>
      <c r="C136" s="85" t="s">
        <v>101</v>
      </c>
      <c r="D136" s="86" t="s">
        <v>102</v>
      </c>
      <c r="E136" s="86"/>
      <c r="F136" s="86"/>
      <c r="G136" s="86"/>
      <c r="H136" s="87" t="s">
        <v>70</v>
      </c>
      <c r="I136" s="88">
        <v>1</v>
      </c>
      <c r="J136" s="89">
        <v>0</v>
      </c>
      <c r="K136" s="89"/>
      <c r="L136" s="90">
        <f t="shared" si="0"/>
        <v>0</v>
      </c>
      <c r="M136" s="90"/>
      <c r="N136" s="90"/>
      <c r="O136" s="90"/>
    </row>
    <row r="137" spans="1:15" ht="28.8" x14ac:dyDescent="0.3">
      <c r="A137" s="84" t="s">
        <v>103</v>
      </c>
      <c r="B137" s="84" t="s">
        <v>67</v>
      </c>
      <c r="C137" s="85" t="s">
        <v>104</v>
      </c>
      <c r="D137" s="86" t="s">
        <v>105</v>
      </c>
      <c r="E137" s="86"/>
      <c r="F137" s="86"/>
      <c r="G137" s="86"/>
      <c r="H137" s="87" t="s">
        <v>77</v>
      </c>
      <c r="I137" s="88">
        <v>9.1999999999999993</v>
      </c>
      <c r="J137" s="89">
        <v>0</v>
      </c>
      <c r="K137" s="89"/>
      <c r="L137" s="90">
        <f t="shared" si="0"/>
        <v>0</v>
      </c>
      <c r="M137" s="90"/>
      <c r="N137" s="90"/>
      <c r="O137" s="90"/>
    </row>
    <row r="138" spans="1:15" ht="28.8" x14ac:dyDescent="0.3">
      <c r="A138" s="84" t="s">
        <v>106</v>
      </c>
      <c r="B138" s="84" t="s">
        <v>67</v>
      </c>
      <c r="C138" s="85" t="s">
        <v>107</v>
      </c>
      <c r="D138" s="86" t="s">
        <v>108</v>
      </c>
      <c r="E138" s="86"/>
      <c r="F138" s="86"/>
      <c r="G138" s="86"/>
      <c r="H138" s="87" t="s">
        <v>70</v>
      </c>
      <c r="I138" s="88">
        <v>3</v>
      </c>
      <c r="J138" s="89">
        <v>0</v>
      </c>
      <c r="K138" s="89"/>
      <c r="L138" s="90">
        <f t="shared" si="0"/>
        <v>0</v>
      </c>
      <c r="M138" s="90"/>
      <c r="N138" s="90"/>
      <c r="O138" s="90"/>
    </row>
    <row r="139" spans="1:15" x14ac:dyDescent="0.3">
      <c r="A139" s="91"/>
      <c r="B139" s="91"/>
      <c r="C139" s="92" t="s">
        <v>6</v>
      </c>
      <c r="D139" s="93" t="s">
        <v>109</v>
      </c>
      <c r="E139" s="94"/>
      <c r="F139" s="94"/>
      <c r="G139" s="94"/>
      <c r="H139" s="91"/>
      <c r="I139" s="92" t="s">
        <v>6</v>
      </c>
      <c r="J139" s="91"/>
      <c r="K139" s="91"/>
      <c r="L139" s="91"/>
      <c r="M139" s="91"/>
      <c r="N139" s="91"/>
      <c r="O139" s="91"/>
    </row>
    <row r="140" spans="1:15" x14ac:dyDescent="0.3">
      <c r="A140" s="95"/>
      <c r="B140" s="95"/>
      <c r="C140" s="96" t="s">
        <v>6</v>
      </c>
      <c r="D140" s="97" t="s">
        <v>74</v>
      </c>
      <c r="E140" s="98"/>
      <c r="F140" s="98"/>
      <c r="G140" s="98"/>
      <c r="H140" s="95"/>
      <c r="I140" s="99">
        <v>3</v>
      </c>
      <c r="J140" s="95"/>
      <c r="K140" s="95"/>
      <c r="L140" s="95"/>
      <c r="M140" s="95"/>
      <c r="N140" s="95"/>
      <c r="O140" s="95"/>
    </row>
    <row r="141" spans="1:15" x14ac:dyDescent="0.3">
      <c r="A141" s="100"/>
      <c r="B141" s="100"/>
      <c r="C141" s="101" t="s">
        <v>6</v>
      </c>
      <c r="D141" s="102" t="s">
        <v>80</v>
      </c>
      <c r="E141" s="103"/>
      <c r="F141" s="103"/>
      <c r="G141" s="103"/>
      <c r="H141" s="100"/>
      <c r="I141" s="104">
        <v>3</v>
      </c>
      <c r="J141" s="100"/>
      <c r="K141" s="100"/>
      <c r="L141" s="100"/>
      <c r="M141" s="100"/>
      <c r="N141" s="100"/>
      <c r="O141" s="100"/>
    </row>
    <row r="142" spans="1:15" ht="28.8" x14ac:dyDescent="0.3">
      <c r="A142" s="84" t="s">
        <v>110</v>
      </c>
      <c r="B142" s="84" t="s">
        <v>67</v>
      </c>
      <c r="C142" s="85" t="s">
        <v>111</v>
      </c>
      <c r="D142" s="86" t="s">
        <v>112</v>
      </c>
      <c r="E142" s="86"/>
      <c r="F142" s="86"/>
      <c r="G142" s="86"/>
      <c r="H142" s="87" t="s">
        <v>113</v>
      </c>
      <c r="I142" s="88">
        <v>0.01</v>
      </c>
      <c r="J142" s="89">
        <v>0</v>
      </c>
      <c r="K142" s="89"/>
      <c r="L142" s="90">
        <f>ROUND(J142*I142,2)</f>
        <v>0</v>
      </c>
      <c r="M142" s="90"/>
      <c r="N142" s="90"/>
      <c r="O142" s="90"/>
    </row>
    <row r="143" spans="1:15" ht="15" x14ac:dyDescent="0.35">
      <c r="A143" s="79"/>
      <c r="B143" s="81" t="s">
        <v>45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112">
        <f>BI143</f>
        <v>0</v>
      </c>
      <c r="M143" s="113"/>
      <c r="N143" s="113"/>
      <c r="O143" s="113"/>
    </row>
    <row r="144" spans="1:15" ht="28.8" x14ac:dyDescent="0.3">
      <c r="A144" s="84" t="s">
        <v>114</v>
      </c>
      <c r="B144" s="84" t="s">
        <v>67</v>
      </c>
      <c r="C144" s="85" t="s">
        <v>115</v>
      </c>
      <c r="D144" s="86" t="s">
        <v>116</v>
      </c>
      <c r="E144" s="86"/>
      <c r="F144" s="86"/>
      <c r="G144" s="86"/>
      <c r="H144" s="87" t="s">
        <v>70</v>
      </c>
      <c r="I144" s="88">
        <v>1</v>
      </c>
      <c r="J144" s="89">
        <v>0</v>
      </c>
      <c r="K144" s="89"/>
      <c r="L144" s="90">
        <f t="shared" ref="L144:L149" si="1">ROUND(J144*I144,2)</f>
        <v>0</v>
      </c>
      <c r="M144" s="90"/>
      <c r="N144" s="90"/>
      <c r="O144" s="90"/>
    </row>
    <row r="145" spans="1:15" x14ac:dyDescent="0.3">
      <c r="A145" s="105" t="s">
        <v>117</v>
      </c>
      <c r="B145" s="105" t="s">
        <v>88</v>
      </c>
      <c r="C145" s="106" t="s">
        <v>118</v>
      </c>
      <c r="D145" s="107" t="s">
        <v>119</v>
      </c>
      <c r="E145" s="107"/>
      <c r="F145" s="107"/>
      <c r="G145" s="107"/>
      <c r="H145" s="108" t="s">
        <v>77</v>
      </c>
      <c r="I145" s="109">
        <v>1</v>
      </c>
      <c r="J145" s="110">
        <v>0</v>
      </c>
      <c r="K145" s="110"/>
      <c r="L145" s="111">
        <f t="shared" si="1"/>
        <v>0</v>
      </c>
      <c r="M145" s="90"/>
      <c r="N145" s="90"/>
      <c r="O145" s="90"/>
    </row>
    <row r="146" spans="1:15" ht="28.8" x14ac:dyDescent="0.3">
      <c r="A146" s="84" t="s">
        <v>120</v>
      </c>
      <c r="B146" s="84" t="s">
        <v>67</v>
      </c>
      <c r="C146" s="85" t="s">
        <v>121</v>
      </c>
      <c r="D146" s="86" t="s">
        <v>122</v>
      </c>
      <c r="E146" s="86"/>
      <c r="F146" s="86"/>
      <c r="G146" s="86"/>
      <c r="H146" s="87" t="s">
        <v>77</v>
      </c>
      <c r="I146" s="88">
        <v>4.5</v>
      </c>
      <c r="J146" s="89">
        <v>0</v>
      </c>
      <c r="K146" s="89"/>
      <c r="L146" s="90">
        <f t="shared" si="1"/>
        <v>0</v>
      </c>
      <c r="M146" s="90"/>
      <c r="N146" s="90"/>
      <c r="O146" s="90"/>
    </row>
    <row r="147" spans="1:15" ht="28.8" x14ac:dyDescent="0.3">
      <c r="A147" s="84" t="s">
        <v>123</v>
      </c>
      <c r="B147" s="84" t="s">
        <v>67</v>
      </c>
      <c r="C147" s="85" t="s">
        <v>124</v>
      </c>
      <c r="D147" s="86" t="s">
        <v>125</v>
      </c>
      <c r="E147" s="86"/>
      <c r="F147" s="86"/>
      <c r="G147" s="86"/>
      <c r="H147" s="87" t="s">
        <v>77</v>
      </c>
      <c r="I147" s="88">
        <v>4.5</v>
      </c>
      <c r="J147" s="89">
        <v>0</v>
      </c>
      <c r="K147" s="89"/>
      <c r="L147" s="90">
        <f t="shared" si="1"/>
        <v>0</v>
      </c>
      <c r="M147" s="90"/>
      <c r="N147" s="90"/>
      <c r="O147" s="90"/>
    </row>
    <row r="148" spans="1:15" ht="28.8" x14ac:dyDescent="0.3">
      <c r="A148" s="84" t="s">
        <v>126</v>
      </c>
      <c r="B148" s="84" t="s">
        <v>67</v>
      </c>
      <c r="C148" s="85" t="s">
        <v>127</v>
      </c>
      <c r="D148" s="86" t="s">
        <v>128</v>
      </c>
      <c r="E148" s="86"/>
      <c r="F148" s="86"/>
      <c r="G148" s="86"/>
      <c r="H148" s="87" t="s">
        <v>70</v>
      </c>
      <c r="I148" s="88">
        <v>2</v>
      </c>
      <c r="J148" s="89">
        <v>0</v>
      </c>
      <c r="K148" s="89"/>
      <c r="L148" s="90">
        <f t="shared" si="1"/>
        <v>0</v>
      </c>
      <c r="M148" s="90"/>
      <c r="N148" s="90"/>
      <c r="O148" s="90"/>
    </row>
    <row r="149" spans="1:15" ht="28.8" x14ac:dyDescent="0.3">
      <c r="A149" s="84" t="s">
        <v>129</v>
      </c>
      <c r="B149" s="84" t="s">
        <v>67</v>
      </c>
      <c r="C149" s="85" t="s">
        <v>130</v>
      </c>
      <c r="D149" s="86" t="s">
        <v>131</v>
      </c>
      <c r="E149" s="86"/>
      <c r="F149" s="86"/>
      <c r="G149" s="86"/>
      <c r="H149" s="87" t="s">
        <v>70</v>
      </c>
      <c r="I149" s="88">
        <v>1</v>
      </c>
      <c r="J149" s="89">
        <v>0</v>
      </c>
      <c r="K149" s="89"/>
      <c r="L149" s="90">
        <f t="shared" si="1"/>
        <v>0</v>
      </c>
      <c r="M149" s="90"/>
      <c r="N149" s="90"/>
      <c r="O149" s="90"/>
    </row>
    <row r="150" spans="1:15" x14ac:dyDescent="0.3">
      <c r="A150" s="91"/>
      <c r="B150" s="91"/>
      <c r="C150" s="92" t="s">
        <v>6</v>
      </c>
      <c r="D150" s="93" t="s">
        <v>132</v>
      </c>
      <c r="E150" s="94"/>
      <c r="F150" s="94"/>
      <c r="G150" s="94"/>
      <c r="H150" s="91"/>
      <c r="I150" s="92" t="s">
        <v>6</v>
      </c>
      <c r="J150" s="91"/>
      <c r="K150" s="91"/>
      <c r="L150" s="91"/>
      <c r="M150" s="91"/>
      <c r="N150" s="91"/>
      <c r="O150" s="91"/>
    </row>
    <row r="151" spans="1:15" x14ac:dyDescent="0.3">
      <c r="A151" s="95"/>
      <c r="B151" s="95"/>
      <c r="C151" s="96" t="s">
        <v>6</v>
      </c>
      <c r="D151" s="97" t="s">
        <v>66</v>
      </c>
      <c r="E151" s="98"/>
      <c r="F151" s="98"/>
      <c r="G151" s="98"/>
      <c r="H151" s="95"/>
      <c r="I151" s="99">
        <v>1</v>
      </c>
      <c r="J151" s="95"/>
      <c r="K151" s="95"/>
      <c r="L151" s="95"/>
      <c r="M151" s="95"/>
      <c r="N151" s="95"/>
      <c r="O151" s="95"/>
    </row>
    <row r="152" spans="1:15" x14ac:dyDescent="0.3">
      <c r="A152" s="100"/>
      <c r="B152" s="100"/>
      <c r="C152" s="101" t="s">
        <v>6</v>
      </c>
      <c r="D152" s="102" t="s">
        <v>80</v>
      </c>
      <c r="E152" s="103"/>
      <c r="F152" s="103"/>
      <c r="G152" s="103"/>
      <c r="H152" s="100"/>
      <c r="I152" s="104">
        <v>1</v>
      </c>
      <c r="J152" s="100"/>
      <c r="K152" s="100"/>
      <c r="L152" s="100"/>
      <c r="M152" s="100"/>
      <c r="N152" s="100"/>
      <c r="O152" s="100"/>
    </row>
    <row r="153" spans="1:15" ht="28.8" x14ac:dyDescent="0.3">
      <c r="A153" s="84" t="s">
        <v>133</v>
      </c>
      <c r="B153" s="84" t="s">
        <v>67</v>
      </c>
      <c r="C153" s="85" t="s">
        <v>134</v>
      </c>
      <c r="D153" s="86" t="s">
        <v>135</v>
      </c>
      <c r="E153" s="86"/>
      <c r="F153" s="86"/>
      <c r="G153" s="86"/>
      <c r="H153" s="87" t="s">
        <v>70</v>
      </c>
      <c r="I153" s="88">
        <v>1</v>
      </c>
      <c r="J153" s="89">
        <v>0</v>
      </c>
      <c r="K153" s="89"/>
      <c r="L153" s="90">
        <f>ROUND(J153*I153,2)</f>
        <v>0</v>
      </c>
      <c r="M153" s="90"/>
      <c r="N153" s="90"/>
      <c r="O153" s="90"/>
    </row>
    <row r="154" spans="1:15" ht="28.8" x14ac:dyDescent="0.3">
      <c r="A154" s="84" t="s">
        <v>136</v>
      </c>
      <c r="B154" s="84" t="s">
        <v>67</v>
      </c>
      <c r="C154" s="85" t="s">
        <v>137</v>
      </c>
      <c r="D154" s="86" t="s">
        <v>138</v>
      </c>
      <c r="E154" s="86"/>
      <c r="F154" s="86"/>
      <c r="G154" s="86"/>
      <c r="H154" s="87" t="s">
        <v>139</v>
      </c>
      <c r="I154" s="88">
        <v>1</v>
      </c>
      <c r="J154" s="89">
        <v>0</v>
      </c>
      <c r="K154" s="89"/>
      <c r="L154" s="90">
        <f>ROUND(J154*I154,2)</f>
        <v>0</v>
      </c>
      <c r="M154" s="90"/>
      <c r="N154" s="90"/>
      <c r="O154" s="90"/>
    </row>
    <row r="155" spans="1:15" ht="28.8" x14ac:dyDescent="0.3">
      <c r="A155" s="84" t="s">
        <v>140</v>
      </c>
      <c r="B155" s="84" t="s">
        <v>67</v>
      </c>
      <c r="C155" s="85" t="s">
        <v>141</v>
      </c>
      <c r="D155" s="86" t="s">
        <v>142</v>
      </c>
      <c r="E155" s="86"/>
      <c r="F155" s="86"/>
      <c r="G155" s="86"/>
      <c r="H155" s="87" t="s">
        <v>70</v>
      </c>
      <c r="I155" s="88">
        <v>2</v>
      </c>
      <c r="J155" s="89">
        <v>0</v>
      </c>
      <c r="K155" s="89"/>
      <c r="L155" s="90">
        <f>ROUND(J155*I155,2)</f>
        <v>0</v>
      </c>
      <c r="M155" s="90"/>
      <c r="N155" s="90"/>
      <c r="O155" s="90"/>
    </row>
    <row r="156" spans="1:15" ht="28.8" x14ac:dyDescent="0.3">
      <c r="A156" s="84" t="s">
        <v>143</v>
      </c>
      <c r="B156" s="84" t="s">
        <v>67</v>
      </c>
      <c r="C156" s="85" t="s">
        <v>144</v>
      </c>
      <c r="D156" s="86" t="s">
        <v>145</v>
      </c>
      <c r="E156" s="86"/>
      <c r="F156" s="86"/>
      <c r="G156" s="86"/>
      <c r="H156" s="87" t="s">
        <v>70</v>
      </c>
      <c r="I156" s="88">
        <v>1</v>
      </c>
      <c r="J156" s="89">
        <v>0</v>
      </c>
      <c r="K156" s="89"/>
      <c r="L156" s="90">
        <f>ROUND(J156*I156,2)</f>
        <v>0</v>
      </c>
      <c r="M156" s="90"/>
      <c r="N156" s="90"/>
      <c r="O156" s="90"/>
    </row>
    <row r="157" spans="1:15" ht="28.8" x14ac:dyDescent="0.3">
      <c r="A157" s="84" t="s">
        <v>146</v>
      </c>
      <c r="B157" s="84" t="s">
        <v>67</v>
      </c>
      <c r="C157" s="85" t="s">
        <v>147</v>
      </c>
      <c r="D157" s="86" t="s">
        <v>148</v>
      </c>
      <c r="E157" s="86"/>
      <c r="F157" s="86"/>
      <c r="G157" s="86"/>
      <c r="H157" s="87" t="s">
        <v>113</v>
      </c>
      <c r="I157" s="88">
        <v>6.0000000000000001E-3</v>
      </c>
      <c r="J157" s="89">
        <v>0</v>
      </c>
      <c r="K157" s="89"/>
      <c r="L157" s="90">
        <f>ROUND(J157*I157,2)</f>
        <v>0</v>
      </c>
      <c r="M157" s="90"/>
      <c r="N157" s="90"/>
      <c r="O157" s="90"/>
    </row>
    <row r="158" spans="1:15" ht="15" x14ac:dyDescent="0.35">
      <c r="A158" s="79"/>
      <c r="B158" s="81" t="s">
        <v>46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112">
        <f>BI158</f>
        <v>0</v>
      </c>
      <c r="M158" s="113"/>
      <c r="N158" s="113"/>
      <c r="O158" s="113"/>
    </row>
    <row r="159" spans="1:15" ht="28.8" x14ac:dyDescent="0.3">
      <c r="A159" s="84" t="s">
        <v>149</v>
      </c>
      <c r="B159" s="84" t="s">
        <v>67</v>
      </c>
      <c r="C159" s="85" t="s">
        <v>150</v>
      </c>
      <c r="D159" s="86" t="s">
        <v>151</v>
      </c>
      <c r="E159" s="86"/>
      <c r="F159" s="86"/>
      <c r="G159" s="86"/>
      <c r="H159" s="87" t="s">
        <v>152</v>
      </c>
      <c r="I159" s="88">
        <v>1</v>
      </c>
      <c r="J159" s="89">
        <v>0</v>
      </c>
      <c r="K159" s="89"/>
      <c r="L159" s="90">
        <f>ROUND(J159*I159,2)</f>
        <v>0</v>
      </c>
      <c r="M159" s="90"/>
      <c r="N159" s="90"/>
      <c r="O159" s="90"/>
    </row>
    <row r="160" spans="1:15" x14ac:dyDescent="0.3">
      <c r="A160" s="91"/>
      <c r="B160" s="91"/>
      <c r="C160" s="92" t="s">
        <v>6</v>
      </c>
      <c r="D160" s="93" t="s">
        <v>153</v>
      </c>
      <c r="E160" s="94"/>
      <c r="F160" s="94"/>
      <c r="G160" s="94"/>
      <c r="H160" s="91"/>
      <c r="I160" s="92" t="s">
        <v>6</v>
      </c>
      <c r="J160" s="91"/>
      <c r="K160" s="91"/>
      <c r="L160" s="91"/>
      <c r="M160" s="91"/>
      <c r="N160" s="91"/>
      <c r="O160" s="91"/>
    </row>
    <row r="161" spans="1:15" x14ac:dyDescent="0.3">
      <c r="A161" s="95"/>
      <c r="B161" s="95"/>
      <c r="C161" s="96" t="s">
        <v>6</v>
      </c>
      <c r="D161" s="97" t="s">
        <v>66</v>
      </c>
      <c r="E161" s="98"/>
      <c r="F161" s="98"/>
      <c r="G161" s="98"/>
      <c r="H161" s="95"/>
      <c r="I161" s="99">
        <v>1</v>
      </c>
      <c r="J161" s="95"/>
      <c r="K161" s="95"/>
      <c r="L161" s="95"/>
      <c r="M161" s="95"/>
      <c r="N161" s="95"/>
      <c r="O161" s="95"/>
    </row>
    <row r="162" spans="1:15" x14ac:dyDescent="0.3">
      <c r="A162" s="100"/>
      <c r="B162" s="100"/>
      <c r="C162" s="101" t="s">
        <v>6</v>
      </c>
      <c r="D162" s="102" t="s">
        <v>80</v>
      </c>
      <c r="E162" s="103"/>
      <c r="F162" s="103"/>
      <c r="G162" s="103"/>
      <c r="H162" s="100"/>
      <c r="I162" s="104">
        <v>1</v>
      </c>
      <c r="J162" s="100"/>
      <c r="K162" s="100"/>
      <c r="L162" s="100"/>
      <c r="M162" s="100"/>
      <c r="N162" s="100"/>
      <c r="O162" s="100"/>
    </row>
    <row r="163" spans="1:15" ht="28.8" x14ac:dyDescent="0.3">
      <c r="A163" s="84" t="s">
        <v>154</v>
      </c>
      <c r="B163" s="84" t="s">
        <v>67</v>
      </c>
      <c r="C163" s="85" t="s">
        <v>155</v>
      </c>
      <c r="D163" s="86" t="s">
        <v>156</v>
      </c>
      <c r="E163" s="86"/>
      <c r="F163" s="86"/>
      <c r="G163" s="86"/>
      <c r="H163" s="87" t="s">
        <v>152</v>
      </c>
      <c r="I163" s="88">
        <v>1</v>
      </c>
      <c r="J163" s="89">
        <v>0</v>
      </c>
      <c r="K163" s="89"/>
      <c r="L163" s="90">
        <f>ROUND(J163*I163,2)</f>
        <v>0</v>
      </c>
      <c r="M163" s="90"/>
      <c r="N163" s="90"/>
      <c r="O163" s="90"/>
    </row>
    <row r="164" spans="1:15" x14ac:dyDescent="0.3">
      <c r="A164" s="91"/>
      <c r="B164" s="91"/>
      <c r="C164" s="92" t="s">
        <v>6</v>
      </c>
      <c r="D164" s="93" t="s">
        <v>153</v>
      </c>
      <c r="E164" s="94"/>
      <c r="F164" s="94"/>
      <c r="G164" s="94"/>
      <c r="H164" s="91"/>
      <c r="I164" s="92" t="s">
        <v>6</v>
      </c>
      <c r="J164" s="91"/>
      <c r="K164" s="91"/>
      <c r="L164" s="91"/>
      <c r="M164" s="91"/>
      <c r="N164" s="91"/>
      <c r="O164" s="91"/>
    </row>
    <row r="165" spans="1:15" x14ac:dyDescent="0.3">
      <c r="A165" s="95"/>
      <c r="B165" s="95"/>
      <c r="C165" s="96" t="s">
        <v>6</v>
      </c>
      <c r="D165" s="97" t="s">
        <v>66</v>
      </c>
      <c r="E165" s="98"/>
      <c r="F165" s="98"/>
      <c r="G165" s="98"/>
      <c r="H165" s="95"/>
      <c r="I165" s="99">
        <v>1</v>
      </c>
      <c r="J165" s="95"/>
      <c r="K165" s="95"/>
      <c r="L165" s="95"/>
      <c r="M165" s="95"/>
      <c r="N165" s="95"/>
      <c r="O165" s="95"/>
    </row>
    <row r="166" spans="1:15" x14ac:dyDescent="0.3">
      <c r="A166" s="100"/>
      <c r="B166" s="100"/>
      <c r="C166" s="101" t="s">
        <v>6</v>
      </c>
      <c r="D166" s="102" t="s">
        <v>80</v>
      </c>
      <c r="E166" s="103"/>
      <c r="F166" s="103"/>
      <c r="G166" s="103"/>
      <c r="H166" s="100"/>
      <c r="I166" s="104">
        <v>1</v>
      </c>
      <c r="J166" s="100"/>
      <c r="K166" s="100"/>
      <c r="L166" s="100"/>
      <c r="M166" s="100"/>
      <c r="N166" s="100"/>
      <c r="O166" s="100"/>
    </row>
    <row r="167" spans="1:15" ht="28.8" x14ac:dyDescent="0.3">
      <c r="A167" s="84" t="s">
        <v>157</v>
      </c>
      <c r="B167" s="84" t="s">
        <v>67</v>
      </c>
      <c r="C167" s="85" t="s">
        <v>158</v>
      </c>
      <c r="D167" s="86" t="s">
        <v>159</v>
      </c>
      <c r="E167" s="86"/>
      <c r="F167" s="86"/>
      <c r="G167" s="86"/>
      <c r="H167" s="87" t="s">
        <v>152</v>
      </c>
      <c r="I167" s="88">
        <v>1</v>
      </c>
      <c r="J167" s="89">
        <v>0</v>
      </c>
      <c r="K167" s="89"/>
      <c r="L167" s="90">
        <f>ROUND(J167*I167,2)</f>
        <v>0</v>
      </c>
      <c r="M167" s="90"/>
      <c r="N167" s="90"/>
      <c r="O167" s="90"/>
    </row>
    <row r="168" spans="1:15" x14ac:dyDescent="0.3">
      <c r="A168" s="105" t="s">
        <v>160</v>
      </c>
      <c r="B168" s="105" t="s">
        <v>88</v>
      </c>
      <c r="C168" s="106" t="s">
        <v>161</v>
      </c>
      <c r="D168" s="107" t="s">
        <v>162</v>
      </c>
      <c r="E168" s="107"/>
      <c r="F168" s="107"/>
      <c r="G168" s="107"/>
      <c r="H168" s="108" t="s">
        <v>70</v>
      </c>
      <c r="I168" s="109">
        <v>1</v>
      </c>
      <c r="J168" s="110">
        <v>0</v>
      </c>
      <c r="K168" s="110"/>
      <c r="L168" s="111">
        <f>ROUND(J168*I168,2)</f>
        <v>0</v>
      </c>
      <c r="M168" s="90"/>
      <c r="N168" s="90"/>
      <c r="O168" s="90"/>
    </row>
    <row r="169" spans="1:15" x14ac:dyDescent="0.3">
      <c r="A169" s="105" t="s">
        <v>163</v>
      </c>
      <c r="B169" s="105" t="s">
        <v>88</v>
      </c>
      <c r="C169" s="106" t="s">
        <v>164</v>
      </c>
      <c r="D169" s="107" t="s">
        <v>165</v>
      </c>
      <c r="E169" s="107"/>
      <c r="F169" s="107"/>
      <c r="G169" s="107"/>
      <c r="H169" s="108" t="s">
        <v>70</v>
      </c>
      <c r="I169" s="109">
        <v>1</v>
      </c>
      <c r="J169" s="110">
        <v>0</v>
      </c>
      <c r="K169" s="110"/>
      <c r="L169" s="111">
        <f>ROUND(J169*I169,2)</f>
        <v>0</v>
      </c>
      <c r="M169" s="90"/>
      <c r="N169" s="90"/>
      <c r="O169" s="90"/>
    </row>
    <row r="170" spans="1:15" x14ac:dyDescent="0.3">
      <c r="A170" s="105" t="s">
        <v>166</v>
      </c>
      <c r="B170" s="105" t="s">
        <v>88</v>
      </c>
      <c r="C170" s="106" t="s">
        <v>167</v>
      </c>
      <c r="D170" s="107" t="s">
        <v>168</v>
      </c>
      <c r="E170" s="107"/>
      <c r="F170" s="107"/>
      <c r="G170" s="107"/>
      <c r="H170" s="108" t="s">
        <v>70</v>
      </c>
      <c r="I170" s="109">
        <v>1</v>
      </c>
      <c r="J170" s="110">
        <v>0</v>
      </c>
      <c r="K170" s="110"/>
      <c r="L170" s="111">
        <f>ROUND(J170*I170,2)</f>
        <v>0</v>
      </c>
      <c r="M170" s="90"/>
      <c r="N170" s="90"/>
      <c r="O170" s="90"/>
    </row>
    <row r="171" spans="1:15" ht="28.8" x14ac:dyDescent="0.3">
      <c r="A171" s="84" t="s">
        <v>169</v>
      </c>
      <c r="B171" s="84" t="s">
        <v>67</v>
      </c>
      <c r="C171" s="85" t="s">
        <v>170</v>
      </c>
      <c r="D171" s="86" t="s">
        <v>171</v>
      </c>
      <c r="E171" s="86"/>
      <c r="F171" s="86"/>
      <c r="G171" s="86"/>
      <c r="H171" s="87" t="s">
        <v>152</v>
      </c>
      <c r="I171" s="88">
        <v>1</v>
      </c>
      <c r="J171" s="89">
        <v>0</v>
      </c>
      <c r="K171" s="89"/>
      <c r="L171" s="90">
        <f>ROUND(J171*I171,2)</f>
        <v>0</v>
      </c>
      <c r="M171" s="90"/>
      <c r="N171" s="90"/>
      <c r="O171" s="90"/>
    </row>
    <row r="172" spans="1:15" x14ac:dyDescent="0.3">
      <c r="A172" s="95"/>
      <c r="B172" s="95"/>
      <c r="C172" s="96" t="s">
        <v>6</v>
      </c>
      <c r="D172" s="114" t="s">
        <v>172</v>
      </c>
      <c r="E172" s="115"/>
      <c r="F172" s="115"/>
      <c r="G172" s="115"/>
      <c r="H172" s="95"/>
      <c r="I172" s="99">
        <v>1</v>
      </c>
      <c r="J172" s="95"/>
      <c r="K172" s="95"/>
      <c r="L172" s="95"/>
      <c r="M172" s="95"/>
      <c r="N172" s="95"/>
      <c r="O172" s="95"/>
    </row>
    <row r="173" spans="1:15" x14ac:dyDescent="0.3">
      <c r="A173" s="100"/>
      <c r="B173" s="100"/>
      <c r="C173" s="101" t="s">
        <v>6</v>
      </c>
      <c r="D173" s="102" t="s">
        <v>80</v>
      </c>
      <c r="E173" s="103"/>
      <c r="F173" s="103"/>
      <c r="G173" s="103"/>
      <c r="H173" s="100"/>
      <c r="I173" s="104">
        <v>1</v>
      </c>
      <c r="J173" s="100"/>
      <c r="K173" s="100"/>
      <c r="L173" s="100"/>
      <c r="M173" s="100"/>
      <c r="N173" s="100"/>
      <c r="O173" s="100"/>
    </row>
    <row r="174" spans="1:15" ht="28.8" x14ac:dyDescent="0.3">
      <c r="A174" s="84" t="s">
        <v>173</v>
      </c>
      <c r="B174" s="84" t="s">
        <v>67</v>
      </c>
      <c r="C174" s="85" t="s">
        <v>174</v>
      </c>
      <c r="D174" s="86" t="s">
        <v>175</v>
      </c>
      <c r="E174" s="86"/>
      <c r="F174" s="86"/>
      <c r="G174" s="86"/>
      <c r="H174" s="87" t="s">
        <v>152</v>
      </c>
      <c r="I174" s="88">
        <v>2</v>
      </c>
      <c r="J174" s="89">
        <v>0</v>
      </c>
      <c r="K174" s="89"/>
      <c r="L174" s="90">
        <f>ROUND(J174*I174,2)</f>
        <v>0</v>
      </c>
      <c r="M174" s="90"/>
      <c r="N174" s="90"/>
      <c r="O174" s="90"/>
    </row>
    <row r="175" spans="1:15" x14ac:dyDescent="0.3">
      <c r="A175" s="95"/>
      <c r="B175" s="95"/>
      <c r="C175" s="96" t="s">
        <v>6</v>
      </c>
      <c r="D175" s="114" t="s">
        <v>176</v>
      </c>
      <c r="E175" s="115"/>
      <c r="F175" s="115"/>
      <c r="G175" s="115"/>
      <c r="H175" s="95"/>
      <c r="I175" s="99">
        <v>1</v>
      </c>
      <c r="J175" s="95"/>
      <c r="K175" s="95"/>
      <c r="L175" s="95"/>
      <c r="M175" s="95"/>
      <c r="N175" s="95"/>
      <c r="O175" s="95"/>
    </row>
    <row r="176" spans="1:15" x14ac:dyDescent="0.3">
      <c r="A176" s="95"/>
      <c r="B176" s="95"/>
      <c r="C176" s="96" t="s">
        <v>6</v>
      </c>
      <c r="D176" s="97" t="s">
        <v>177</v>
      </c>
      <c r="E176" s="98"/>
      <c r="F176" s="98"/>
      <c r="G176" s="98"/>
      <c r="H176" s="95"/>
      <c r="I176" s="99">
        <v>1</v>
      </c>
      <c r="J176" s="95"/>
      <c r="K176" s="95"/>
      <c r="L176" s="95"/>
      <c r="M176" s="95"/>
      <c r="N176" s="95"/>
      <c r="O176" s="95"/>
    </row>
    <row r="177" spans="1:15" x14ac:dyDescent="0.3">
      <c r="A177" s="100"/>
      <c r="B177" s="100"/>
      <c r="C177" s="101" t="s">
        <v>6</v>
      </c>
      <c r="D177" s="102" t="s">
        <v>80</v>
      </c>
      <c r="E177" s="103"/>
      <c r="F177" s="103"/>
      <c r="G177" s="103"/>
      <c r="H177" s="100"/>
      <c r="I177" s="104">
        <v>2</v>
      </c>
      <c r="J177" s="100"/>
      <c r="K177" s="100"/>
      <c r="L177" s="100"/>
      <c r="M177" s="100"/>
      <c r="N177" s="100"/>
      <c r="O177" s="100"/>
    </row>
    <row r="178" spans="1:15" ht="28.8" x14ac:dyDescent="0.3">
      <c r="A178" s="84" t="s">
        <v>178</v>
      </c>
      <c r="B178" s="84" t="s">
        <v>67</v>
      </c>
      <c r="C178" s="85" t="s">
        <v>179</v>
      </c>
      <c r="D178" s="86" t="s">
        <v>180</v>
      </c>
      <c r="E178" s="86"/>
      <c r="F178" s="86"/>
      <c r="G178" s="86"/>
      <c r="H178" s="87" t="s">
        <v>152</v>
      </c>
      <c r="I178" s="88">
        <v>1</v>
      </c>
      <c r="J178" s="89">
        <v>0</v>
      </c>
      <c r="K178" s="89"/>
      <c r="L178" s="90">
        <f>ROUND(J178*I178,2)</f>
        <v>0</v>
      </c>
      <c r="M178" s="90"/>
      <c r="N178" s="90"/>
      <c r="O178" s="90"/>
    </row>
    <row r="179" spans="1:15" x14ac:dyDescent="0.3">
      <c r="A179" s="95"/>
      <c r="B179" s="95"/>
      <c r="C179" s="96" t="s">
        <v>6</v>
      </c>
      <c r="D179" s="114" t="s">
        <v>181</v>
      </c>
      <c r="E179" s="115"/>
      <c r="F179" s="115"/>
      <c r="G179" s="115"/>
      <c r="H179" s="95"/>
      <c r="I179" s="99">
        <v>1</v>
      </c>
      <c r="J179" s="95"/>
      <c r="K179" s="95"/>
      <c r="L179" s="95"/>
      <c r="M179" s="95"/>
      <c r="N179" s="95"/>
      <c r="O179" s="95"/>
    </row>
    <row r="180" spans="1:15" x14ac:dyDescent="0.3">
      <c r="A180" s="100"/>
      <c r="B180" s="100"/>
      <c r="C180" s="101" t="s">
        <v>6</v>
      </c>
      <c r="D180" s="102" t="s">
        <v>80</v>
      </c>
      <c r="E180" s="103"/>
      <c r="F180" s="103"/>
      <c r="G180" s="103"/>
      <c r="H180" s="100"/>
      <c r="I180" s="104">
        <v>1</v>
      </c>
      <c r="J180" s="100"/>
      <c r="K180" s="100"/>
      <c r="L180" s="100"/>
      <c r="M180" s="100"/>
      <c r="N180" s="100"/>
      <c r="O180" s="100"/>
    </row>
    <row r="181" spans="1:15" ht="28.8" x14ac:dyDescent="0.3">
      <c r="A181" s="84" t="s">
        <v>182</v>
      </c>
      <c r="B181" s="84" t="s">
        <v>67</v>
      </c>
      <c r="C181" s="85" t="s">
        <v>183</v>
      </c>
      <c r="D181" s="86" t="s">
        <v>184</v>
      </c>
      <c r="E181" s="86"/>
      <c r="F181" s="86"/>
      <c r="G181" s="86"/>
      <c r="H181" s="87" t="s">
        <v>113</v>
      </c>
      <c r="I181" s="88">
        <v>0.14299999999999999</v>
      </c>
      <c r="J181" s="89">
        <v>0</v>
      </c>
      <c r="K181" s="89"/>
      <c r="L181" s="90">
        <f>ROUND(J181*I181,2)</f>
        <v>0</v>
      </c>
      <c r="M181" s="90"/>
      <c r="N181" s="90"/>
      <c r="O181" s="90"/>
    </row>
    <row r="182" spans="1:15" ht="15" x14ac:dyDescent="0.35">
      <c r="A182" s="79"/>
      <c r="B182" s="81" t="s">
        <v>47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112">
        <f>BI182</f>
        <v>0</v>
      </c>
      <c r="M182" s="113"/>
      <c r="N182" s="113"/>
      <c r="O182" s="113"/>
    </row>
    <row r="183" spans="1:15" ht="28.8" x14ac:dyDescent="0.3">
      <c r="A183" s="84" t="s">
        <v>185</v>
      </c>
      <c r="B183" s="84" t="s">
        <v>67</v>
      </c>
      <c r="C183" s="85" t="s">
        <v>186</v>
      </c>
      <c r="D183" s="86" t="s">
        <v>187</v>
      </c>
      <c r="E183" s="86"/>
      <c r="F183" s="86"/>
      <c r="G183" s="86"/>
      <c r="H183" s="87" t="s">
        <v>152</v>
      </c>
      <c r="I183" s="88">
        <v>1</v>
      </c>
      <c r="J183" s="89">
        <v>0</v>
      </c>
      <c r="K183" s="89"/>
      <c r="L183" s="90">
        <f>ROUND(J183*I183,2)</f>
        <v>0</v>
      </c>
      <c r="M183" s="90"/>
      <c r="N183" s="90"/>
      <c r="O183" s="90"/>
    </row>
    <row r="184" spans="1:15" ht="16.2" x14ac:dyDescent="0.35">
      <c r="A184" s="79"/>
      <c r="B184" s="80" t="s">
        <v>48</v>
      </c>
      <c r="C184" s="80"/>
      <c r="D184" s="80"/>
      <c r="E184" s="80"/>
      <c r="F184" s="80"/>
      <c r="G184" s="80"/>
      <c r="H184" s="80"/>
      <c r="I184" s="80"/>
      <c r="J184" s="80"/>
      <c r="K184" s="80"/>
      <c r="L184" s="116">
        <f>BI184</f>
        <v>0</v>
      </c>
      <c r="M184" s="117"/>
      <c r="N184" s="117"/>
      <c r="O184" s="117"/>
    </row>
    <row r="185" spans="1:15" x14ac:dyDescent="0.3">
      <c r="A185" s="84" t="s">
        <v>188</v>
      </c>
      <c r="B185" s="84" t="s">
        <v>67</v>
      </c>
      <c r="C185" s="85" t="s">
        <v>189</v>
      </c>
      <c r="D185" s="86" t="s">
        <v>190</v>
      </c>
      <c r="E185" s="86"/>
      <c r="F185" s="86"/>
      <c r="G185" s="86"/>
      <c r="H185" s="87" t="s">
        <v>191</v>
      </c>
      <c r="I185" s="88">
        <v>5</v>
      </c>
      <c r="J185" s="89">
        <v>0</v>
      </c>
      <c r="K185" s="89"/>
      <c r="L185" s="90">
        <f>ROUND(J185*I185,2)</f>
        <v>0</v>
      </c>
      <c r="M185" s="90"/>
      <c r="N185" s="90"/>
      <c r="O185" s="90"/>
    </row>
    <row r="186" spans="1:15" x14ac:dyDescent="0.3">
      <c r="A186" s="91"/>
      <c r="B186" s="91"/>
      <c r="C186" s="92" t="s">
        <v>6</v>
      </c>
      <c r="D186" s="93" t="s">
        <v>192</v>
      </c>
      <c r="E186" s="94"/>
      <c r="F186" s="94"/>
      <c r="G186" s="94"/>
      <c r="H186" s="91"/>
      <c r="I186" s="92" t="s">
        <v>6</v>
      </c>
      <c r="J186" s="91"/>
      <c r="K186" s="91"/>
      <c r="L186" s="91"/>
      <c r="M186" s="91"/>
      <c r="N186" s="91"/>
      <c r="O186" s="91"/>
    </row>
    <row r="187" spans="1:15" x14ac:dyDescent="0.3">
      <c r="A187" s="95"/>
      <c r="B187" s="95"/>
      <c r="C187" s="96" t="s">
        <v>6</v>
      </c>
      <c r="D187" s="97" t="s">
        <v>84</v>
      </c>
      <c r="E187" s="98"/>
      <c r="F187" s="98"/>
      <c r="G187" s="98"/>
      <c r="H187" s="95"/>
      <c r="I187" s="99">
        <v>5</v>
      </c>
      <c r="J187" s="95"/>
      <c r="K187" s="95"/>
      <c r="L187" s="95"/>
      <c r="M187" s="95"/>
      <c r="N187" s="95"/>
      <c r="O187" s="95"/>
    </row>
    <row r="188" spans="1:15" x14ac:dyDescent="0.3">
      <c r="A188" s="100"/>
      <c r="B188" s="100"/>
      <c r="C188" s="101" t="s">
        <v>6</v>
      </c>
      <c r="D188" s="102" t="s">
        <v>80</v>
      </c>
      <c r="E188" s="103"/>
      <c r="F188" s="103"/>
      <c r="G188" s="103"/>
      <c r="H188" s="100"/>
      <c r="I188" s="104">
        <v>5</v>
      </c>
      <c r="J188" s="100"/>
      <c r="K188" s="100"/>
      <c r="L188" s="100"/>
      <c r="M188" s="100"/>
      <c r="N188" s="100"/>
      <c r="O188" s="100"/>
    </row>
    <row r="189" spans="1:15" x14ac:dyDescent="0.3">
      <c r="A189" s="84" t="s">
        <v>193</v>
      </c>
      <c r="B189" s="84" t="s">
        <v>67</v>
      </c>
      <c r="C189" s="85" t="s">
        <v>194</v>
      </c>
      <c r="D189" s="86" t="s">
        <v>195</v>
      </c>
      <c r="E189" s="86"/>
      <c r="F189" s="86"/>
      <c r="G189" s="86"/>
      <c r="H189" s="87" t="s">
        <v>191</v>
      </c>
      <c r="I189" s="88">
        <v>8</v>
      </c>
      <c r="J189" s="89">
        <v>0</v>
      </c>
      <c r="K189" s="89"/>
      <c r="L189" s="90">
        <f>ROUND(J189*I189,2)</f>
        <v>0</v>
      </c>
      <c r="M189" s="90"/>
      <c r="N189" s="90"/>
      <c r="O189" s="90"/>
    </row>
    <row r="190" spans="1:15" x14ac:dyDescent="0.3">
      <c r="A190" s="91"/>
      <c r="B190" s="91"/>
      <c r="C190" s="92" t="s">
        <v>6</v>
      </c>
      <c r="D190" s="93" t="s">
        <v>196</v>
      </c>
      <c r="E190" s="94"/>
      <c r="F190" s="94"/>
      <c r="G190" s="94"/>
      <c r="H190" s="91"/>
      <c r="I190" s="92" t="s">
        <v>6</v>
      </c>
      <c r="J190" s="91"/>
      <c r="K190" s="91"/>
      <c r="L190" s="91"/>
      <c r="M190" s="91"/>
      <c r="N190" s="91"/>
      <c r="O190" s="91"/>
    </row>
    <row r="191" spans="1:15" x14ac:dyDescent="0.3">
      <c r="A191" s="95"/>
      <c r="B191" s="95"/>
      <c r="C191" s="96" t="s">
        <v>6</v>
      </c>
      <c r="D191" s="97" t="s">
        <v>94</v>
      </c>
      <c r="E191" s="98"/>
      <c r="F191" s="98"/>
      <c r="G191" s="98"/>
      <c r="H191" s="95"/>
      <c r="I191" s="99">
        <v>8</v>
      </c>
      <c r="J191" s="95"/>
      <c r="K191" s="95"/>
      <c r="L191" s="95"/>
      <c r="M191" s="95"/>
      <c r="N191" s="95"/>
      <c r="O191" s="95"/>
    </row>
    <row r="192" spans="1:15" x14ac:dyDescent="0.3">
      <c r="A192" s="100"/>
      <c r="B192" s="100"/>
      <c r="C192" s="101" t="s">
        <v>6</v>
      </c>
      <c r="D192" s="102" t="s">
        <v>80</v>
      </c>
      <c r="E192" s="103"/>
      <c r="F192" s="103"/>
      <c r="G192" s="103"/>
      <c r="H192" s="100"/>
      <c r="I192" s="104">
        <v>8</v>
      </c>
      <c r="J192" s="100"/>
      <c r="K192" s="100"/>
      <c r="L192" s="100"/>
      <c r="M192" s="100"/>
      <c r="N192" s="100"/>
      <c r="O192" s="100"/>
    </row>
    <row r="193" spans="1:15" ht="16.2" x14ac:dyDescent="0.35">
      <c r="A193" s="9"/>
      <c r="B193" s="80" t="s">
        <v>197</v>
      </c>
      <c r="C193" s="9"/>
      <c r="D193" s="9"/>
      <c r="E193" s="9"/>
      <c r="F193" s="9"/>
      <c r="G193" s="9"/>
      <c r="H193" s="9"/>
      <c r="I193" s="9"/>
      <c r="J193" s="9"/>
      <c r="K193" s="9"/>
      <c r="L193" s="118">
        <f t="shared" ref="L193:L198" si="2">BI193</f>
        <v>0</v>
      </c>
      <c r="M193" s="119"/>
      <c r="N193" s="119"/>
      <c r="O193" s="119"/>
    </row>
    <row r="194" spans="1:15" x14ac:dyDescent="0.3">
      <c r="A194" s="120" t="s">
        <v>6</v>
      </c>
      <c r="B194" s="120" t="s">
        <v>67</v>
      </c>
      <c r="C194" s="121" t="s">
        <v>6</v>
      </c>
      <c r="D194" s="122" t="s">
        <v>6</v>
      </c>
      <c r="E194" s="122"/>
      <c r="F194" s="122"/>
      <c r="G194" s="122"/>
      <c r="H194" s="123" t="s">
        <v>6</v>
      </c>
      <c r="I194" s="124"/>
      <c r="J194" s="89"/>
      <c r="K194" s="125"/>
      <c r="L194" s="125">
        <f t="shared" si="2"/>
        <v>0</v>
      </c>
      <c r="M194" s="125"/>
      <c r="N194" s="125"/>
      <c r="O194" s="125"/>
    </row>
    <row r="195" spans="1:15" x14ac:dyDescent="0.3">
      <c r="A195" s="120" t="s">
        <v>6</v>
      </c>
      <c r="B195" s="120" t="s">
        <v>67</v>
      </c>
      <c r="C195" s="121" t="s">
        <v>6</v>
      </c>
      <c r="D195" s="122" t="s">
        <v>6</v>
      </c>
      <c r="E195" s="122"/>
      <c r="F195" s="122"/>
      <c r="G195" s="122"/>
      <c r="H195" s="123" t="s">
        <v>6</v>
      </c>
      <c r="I195" s="124"/>
      <c r="J195" s="89"/>
      <c r="K195" s="125"/>
      <c r="L195" s="125">
        <f t="shared" si="2"/>
        <v>0</v>
      </c>
      <c r="M195" s="125"/>
      <c r="N195" s="125"/>
      <c r="O195" s="125"/>
    </row>
    <row r="196" spans="1:15" x14ac:dyDescent="0.3">
      <c r="A196" s="120" t="s">
        <v>6</v>
      </c>
      <c r="B196" s="120" t="s">
        <v>67</v>
      </c>
      <c r="C196" s="121" t="s">
        <v>6</v>
      </c>
      <c r="D196" s="122" t="s">
        <v>6</v>
      </c>
      <c r="E196" s="122"/>
      <c r="F196" s="122"/>
      <c r="G196" s="122"/>
      <c r="H196" s="123" t="s">
        <v>6</v>
      </c>
      <c r="I196" s="124"/>
      <c r="J196" s="89"/>
      <c r="K196" s="125"/>
      <c r="L196" s="125">
        <f t="shared" si="2"/>
        <v>0</v>
      </c>
      <c r="M196" s="125"/>
      <c r="N196" s="125"/>
      <c r="O196" s="125"/>
    </row>
    <row r="197" spans="1:15" x14ac:dyDescent="0.3">
      <c r="A197" s="120" t="s">
        <v>6</v>
      </c>
      <c r="B197" s="120" t="s">
        <v>67</v>
      </c>
      <c r="C197" s="121" t="s">
        <v>6</v>
      </c>
      <c r="D197" s="122" t="s">
        <v>6</v>
      </c>
      <c r="E197" s="122"/>
      <c r="F197" s="122"/>
      <c r="G197" s="122"/>
      <c r="H197" s="123" t="s">
        <v>6</v>
      </c>
      <c r="I197" s="124"/>
      <c r="J197" s="89"/>
      <c r="K197" s="125"/>
      <c r="L197" s="125">
        <f t="shared" si="2"/>
        <v>0</v>
      </c>
      <c r="M197" s="125"/>
      <c r="N197" s="125"/>
      <c r="O197" s="125"/>
    </row>
    <row r="198" spans="1:15" x14ac:dyDescent="0.3">
      <c r="A198" s="120" t="s">
        <v>6</v>
      </c>
      <c r="B198" s="120" t="s">
        <v>67</v>
      </c>
      <c r="C198" s="121" t="s">
        <v>6</v>
      </c>
      <c r="D198" s="122" t="s">
        <v>6</v>
      </c>
      <c r="E198" s="122"/>
      <c r="F198" s="122"/>
      <c r="G198" s="122"/>
      <c r="H198" s="123" t="s">
        <v>6</v>
      </c>
      <c r="I198" s="124"/>
      <c r="J198" s="89"/>
      <c r="K198" s="125"/>
      <c r="L198" s="125">
        <f t="shared" si="2"/>
        <v>0</v>
      </c>
      <c r="M198" s="125"/>
      <c r="N198" s="125"/>
      <c r="O198" s="125"/>
    </row>
  </sheetData>
  <mergeCells count="229">
    <mergeCell ref="D198:G198"/>
    <mergeCell ref="J198:K198"/>
    <mergeCell ref="L198:O198"/>
    <mergeCell ref="D196:G196"/>
    <mergeCell ref="J196:K196"/>
    <mergeCell ref="L196:O196"/>
    <mergeCell ref="D197:G197"/>
    <mergeCell ref="J197:K197"/>
    <mergeCell ref="L197:O197"/>
    <mergeCell ref="D192:G192"/>
    <mergeCell ref="L193:O193"/>
    <mergeCell ref="D194:G194"/>
    <mergeCell ref="J194:K194"/>
    <mergeCell ref="L194:O194"/>
    <mergeCell ref="D195:G195"/>
    <mergeCell ref="J195:K195"/>
    <mergeCell ref="L195:O195"/>
    <mergeCell ref="D188:G188"/>
    <mergeCell ref="D189:G189"/>
    <mergeCell ref="J189:K189"/>
    <mergeCell ref="L189:O189"/>
    <mergeCell ref="D190:G190"/>
    <mergeCell ref="D191:G191"/>
    <mergeCell ref="L184:O184"/>
    <mergeCell ref="D185:G185"/>
    <mergeCell ref="J185:K185"/>
    <mergeCell ref="L185:O185"/>
    <mergeCell ref="D186:G186"/>
    <mergeCell ref="D187:G187"/>
    <mergeCell ref="D180:G180"/>
    <mergeCell ref="D181:G181"/>
    <mergeCell ref="J181:K181"/>
    <mergeCell ref="L181:O181"/>
    <mergeCell ref="L182:O182"/>
    <mergeCell ref="D183:G183"/>
    <mergeCell ref="J183:K183"/>
    <mergeCell ref="L183:O183"/>
    <mergeCell ref="D176:G176"/>
    <mergeCell ref="D177:G177"/>
    <mergeCell ref="D178:G178"/>
    <mergeCell ref="J178:K178"/>
    <mergeCell ref="L178:O178"/>
    <mergeCell ref="D179:G179"/>
    <mergeCell ref="D172:G172"/>
    <mergeCell ref="D173:G173"/>
    <mergeCell ref="D174:G174"/>
    <mergeCell ref="J174:K174"/>
    <mergeCell ref="L174:O174"/>
    <mergeCell ref="D175:G175"/>
    <mergeCell ref="D170:G170"/>
    <mergeCell ref="J170:K170"/>
    <mergeCell ref="L170:O170"/>
    <mergeCell ref="D171:G171"/>
    <mergeCell ref="J171:K171"/>
    <mergeCell ref="L171:O171"/>
    <mergeCell ref="D168:G168"/>
    <mergeCell ref="J168:K168"/>
    <mergeCell ref="L168:O168"/>
    <mergeCell ref="D169:G169"/>
    <mergeCell ref="J169:K169"/>
    <mergeCell ref="L169:O169"/>
    <mergeCell ref="D164:G164"/>
    <mergeCell ref="D165:G165"/>
    <mergeCell ref="D166:G166"/>
    <mergeCell ref="D167:G167"/>
    <mergeCell ref="J167:K167"/>
    <mergeCell ref="L167:O167"/>
    <mergeCell ref="D160:G160"/>
    <mergeCell ref="D161:G161"/>
    <mergeCell ref="D162:G162"/>
    <mergeCell ref="D163:G163"/>
    <mergeCell ref="J163:K163"/>
    <mergeCell ref="L163:O163"/>
    <mergeCell ref="D157:G157"/>
    <mergeCell ref="J157:K157"/>
    <mergeCell ref="L157:O157"/>
    <mergeCell ref="L158:O158"/>
    <mergeCell ref="D159:G159"/>
    <mergeCell ref="J159:K159"/>
    <mergeCell ref="L159:O159"/>
    <mergeCell ref="D155:G155"/>
    <mergeCell ref="J155:K155"/>
    <mergeCell ref="L155:O155"/>
    <mergeCell ref="D156:G156"/>
    <mergeCell ref="J156:K156"/>
    <mergeCell ref="L156:O156"/>
    <mergeCell ref="D153:G153"/>
    <mergeCell ref="J153:K153"/>
    <mergeCell ref="L153:O153"/>
    <mergeCell ref="D154:G154"/>
    <mergeCell ref="J154:K154"/>
    <mergeCell ref="L154:O154"/>
    <mergeCell ref="D149:G149"/>
    <mergeCell ref="J149:K149"/>
    <mergeCell ref="L149:O149"/>
    <mergeCell ref="D150:G150"/>
    <mergeCell ref="D151:G151"/>
    <mergeCell ref="D152:G152"/>
    <mergeCell ref="D147:G147"/>
    <mergeCell ref="J147:K147"/>
    <mergeCell ref="L147:O147"/>
    <mergeCell ref="D148:G148"/>
    <mergeCell ref="J148:K148"/>
    <mergeCell ref="L148:O148"/>
    <mergeCell ref="D145:G145"/>
    <mergeCell ref="J145:K145"/>
    <mergeCell ref="L145:O145"/>
    <mergeCell ref="D146:G146"/>
    <mergeCell ref="J146:K146"/>
    <mergeCell ref="L146:O146"/>
    <mergeCell ref="D142:G142"/>
    <mergeCell ref="J142:K142"/>
    <mergeCell ref="L142:O142"/>
    <mergeCell ref="L143:O143"/>
    <mergeCell ref="D144:G144"/>
    <mergeCell ref="J144:K144"/>
    <mergeCell ref="L144:O144"/>
    <mergeCell ref="D138:G138"/>
    <mergeCell ref="J138:K138"/>
    <mergeCell ref="L138:O138"/>
    <mergeCell ref="D139:G139"/>
    <mergeCell ref="D140:G140"/>
    <mergeCell ref="D141:G141"/>
    <mergeCell ref="D136:G136"/>
    <mergeCell ref="J136:K136"/>
    <mergeCell ref="L136:O136"/>
    <mergeCell ref="D137:G137"/>
    <mergeCell ref="J137:K137"/>
    <mergeCell ref="L137:O137"/>
    <mergeCell ref="D134:G134"/>
    <mergeCell ref="J134:K134"/>
    <mergeCell ref="L134:O134"/>
    <mergeCell ref="D135:G135"/>
    <mergeCell ref="J135:K135"/>
    <mergeCell ref="L135:O135"/>
    <mergeCell ref="D132:G132"/>
    <mergeCell ref="J132:K132"/>
    <mergeCell ref="L132:O132"/>
    <mergeCell ref="D133:G133"/>
    <mergeCell ref="J133:K133"/>
    <mergeCell ref="L133:O133"/>
    <mergeCell ref="D130:G130"/>
    <mergeCell ref="J130:K130"/>
    <mergeCell ref="L130:O130"/>
    <mergeCell ref="D131:G131"/>
    <mergeCell ref="J131:K131"/>
    <mergeCell ref="L131:O131"/>
    <mergeCell ref="D126:G126"/>
    <mergeCell ref="J126:K126"/>
    <mergeCell ref="L126:O126"/>
    <mergeCell ref="D127:G127"/>
    <mergeCell ref="D128:G128"/>
    <mergeCell ref="D129:G129"/>
    <mergeCell ref="L122:O122"/>
    <mergeCell ref="L123:O123"/>
    <mergeCell ref="D124:G124"/>
    <mergeCell ref="J124:K124"/>
    <mergeCell ref="L124:O124"/>
    <mergeCell ref="D125:G125"/>
    <mergeCell ref="J125:K125"/>
    <mergeCell ref="L125:O125"/>
    <mergeCell ref="K117:O117"/>
    <mergeCell ref="K118:O118"/>
    <mergeCell ref="D120:G120"/>
    <mergeCell ref="J120:K120"/>
    <mergeCell ref="L120:O120"/>
    <mergeCell ref="L121:O121"/>
    <mergeCell ref="L102:O102"/>
    <mergeCell ref="J104:O104"/>
    <mergeCell ref="A110:O110"/>
    <mergeCell ref="D112:N112"/>
    <mergeCell ref="D113:N113"/>
    <mergeCell ref="K115:N115"/>
    <mergeCell ref="B99:F99"/>
    <mergeCell ref="L99:O99"/>
    <mergeCell ref="B100:F100"/>
    <mergeCell ref="L100:O100"/>
    <mergeCell ref="B101:F101"/>
    <mergeCell ref="L101:O101"/>
    <mergeCell ref="L93:O93"/>
    <mergeCell ref="L94:O94"/>
    <mergeCell ref="L96:O96"/>
    <mergeCell ref="B97:F97"/>
    <mergeCell ref="L97:O97"/>
    <mergeCell ref="B98:F98"/>
    <mergeCell ref="L98:O98"/>
    <mergeCell ref="L87:O87"/>
    <mergeCell ref="L88:O88"/>
    <mergeCell ref="L89:O89"/>
    <mergeCell ref="L90:O90"/>
    <mergeCell ref="L91:O91"/>
    <mergeCell ref="L92:O92"/>
    <mergeCell ref="D77:N77"/>
    <mergeCell ref="D78:N78"/>
    <mergeCell ref="K80:N80"/>
    <mergeCell ref="K82:O82"/>
    <mergeCell ref="K83:O83"/>
    <mergeCell ref="A85:E85"/>
    <mergeCell ref="L85:O85"/>
    <mergeCell ref="F34:H34"/>
    <mergeCell ref="K34:N34"/>
    <mergeCell ref="F35:H35"/>
    <mergeCell ref="K35:N35"/>
    <mergeCell ref="J37:N37"/>
    <mergeCell ref="A75:O75"/>
    <mergeCell ref="F31:H31"/>
    <mergeCell ref="K31:N31"/>
    <mergeCell ref="F32:H32"/>
    <mergeCell ref="K32:N32"/>
    <mergeCell ref="F33:H33"/>
    <mergeCell ref="K33:N33"/>
    <mergeCell ref="M19:N19"/>
    <mergeCell ref="M20:N20"/>
    <mergeCell ref="C23:J23"/>
    <mergeCell ref="K26:N26"/>
    <mergeCell ref="K27:N27"/>
    <mergeCell ref="K29:N29"/>
    <mergeCell ref="M11:N11"/>
    <mergeCell ref="M13:N13"/>
    <mergeCell ref="C14:J14"/>
    <mergeCell ref="M14:N14"/>
    <mergeCell ref="M16:N16"/>
    <mergeCell ref="M17:N17"/>
    <mergeCell ref="A1:O1"/>
    <mergeCell ref="A3:O3"/>
    <mergeCell ref="D5:N5"/>
    <mergeCell ref="D6:N6"/>
    <mergeCell ref="M8:N8"/>
    <mergeCell ref="M10:N10"/>
  </mergeCells>
  <dataValidations count="1">
    <dataValidation type="list" allowBlank="1" showInputMessage="1" showErrorMessage="1" error="Povoleny jsou hodnoty K, M." sqref="B194:B198" xr:uid="{3B02B2AD-A820-4711-8E59-9AFBF48348B9}">
      <formula1>"K, M"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2019-02-20T13:01:18Z</dcterms:created>
  <dcterms:modified xsi:type="dcterms:W3CDTF">2019-02-20T13:01:58Z</dcterms:modified>
</cp:coreProperties>
</file>