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esktop\minichovice\matriál dodavatelé\čistý výkaz výměr\"/>
    </mc:Choice>
  </mc:AlternateContent>
  <xr:revisionPtr revIDLastSave="0" documentId="8_{30AADC5E-C359-435A-85B1-8E50A101D876}" xr6:coauthVersionLast="40" xr6:coauthVersionMax="40" xr10:uidLastSave="{00000000-0000-0000-0000-000000000000}"/>
  <bookViews>
    <workbookView xWindow="-108" yWindow="-108" windowWidth="23256" windowHeight="12576" xr2:uid="{C0A8AE3E-CE49-4B15-A134-E7D8003B2842}"/>
  </bookViews>
  <sheets>
    <sheet name="Lis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170" i="1" l="1"/>
  <c r="N169" i="1"/>
  <c r="N168" i="1"/>
  <c r="N167" i="1"/>
  <c r="N166" i="1"/>
  <c r="N165" i="1"/>
  <c r="N161" i="1"/>
  <c r="N155" i="1"/>
  <c r="N154" i="1"/>
  <c r="N153" i="1"/>
  <c r="N152" i="1"/>
  <c r="N149" i="1"/>
  <c r="N148" i="1"/>
  <c r="N147" i="1"/>
  <c r="N146" i="1"/>
  <c r="N145" i="1"/>
  <c r="N142" i="1"/>
  <c r="N141" i="1"/>
  <c r="N140" i="1"/>
  <c r="N139" i="1"/>
  <c r="N138" i="1"/>
  <c r="N137" i="1"/>
  <c r="N136" i="1"/>
  <c r="N135" i="1"/>
  <c r="N134" i="1"/>
  <c r="N133" i="1"/>
  <c r="N130" i="1"/>
  <c r="N127" i="1"/>
  <c r="N124" i="1"/>
  <c r="N123" i="1"/>
  <c r="N122" i="1"/>
  <c r="N121" i="1"/>
  <c r="N88" i="1" s="1"/>
  <c r="N120" i="1"/>
  <c r="N119" i="1"/>
  <c r="F116" i="1"/>
  <c r="M115" i="1"/>
  <c r="F115" i="1"/>
  <c r="F113" i="1"/>
  <c r="F111" i="1"/>
  <c r="N100" i="1"/>
  <c r="N96" i="1"/>
  <c r="N92" i="1"/>
  <c r="N91" i="1"/>
  <c r="N90" i="1"/>
  <c r="N89" i="1"/>
  <c r="N87" i="1"/>
  <c r="N86" i="1"/>
  <c r="N99" i="1" s="1"/>
  <c r="M81" i="1"/>
  <c r="F81" i="1"/>
  <c r="F79" i="1"/>
  <c r="F77" i="1"/>
  <c r="H34" i="1"/>
  <c r="H33" i="1"/>
  <c r="H32" i="1"/>
  <c r="M31" i="1"/>
  <c r="H31" i="1"/>
  <c r="M30" i="1"/>
  <c r="H30" i="1"/>
  <c r="M25" i="1"/>
  <c r="O19" i="1"/>
  <c r="E19" i="1"/>
  <c r="M82" i="1" s="1"/>
  <c r="O18" i="1"/>
  <c r="O13" i="1"/>
  <c r="E13" i="1"/>
  <c r="F82" i="1" s="1"/>
  <c r="O12" i="1"/>
  <c r="O7" i="1"/>
  <c r="M79" i="1" s="1"/>
  <c r="F4" i="1"/>
  <c r="F76" i="1" s="1"/>
  <c r="N97" i="1" l="1"/>
  <c r="M113" i="1"/>
  <c r="M116" i="1"/>
  <c r="N98" i="1"/>
  <c r="F110" i="1"/>
  <c r="N95" i="1"/>
  <c r="N94" i="1" s="1"/>
  <c r="M26" i="1" s="1"/>
  <c r="M28" i="1" s="1"/>
  <c r="L36" i="1" s="1"/>
  <c r="L102" i="1" l="1"/>
</calcChain>
</file>

<file path=xl/sharedStrings.xml><?xml version="1.0" encoding="utf-8"?>
<sst xmlns="http://schemas.openxmlformats.org/spreadsheetml/2006/main" count="285" uniqueCount="147">
  <si>
    <t>KRYCÍ LIST ROZPOČTU</t>
  </si>
  <si>
    <t>Stavba:</t>
  </si>
  <si>
    <t>Objekt:</t>
  </si>
  <si>
    <t>03 - Ústřední vytápění</t>
  </si>
  <si>
    <t>JKSO:</t>
  </si>
  <si>
    <t/>
  </si>
  <si>
    <t>CC-CZ:</t>
  </si>
  <si>
    <t>Místo:</t>
  </si>
  <si>
    <t>Mnichovice, Masarykovo nám. 61</t>
  </si>
  <si>
    <t>Datum:</t>
  </si>
  <si>
    <t>Objednatel:</t>
  </si>
  <si>
    <t>IČ:</t>
  </si>
  <si>
    <t>Město Mnichovice, Masarykovo nám. 83</t>
  </si>
  <si>
    <t>DIČ:</t>
  </si>
  <si>
    <t>Zhotovitel:</t>
  </si>
  <si>
    <t>Projektant:</t>
  </si>
  <si>
    <t>STAVEBNÍ PROJEKCE ARCHITEKT MAŠEK s.r.o</t>
  </si>
  <si>
    <t>Zpracovatel:</t>
  </si>
  <si>
    <t>Poznámka:</t>
  </si>
  <si>
    <t>Náklady z rozpočtu</t>
  </si>
  <si>
    <t>Ostatní náklady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</si>
  <si>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</si>
  <si>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</si>
  <si>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</si>
  <si>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</si>
  <si>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</si>
  <si>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</si>
  <si>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</si>
  <si>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</si>
  <si>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</si>
  <si>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</si>
  <si>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</si>
  <si>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</si>
  <si>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</si>
  <si>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</si>
  <si>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</si>
  <si>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</si>
  <si>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</si>
  <si>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ROZPOČTU</t>
  </si>
  <si>
    <t>Kód - Popis</t>
  </si>
  <si>
    <t>Cena celkem [CZK]</t>
  </si>
  <si>
    <t>1) Náklady z rozpočtu</t>
  </si>
  <si>
    <t>PSV - Práce a dodávky PSV</t>
  </si>
  <si>
    <t xml:space="preserve">    733 - Ústřední vytápění - rozvodné potrubí</t>
  </si>
  <si>
    <t xml:space="preserve">    734 - Ústřední vytápění - armatury</t>
  </si>
  <si>
    <t xml:space="preserve">    735 - Ústřední vytápění - otopná tělesa</t>
  </si>
  <si>
    <t>HZS - Hodinové zúčtovací sazby</t>
  </si>
  <si>
    <t>VP -   Vícepráce</t>
  </si>
  <si>
    <t>2) Ostatní náklady</t>
  </si>
  <si>
    <t>Zařízení staveniště</t>
  </si>
  <si>
    <t>Projektové práce</t>
  </si>
  <si>
    <t>Územní vlivy</t>
  </si>
  <si>
    <t>Provozní vlivy</t>
  </si>
  <si>
    <t>Jiné VRN</t>
  </si>
  <si>
    <t>Kompletační činnost</t>
  </si>
  <si>
    <t>Celkové náklady za stavbu 1) + 2)</t>
  </si>
  <si>
    <t>ROZPOČET</t>
  </si>
  <si>
    <t>PČ</t>
  </si>
  <si>
    <t>Typ</t>
  </si>
  <si>
    <t>Kód</t>
  </si>
  <si>
    <t>Popis</t>
  </si>
  <si>
    <t>MJ</t>
  </si>
  <si>
    <t>Množství</t>
  </si>
  <si>
    <t>J.cena [CZK]</t>
  </si>
  <si>
    <t>1</t>
  </si>
  <si>
    <t>K</t>
  </si>
  <si>
    <t>733221202</t>
  </si>
  <si>
    <t>Potrubí měděné měkké spojované tvrdým pájením D 15x1</t>
  </si>
  <si>
    <t>m</t>
  </si>
  <si>
    <t>2</t>
  </si>
  <si>
    <t>733221203</t>
  </si>
  <si>
    <t>Potrubí měděné měkké spojované tvrdým pájením D 18x1</t>
  </si>
  <si>
    <t>3</t>
  </si>
  <si>
    <t>733221204</t>
  </si>
  <si>
    <t>Potrubí měděné měkké spojované tvrdým pájením D 22x1</t>
  </si>
  <si>
    <t>"STOUPACÍ POTRUBÍ" 7,5+8</t>
  </si>
  <si>
    <t>Součet</t>
  </si>
  <si>
    <t>4</t>
  </si>
  <si>
    <t>733291101</t>
  </si>
  <si>
    <t>Zkouška těsnosti potrubí měděné do D 35x1,5</t>
  </si>
  <si>
    <t>80+44+15,5</t>
  </si>
  <si>
    <t>5</t>
  </si>
  <si>
    <t>733811221</t>
  </si>
  <si>
    <t>Ochrana vodovodního potrubí přilepenými termoizolačními trubicemi z PE tl do 9 mm DN do 22 mm</t>
  </si>
  <si>
    <t>6</t>
  </si>
  <si>
    <t>998733103</t>
  </si>
  <si>
    <t>Přesun hmot tonážní pro rozvody potrubí v objektech v do 24 m</t>
  </si>
  <si>
    <t>t</t>
  </si>
  <si>
    <t>7</t>
  </si>
  <si>
    <t>734221533</t>
  </si>
  <si>
    <t>Ventil závitový termostatický rohový jednoregulační G 3/4 PN 16 do 110°C bez hlavice ovládání</t>
  </si>
  <si>
    <t>kus</t>
  </si>
  <si>
    <t>8</t>
  </si>
  <si>
    <t>M</t>
  </si>
  <si>
    <t>551280110</t>
  </si>
  <si>
    <t xml:space="preserve">hlavice termostatická </t>
  </si>
  <si>
    <t>9</t>
  </si>
  <si>
    <t>734261334</t>
  </si>
  <si>
    <t>Šroubení topenářské rohové G 3/4 PN 16 do 120°C</t>
  </si>
  <si>
    <t>10</t>
  </si>
  <si>
    <t>734261403</t>
  </si>
  <si>
    <t>Armatura připojovací rohová G 3/4x18 PN 10 do 110°C radiátorů typu VK</t>
  </si>
  <si>
    <t>11</t>
  </si>
  <si>
    <t>734292714</t>
  </si>
  <si>
    <t>Kohout kulový přímý G 3/4 PN 42 do 185°C vnitřní závit</t>
  </si>
  <si>
    <t>12</t>
  </si>
  <si>
    <t>998734103</t>
  </si>
  <si>
    <t>Přesun hmot tonážní pro armatury v objektech v do 24 m</t>
  </si>
  <si>
    <t>13</t>
  </si>
  <si>
    <t>735159110</t>
  </si>
  <si>
    <t>Montáž otopných těles panelových jednořadých mimo těles Korado Radik délky do 1500 mm</t>
  </si>
  <si>
    <t>"3.NP" 5</t>
  </si>
  <si>
    <t>14</t>
  </si>
  <si>
    <t>484572250</t>
  </si>
  <si>
    <t>těleso otopné deskové typ22 V600L1400 mm</t>
  </si>
  <si>
    <t>15</t>
  </si>
  <si>
    <t>484572180</t>
  </si>
  <si>
    <t>těleso otopné deskové typ22 V600 L700 mm</t>
  </si>
  <si>
    <t>16</t>
  </si>
  <si>
    <t>484572210</t>
  </si>
  <si>
    <t>těleso otopné deskové typ22 V600L1000 mm</t>
  </si>
  <si>
    <t>17</t>
  </si>
  <si>
    <t>484529270</t>
  </si>
  <si>
    <t>těleso otopné deskové typ 10 V600 mm L400 mm</t>
  </si>
  <si>
    <t>18</t>
  </si>
  <si>
    <t>735159120</t>
  </si>
  <si>
    <t>Montáž otopných těles panelových jednořadých mimo těles Korado Radik délky do 2340 mm</t>
  </si>
  <si>
    <t>"3.NP" 3</t>
  </si>
  <si>
    <t>19</t>
  </si>
  <si>
    <t>484572270</t>
  </si>
  <si>
    <t>těleso otopné deskové typ22 V600L1600 mm</t>
  </si>
  <si>
    <t>20</t>
  </si>
  <si>
    <t>998735103</t>
  </si>
  <si>
    <t>Přesun hmot tonážní pro otopná tělesa v objektech v do 24 m</t>
  </si>
  <si>
    <t>21</t>
  </si>
  <si>
    <t>HZS1301</t>
  </si>
  <si>
    <t>Hodinová zúčtovací sazba zedník</t>
  </si>
  <si>
    <t>hod</t>
  </si>
  <si>
    <t>STAVEBNÍ PŘÍPOMOCE PRO ÚT</t>
  </si>
  <si>
    <t>- PRŮRAZ STROPEM+ZAČIŠTĚNÍ</t>
  </si>
  <si>
    <t>- DRÁŽKY VE STĚNÁCH + ZAČIŠTĚNÍ</t>
  </si>
  <si>
    <t>22</t>
  </si>
  <si>
    <t>HZS2212</t>
  </si>
  <si>
    <t>Hodinová zúčtovací sazba instalatér odborný</t>
  </si>
  <si>
    <t>VYVÝŽENÍ TOPNÉHO SYSTÉMU, KONTROLA ODVZDUŠNĚNÍ</t>
  </si>
  <si>
    <t>8,5</t>
  </si>
  <si>
    <t>VP - Vícepráce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</si>
</sst>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\.mm\.yyyy"/>
    <numFmt numFmtId="165" formatCode="#,##0.00%"/>
    <numFmt numFmtId="166" formatCode="#,##0.000"/>
  </numFmts>
  <fonts count="21" x14ac:knownFonts="1">
    <font>
      <sz val="11"/>
      <color theme="1"/>
      <name val="Calibri"/>
      <family val="2"/>
      <charset val="238"/>
      <scheme val="minor"/>
    </font>
    <font>
      <b/>
      <sz val="16"/>
      <name val="Trebuchet MS"/>
      <family val="2"/>
      <charset val="238"/>
    </font>
    <font>
      <sz val="9"/>
      <color rgb="FF969696"/>
      <name val="Trebuchet MS"/>
      <family val="2"/>
      <charset val="238"/>
    </font>
    <font>
      <b/>
      <sz val="12"/>
      <name val="Trebuchet MS"/>
      <family val="2"/>
      <charset val="238"/>
    </font>
    <font>
      <sz val="9"/>
      <name val="Trebuchet MS"/>
      <family val="2"/>
      <charset val="238"/>
    </font>
    <font>
      <sz val="10"/>
      <name val="Trebuchet MS"/>
      <family val="2"/>
      <charset val="238"/>
    </font>
    <font>
      <sz val="10"/>
      <color rgb="FF464646"/>
      <name val="Trebuchet MS"/>
      <family val="2"/>
      <charset val="238"/>
    </font>
    <font>
      <b/>
      <sz val="10"/>
      <name val="Trebuchet MS"/>
      <family val="2"/>
      <charset val="238"/>
    </font>
    <font>
      <sz val="8"/>
      <color rgb="FF969696"/>
      <name val="Trebuchet MS"/>
      <family val="2"/>
      <charset val="238"/>
    </font>
    <font>
      <b/>
      <sz val="10"/>
      <color rgb="FF464646"/>
      <name val="Trebuchet MS"/>
      <family val="2"/>
      <charset val="238"/>
    </font>
    <font>
      <sz val="10"/>
      <color rgb="FF969696"/>
      <name val="Trebuchet MS"/>
      <family val="2"/>
      <charset val="238"/>
    </font>
    <font>
      <b/>
      <sz val="12"/>
      <color rgb="FF800000"/>
      <name val="Trebuchet MS"/>
      <family val="2"/>
      <charset val="238"/>
    </font>
    <font>
      <b/>
      <sz val="12"/>
      <color rgb="FF960000"/>
      <name val="Trebuchet MS"/>
      <family val="2"/>
      <charset val="238"/>
    </font>
    <font>
      <sz val="12"/>
      <color rgb="FF003366"/>
      <name val="Trebuchet MS"/>
      <family val="2"/>
      <charset val="238"/>
    </font>
    <font>
      <sz val="10"/>
      <color rgb="FF003366"/>
      <name val="Trebuchet MS"/>
      <family val="2"/>
      <charset val="238"/>
    </font>
    <font>
      <b/>
      <sz val="8"/>
      <color rgb="FF800000"/>
      <name val="Trebuchet MS"/>
      <family val="2"/>
      <charset val="238"/>
    </font>
    <font>
      <sz val="8"/>
      <color rgb="FF003366"/>
      <name val="Trebuchet MS"/>
      <family val="2"/>
      <charset val="238"/>
    </font>
    <font>
      <sz val="8"/>
      <color rgb="FF505050"/>
      <name val="Trebuchet MS"/>
      <family val="2"/>
      <charset val="238"/>
    </font>
    <font>
      <sz val="8"/>
      <color rgb="FFFF0000"/>
      <name val="Trebuchet MS"/>
      <family val="2"/>
      <charset val="238"/>
    </font>
    <font>
      <i/>
      <sz val="8"/>
      <color rgb="FF0000FF"/>
      <name val="Trebuchet MS"/>
      <family val="2"/>
      <charset val="238"/>
    </font>
    <font>
      <sz val="8"/>
      <color rgb="FF800080"/>
      <name val="Trebuchet MS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D2D2D2"/>
      </patternFill>
    </fill>
  </fills>
  <borders count="2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969696"/>
      </top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1">
    <xf numFmtId="0" fontId="0" fillId="0" borderId="0"/>
  </cellStyleXfs>
  <cellXfs count="140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0" fillId="0" borderId="3" xfId="0" applyBorder="1" applyAlignment="1">
      <alignment vertical="center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vertical="center"/>
    </xf>
    <xf numFmtId="0" fontId="4" fillId="0" borderId="0" xfId="0" applyFont="1" applyAlignment="1">
      <alignment horizontal="left" vertical="center"/>
    </xf>
    <xf numFmtId="164" fontId="4" fillId="2" borderId="0" xfId="0" applyNumberFormat="1" applyFont="1" applyFill="1" applyAlignment="1" applyProtection="1">
      <alignment horizontal="left" vertical="center"/>
      <protection locked="0"/>
    </xf>
    <xf numFmtId="164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2" borderId="0" xfId="0" applyFont="1" applyFill="1" applyAlignment="1" applyProtection="1">
      <alignment horizontal="left" vertical="center"/>
      <protection locked="0"/>
    </xf>
    <xf numFmtId="0" fontId="4" fillId="2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4" xfId="0" applyBorder="1" applyAlignment="1">
      <alignment vertical="center"/>
    </xf>
    <xf numFmtId="0" fontId="5" fillId="0" borderId="0" xfId="0" applyFont="1" applyAlignment="1">
      <alignment horizontal="left" vertical="center"/>
    </xf>
    <xf numFmtId="4" fontId="5" fillId="0" borderId="0" xfId="0" applyNumberFormat="1" applyFont="1" applyAlignment="1">
      <alignment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4" fontId="7" fillId="0" borderId="0" xfId="0" applyNumberFormat="1" applyFont="1" applyAlignment="1">
      <alignment vertical="center"/>
    </xf>
    <xf numFmtId="0" fontId="8" fillId="0" borderId="0" xfId="0" applyFont="1" applyAlignment="1">
      <alignment horizontal="left" vertical="center"/>
    </xf>
    <xf numFmtId="165" fontId="8" fillId="0" borderId="0" xfId="0" applyNumberFormat="1" applyFont="1" applyAlignment="1">
      <alignment vertical="center"/>
    </xf>
    <xf numFmtId="0" fontId="8" fillId="0" borderId="0" xfId="0" applyFont="1" applyAlignment="1">
      <alignment horizontal="right" vertical="center"/>
    </xf>
    <xf numFmtId="4" fontId="8" fillId="0" borderId="0" xfId="0" applyNumberFormat="1" applyFont="1" applyAlignment="1">
      <alignment vertical="center"/>
    </xf>
    <xf numFmtId="0" fontId="0" fillId="3" borderId="0" xfId="0" applyFill="1" applyAlignment="1">
      <alignment vertical="center"/>
    </xf>
    <xf numFmtId="0" fontId="3" fillId="3" borderId="5" xfId="0" applyFont="1" applyFill="1" applyBorder="1" applyAlignment="1">
      <alignment horizontal="left" vertical="center"/>
    </xf>
    <xf numFmtId="0" fontId="0" fillId="3" borderId="6" xfId="0" applyFill="1" applyBorder="1" applyAlignment="1">
      <alignment vertical="center"/>
    </xf>
    <xf numFmtId="0" fontId="3" fillId="3" borderId="6" xfId="0" applyFont="1" applyFill="1" applyBorder="1" applyAlignment="1">
      <alignment horizontal="right" vertical="center"/>
    </xf>
    <xf numFmtId="0" fontId="3" fillId="3" borderId="6" xfId="0" applyFont="1" applyFill="1" applyBorder="1" applyAlignment="1">
      <alignment horizontal="center" vertical="center"/>
    </xf>
    <xf numFmtId="4" fontId="3" fillId="3" borderId="6" xfId="0" applyNumberFormat="1" applyFont="1" applyFill="1" applyBorder="1" applyAlignment="1">
      <alignment vertical="center"/>
    </xf>
    <xf numFmtId="4" fontId="3" fillId="3" borderId="7" xfId="0" applyNumberFormat="1" applyFont="1" applyFill="1" applyBorder="1" applyAlignment="1">
      <alignment vertical="center"/>
    </xf>
    <xf numFmtId="0" fontId="9" fillId="0" borderId="8" xfId="0" applyFont="1" applyBorder="1" applyAlignment="1">
      <alignment horizontal="left" vertical="center"/>
    </xf>
    <xf numFmtId="0" fontId="0" fillId="0" borderId="9" xfId="0" applyBorder="1" applyAlignment="1">
      <alignment vertical="center"/>
    </xf>
    <xf numFmtId="0" fontId="0" fillId="0" borderId="10" xfId="0" applyBorder="1"/>
    <xf numFmtId="0" fontId="0" fillId="0" borderId="11" xfId="0" applyBorder="1"/>
    <xf numFmtId="0" fontId="10" fillId="0" borderId="12" xfId="0" applyFont="1" applyBorder="1" applyAlignment="1">
      <alignment horizontal="left" vertical="center"/>
    </xf>
    <xf numFmtId="0" fontId="0" fillId="0" borderId="13" xfId="0" applyBorder="1" applyAlignment="1">
      <alignment vertical="center"/>
    </xf>
    <xf numFmtId="0" fontId="10" fillId="0" borderId="13" xfId="0" applyFont="1" applyBorder="1" applyAlignment="1">
      <alignment horizontal="left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4" fillId="3" borderId="0" xfId="0" applyFont="1" applyFill="1" applyAlignment="1">
      <alignment horizontal="center" vertical="center"/>
    </xf>
    <xf numFmtId="0" fontId="0" fillId="3" borderId="0" xfId="0" applyFill="1" applyAlignment="1">
      <alignment vertical="center"/>
    </xf>
    <xf numFmtId="0" fontId="11" fillId="0" borderId="0" xfId="0" applyFont="1" applyAlignment="1">
      <alignment horizontal="left" vertical="center"/>
    </xf>
    <xf numFmtId="4" fontId="12" fillId="0" borderId="0" xfId="0" applyNumberFormat="1" applyFont="1" applyAlignment="1">
      <alignment vertical="center"/>
    </xf>
    <xf numFmtId="4" fontId="11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0" fontId="13" fillId="0" borderId="3" xfId="0" applyFont="1" applyBorder="1" applyAlignment="1">
      <alignment vertical="center"/>
    </xf>
    <xf numFmtId="0" fontId="13" fillId="0" borderId="0" xfId="0" applyFont="1" applyAlignment="1">
      <alignment horizontal="left" vertical="center"/>
    </xf>
    <xf numFmtId="4" fontId="13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4" fillId="0" borderId="3" xfId="0" applyFont="1" applyBorder="1" applyAlignment="1">
      <alignment vertical="center"/>
    </xf>
    <xf numFmtId="0" fontId="14" fillId="0" borderId="0" xfId="0" applyFont="1" applyAlignment="1">
      <alignment horizontal="left" vertical="center"/>
    </xf>
    <xf numFmtId="4" fontId="14" fillId="0" borderId="0" xfId="0" applyNumberFormat="1" applyFont="1" applyAlignment="1">
      <alignment vertical="center"/>
    </xf>
    <xf numFmtId="0" fontId="14" fillId="0" borderId="0" xfId="0" applyFont="1" applyAlignment="1">
      <alignment vertical="center"/>
    </xf>
    <xf numFmtId="4" fontId="13" fillId="0" borderId="0" xfId="0" applyNumberFormat="1" applyFont="1"/>
    <xf numFmtId="4" fontId="15" fillId="0" borderId="0" xfId="0" applyNumberFormat="1" applyFont="1" applyAlignment="1">
      <alignment vertical="center"/>
    </xf>
    <xf numFmtId="0" fontId="0" fillId="0" borderId="3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14" fillId="2" borderId="0" xfId="0" applyFont="1" applyFill="1" applyAlignment="1" applyProtection="1">
      <alignment horizontal="left" vertical="center"/>
      <protection locked="0"/>
    </xf>
    <xf numFmtId="0" fontId="14" fillId="0" borderId="0" xfId="0" applyFont="1" applyAlignment="1" applyProtection="1">
      <alignment horizontal="left" vertical="center"/>
      <protection locked="0"/>
    </xf>
    <xf numFmtId="4" fontId="14" fillId="2" borderId="0" xfId="0" applyNumberFormat="1" applyFont="1" applyFill="1" applyAlignment="1" applyProtection="1">
      <alignment vertical="center"/>
      <protection locked="0"/>
    </xf>
    <xf numFmtId="4" fontId="14" fillId="0" borderId="0" xfId="0" applyNumberFormat="1" applyFont="1" applyAlignment="1" applyProtection="1">
      <alignment vertical="center"/>
      <protection locked="0"/>
    </xf>
    <xf numFmtId="0" fontId="14" fillId="0" borderId="0" xfId="0" applyFont="1" applyAlignment="1" applyProtection="1">
      <alignment horizontal="left" vertical="center"/>
      <protection locked="0"/>
    </xf>
    <xf numFmtId="0" fontId="12" fillId="3" borderId="0" xfId="0" applyFont="1" applyFill="1" applyAlignment="1">
      <alignment horizontal="left" vertical="center"/>
    </xf>
    <xf numFmtId="4" fontId="12" fillId="3" borderId="0" xfId="0" applyNumberFormat="1" applyFont="1" applyFill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 vertical="center"/>
    </xf>
    <xf numFmtId="4" fontId="12" fillId="0" borderId="4" xfId="0" applyNumberFormat="1" applyFont="1" applyBorder="1"/>
    <xf numFmtId="4" fontId="3" fillId="0" borderId="4" xfId="0" applyNumberFormat="1" applyFont="1" applyBorder="1" applyAlignment="1">
      <alignment vertical="center"/>
    </xf>
    <xf numFmtId="0" fontId="16" fillId="0" borderId="0" xfId="0" applyFont="1"/>
    <xf numFmtId="0" fontId="16" fillId="0" borderId="3" xfId="0" applyFont="1" applyBorder="1"/>
    <xf numFmtId="0" fontId="13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4" fontId="14" fillId="0" borderId="13" xfId="0" applyNumberFormat="1" applyFont="1" applyBorder="1"/>
    <xf numFmtId="4" fontId="14" fillId="0" borderId="13" xfId="0" applyNumberFormat="1" applyFont="1" applyBorder="1" applyAlignment="1">
      <alignment vertical="center"/>
    </xf>
    <xf numFmtId="0" fontId="0" fillId="0" borderId="20" xfId="0" applyBorder="1" applyAlignment="1" applyProtection="1">
      <alignment horizontal="center" vertical="center"/>
      <protection locked="0"/>
    </xf>
    <xf numFmtId="49" fontId="0" fillId="0" borderId="20" xfId="0" applyNumberFormat="1" applyBorder="1" applyAlignment="1" applyProtection="1">
      <alignment horizontal="left" vertical="center" wrapText="1"/>
      <protection locked="0"/>
    </xf>
    <xf numFmtId="0" fontId="0" fillId="0" borderId="20" xfId="0" applyBorder="1" applyAlignment="1" applyProtection="1">
      <alignment horizontal="left" vertical="center" wrapText="1"/>
      <protection locked="0"/>
    </xf>
    <xf numFmtId="0" fontId="0" fillId="0" borderId="20" xfId="0" applyBorder="1" applyAlignment="1" applyProtection="1">
      <alignment horizontal="center" vertical="center" wrapText="1"/>
      <protection locked="0"/>
    </xf>
    <xf numFmtId="166" fontId="0" fillId="0" borderId="20" xfId="0" applyNumberFormat="1" applyBorder="1" applyAlignment="1" applyProtection="1">
      <alignment vertical="center"/>
      <protection locked="0"/>
    </xf>
    <xf numFmtId="4" fontId="0" fillId="2" borderId="20" xfId="0" applyNumberFormat="1" applyFill="1" applyBorder="1" applyAlignment="1" applyProtection="1">
      <alignment vertical="center"/>
      <protection locked="0"/>
    </xf>
    <xf numFmtId="4" fontId="0" fillId="0" borderId="20" xfId="0" applyNumberFormat="1" applyBorder="1" applyAlignment="1" applyProtection="1">
      <alignment vertical="center"/>
      <protection locked="0"/>
    </xf>
    <xf numFmtId="0" fontId="17" fillId="0" borderId="0" xfId="0" applyFont="1" applyAlignment="1">
      <alignment vertical="center"/>
    </xf>
    <xf numFmtId="0" fontId="17" fillId="0" borderId="3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0" fontId="17" fillId="0" borderId="4" xfId="0" applyFont="1" applyBorder="1" applyAlignment="1">
      <alignment horizontal="left" vertical="center" wrapText="1"/>
    </xf>
    <xf numFmtId="0" fontId="17" fillId="0" borderId="4" xfId="0" applyFont="1" applyBorder="1" applyAlignment="1">
      <alignment vertical="center"/>
    </xf>
    <xf numFmtId="166" fontId="17" fillId="0" borderId="0" xfId="0" applyNumberFormat="1" applyFont="1" applyAlignment="1">
      <alignment vertical="center"/>
    </xf>
    <xf numFmtId="0" fontId="18" fillId="0" borderId="0" xfId="0" applyFont="1" applyAlignment="1">
      <alignment vertical="center"/>
    </xf>
    <xf numFmtId="0" fontId="18" fillId="0" borderId="3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/>
    </xf>
    <xf numFmtId="166" fontId="18" fillId="0" borderId="0" xfId="0" applyNumberFormat="1" applyFont="1" applyAlignment="1">
      <alignment vertical="center"/>
    </xf>
    <xf numFmtId="4" fontId="14" fillId="0" borderId="18" xfId="0" applyNumberFormat="1" applyFont="1" applyBorder="1"/>
    <xf numFmtId="4" fontId="14" fillId="0" borderId="18" xfId="0" applyNumberFormat="1" applyFont="1" applyBorder="1" applyAlignment="1">
      <alignment vertical="center"/>
    </xf>
    <xf numFmtId="0" fontId="19" fillId="0" borderId="20" xfId="0" applyFont="1" applyBorder="1" applyAlignment="1" applyProtection="1">
      <alignment horizontal="center" vertical="center"/>
      <protection locked="0"/>
    </xf>
    <xf numFmtId="49" fontId="19" fillId="0" borderId="20" xfId="0" applyNumberFormat="1" applyFont="1" applyBorder="1" applyAlignment="1" applyProtection="1">
      <alignment horizontal="left" vertical="center" wrapText="1"/>
      <protection locked="0"/>
    </xf>
    <xf numFmtId="0" fontId="19" fillId="0" borderId="20" xfId="0" applyFont="1" applyBorder="1" applyAlignment="1" applyProtection="1">
      <alignment horizontal="left" vertical="center" wrapText="1"/>
      <protection locked="0"/>
    </xf>
    <xf numFmtId="0" fontId="19" fillId="0" borderId="20" xfId="0" applyFont="1" applyBorder="1" applyAlignment="1" applyProtection="1">
      <alignment horizontal="center" vertical="center" wrapText="1"/>
      <protection locked="0"/>
    </xf>
    <xf numFmtId="166" fontId="19" fillId="0" borderId="20" xfId="0" applyNumberFormat="1" applyFont="1" applyBorder="1" applyAlignment="1" applyProtection="1">
      <alignment vertical="center"/>
      <protection locked="0"/>
    </xf>
    <xf numFmtId="4" fontId="19" fillId="2" borderId="20" xfId="0" applyNumberFormat="1" applyFont="1" applyFill="1" applyBorder="1" applyAlignment="1" applyProtection="1">
      <alignment vertical="center"/>
      <protection locked="0"/>
    </xf>
    <xf numFmtId="4" fontId="19" fillId="0" borderId="20" xfId="0" applyNumberFormat="1" applyFont="1" applyBorder="1" applyAlignment="1" applyProtection="1">
      <alignment vertical="center"/>
      <protection locked="0"/>
    </xf>
    <xf numFmtId="4" fontId="13" fillId="0" borderId="18" xfId="0" applyNumberFormat="1" applyFont="1" applyBorder="1"/>
    <xf numFmtId="4" fontId="13" fillId="0" borderId="18" xfId="0" applyNumberFormat="1" applyFont="1" applyBorder="1" applyAlignment="1">
      <alignment vertical="center"/>
    </xf>
    <xf numFmtId="0" fontId="20" fillId="0" borderId="0" xfId="0" applyFont="1" applyAlignment="1">
      <alignment vertical="center"/>
    </xf>
    <xf numFmtId="0" fontId="20" fillId="0" borderId="3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20" fillId="0" borderId="4" xfId="0" applyFont="1" applyBorder="1" applyAlignment="1">
      <alignment horizontal="left" vertical="center" wrapText="1"/>
    </xf>
    <xf numFmtId="0" fontId="20" fillId="0" borderId="4" xfId="0" applyFont="1" applyBorder="1" applyAlignment="1">
      <alignment vertical="center"/>
    </xf>
    <xf numFmtId="0" fontId="20" fillId="0" borderId="0" xfId="0" applyFont="1" applyAlignment="1">
      <alignment horizontal="left" vertical="center" wrapText="1"/>
    </xf>
    <xf numFmtId="0" fontId="20" fillId="0" borderId="0" xfId="0" applyFont="1" applyAlignment="1">
      <alignment vertical="center"/>
    </xf>
    <xf numFmtId="0" fontId="17" fillId="0" borderId="0" xfId="0" applyFont="1" applyAlignment="1">
      <alignment horizontal="left" vertical="center" wrapText="1"/>
    </xf>
    <xf numFmtId="0" fontId="17" fillId="0" borderId="0" xfId="0" applyFont="1" applyAlignment="1">
      <alignment vertical="center"/>
    </xf>
    <xf numFmtId="4" fontId="13" fillId="0" borderId="13" xfId="0" applyNumberFormat="1" applyFont="1" applyBorder="1"/>
    <xf numFmtId="4" fontId="13" fillId="0" borderId="13" xfId="0" applyNumberFormat="1" applyFont="1" applyBorder="1" applyAlignment="1">
      <alignment vertical="center"/>
    </xf>
    <xf numFmtId="0" fontId="0" fillId="2" borderId="20" xfId="0" applyFill="1" applyBorder="1" applyAlignment="1" applyProtection="1">
      <alignment horizontal="center" vertical="center"/>
      <protection locked="0"/>
    </xf>
    <xf numFmtId="49" fontId="0" fillId="2" borderId="20" xfId="0" applyNumberFormat="1" applyFill="1" applyBorder="1" applyAlignment="1" applyProtection="1">
      <alignment horizontal="left" vertical="center" wrapText="1"/>
      <protection locked="0"/>
    </xf>
    <xf numFmtId="0" fontId="0" fillId="2" borderId="20" xfId="0" applyFill="1" applyBorder="1" applyAlignment="1" applyProtection="1">
      <alignment horizontal="left" vertical="center" wrapText="1"/>
      <protection locked="0"/>
    </xf>
    <xf numFmtId="0" fontId="0" fillId="2" borderId="20" xfId="0" applyFill="1" applyBorder="1" applyAlignment="1" applyProtection="1">
      <alignment horizontal="center" vertical="center" wrapText="1"/>
      <protection locked="0"/>
    </xf>
    <xf numFmtId="166" fontId="0" fillId="2" borderId="20" xfId="0" applyNumberFormat="1" applyFill="1" applyBorder="1" applyAlignment="1" applyProtection="1">
      <alignment vertical="center"/>
      <protection locked="0"/>
    </xf>
    <xf numFmtId="4" fontId="0" fillId="0" borderId="20" xfId="0" applyNumberFormat="1" applyBorder="1" applyAlignment="1">
      <alignment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enovo/Desktop/minichovice/P&#345;&#237;loha%20&#269;_3_VV_stavebn&#237;%20pr&#225;ce_%20MASP017%20-%20Vybudov&#225;n&#237;%20odborn&#233;%20u&#269;ebny%20a%20z&#345;&#237;zen&#237;%20bezbari&#233;rov&#233;ho%20vstupu%20zad&#225;n&#237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kapitulace stavby"/>
      <sheetName val="01 - Architektonicko - st..."/>
      <sheetName val="02 - Elektroinstalace"/>
      <sheetName val="03 - Ústřední vytápění"/>
      <sheetName val="04 - ZTI"/>
      <sheetName val="05 - Vedlejší a ostatní r..."/>
    </sheetNames>
    <sheetDataSet>
      <sheetData sheetId="0">
        <row r="11">
          <cell r="AN11" t="str">
            <v/>
          </cell>
        </row>
        <row r="17">
          <cell r="AN17" t="str">
            <v/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7F471F-A060-431F-91E9-1DA09905127C}">
  <dimension ref="A1:Q171"/>
  <sheetViews>
    <sheetView tabSelected="1" workbookViewId="0">
      <selection activeCell="S3" sqref="S3"/>
    </sheetView>
  </sheetViews>
  <sheetFormatPr defaultRowHeight="14.4" x14ac:dyDescent="0.3"/>
  <sheetData>
    <row r="1" spans="1:17" x14ac:dyDescent="0.3"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22.2" x14ac:dyDescent="0.3">
      <c r="B2" s="3"/>
      <c r="C2" s="4" t="s">
        <v>0</v>
      </c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7" x14ac:dyDescent="0.3">
      <c r="B3" s="3"/>
    </row>
    <row r="4" spans="1:17" x14ac:dyDescent="0.3">
      <c r="B4" s="3"/>
      <c r="D4" s="6" t="s">
        <v>1</v>
      </c>
      <c r="F4" s="7">
        <f>'[1]Rekapitulace stavby'!K4</f>
        <v>0</v>
      </c>
      <c r="G4" s="8"/>
      <c r="H4" s="8"/>
      <c r="I4" s="8"/>
      <c r="J4" s="8"/>
      <c r="K4" s="8"/>
      <c r="L4" s="8"/>
      <c r="M4" s="8"/>
      <c r="N4" s="8"/>
      <c r="O4" s="8"/>
      <c r="P4" s="8"/>
    </row>
    <row r="5" spans="1:17" ht="16.2" x14ac:dyDescent="0.3">
      <c r="A5" s="9"/>
      <c r="B5" s="10"/>
      <c r="C5" s="9"/>
      <c r="D5" s="11" t="s">
        <v>2</v>
      </c>
      <c r="E5" s="9"/>
      <c r="F5" s="12" t="s">
        <v>3</v>
      </c>
      <c r="G5" s="13"/>
      <c r="H5" s="13"/>
      <c r="I5" s="13"/>
      <c r="J5" s="13"/>
      <c r="K5" s="13"/>
      <c r="L5" s="13"/>
      <c r="M5" s="13"/>
      <c r="N5" s="13"/>
      <c r="O5" s="13"/>
      <c r="P5" s="13"/>
      <c r="Q5" s="9"/>
    </row>
    <row r="6" spans="1:17" x14ac:dyDescent="0.3">
      <c r="A6" s="9"/>
      <c r="B6" s="10"/>
      <c r="C6" s="9"/>
      <c r="D6" s="6" t="s">
        <v>4</v>
      </c>
      <c r="E6" s="9"/>
      <c r="F6" s="14" t="s">
        <v>5</v>
      </c>
      <c r="G6" s="9"/>
      <c r="H6" s="9"/>
      <c r="I6" s="9"/>
      <c r="J6" s="9"/>
      <c r="K6" s="9"/>
      <c r="L6" s="9"/>
      <c r="M6" s="6" t="s">
        <v>6</v>
      </c>
      <c r="N6" s="9"/>
      <c r="O6" s="14" t="s">
        <v>5</v>
      </c>
      <c r="P6" s="9"/>
      <c r="Q6" s="9"/>
    </row>
    <row r="7" spans="1:17" x14ac:dyDescent="0.3">
      <c r="A7" s="9"/>
      <c r="B7" s="10"/>
      <c r="C7" s="9"/>
      <c r="D7" s="6" t="s">
        <v>7</v>
      </c>
      <c r="E7" s="9"/>
      <c r="F7" s="14" t="s">
        <v>8</v>
      </c>
      <c r="G7" s="9"/>
      <c r="H7" s="9"/>
      <c r="I7" s="9"/>
      <c r="J7" s="9"/>
      <c r="K7" s="9"/>
      <c r="L7" s="9"/>
      <c r="M7" s="6" t="s">
        <v>9</v>
      </c>
      <c r="N7" s="9"/>
      <c r="O7" s="15">
        <f>'[1]Rekapitulace stavby'!AN6</f>
        <v>0</v>
      </c>
      <c r="P7" s="16"/>
      <c r="Q7" s="9"/>
    </row>
    <row r="8" spans="1:17" x14ac:dyDescent="0.3">
      <c r="A8" s="9"/>
      <c r="B8" s="10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</row>
    <row r="9" spans="1:17" x14ac:dyDescent="0.3">
      <c r="A9" s="9"/>
      <c r="B9" s="10"/>
      <c r="C9" s="9"/>
      <c r="D9" s="6" t="s">
        <v>10</v>
      </c>
      <c r="E9" s="9"/>
      <c r="F9" s="9"/>
      <c r="G9" s="9"/>
      <c r="H9" s="9"/>
      <c r="I9" s="9"/>
      <c r="J9" s="9"/>
      <c r="K9" s="9"/>
      <c r="L9" s="9"/>
      <c r="M9" s="6" t="s">
        <v>11</v>
      </c>
      <c r="N9" s="9"/>
      <c r="O9" s="17" t="s">
        <v>5</v>
      </c>
      <c r="P9" s="17"/>
      <c r="Q9" s="9"/>
    </row>
    <row r="10" spans="1:17" x14ac:dyDescent="0.3">
      <c r="A10" s="9"/>
      <c r="B10" s="10"/>
      <c r="C10" s="9"/>
      <c r="D10" s="9"/>
      <c r="E10" s="14" t="s">
        <v>12</v>
      </c>
      <c r="F10" s="9"/>
      <c r="G10" s="9"/>
      <c r="H10" s="9"/>
      <c r="I10" s="9"/>
      <c r="J10" s="9"/>
      <c r="K10" s="9"/>
      <c r="L10" s="9"/>
      <c r="M10" s="6" t="s">
        <v>13</v>
      </c>
      <c r="N10" s="9"/>
      <c r="O10" s="17" t="s">
        <v>5</v>
      </c>
      <c r="P10" s="17"/>
      <c r="Q10" s="9"/>
    </row>
    <row r="11" spans="1:17" x14ac:dyDescent="0.3">
      <c r="A11" s="9"/>
      <c r="B11" s="10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1:17" x14ac:dyDescent="0.3">
      <c r="A12" s="9"/>
      <c r="B12" s="10"/>
      <c r="C12" s="9"/>
      <c r="D12" s="6" t="s">
        <v>14</v>
      </c>
      <c r="E12" s="9"/>
      <c r="F12" s="9"/>
      <c r="G12" s="9"/>
      <c r="H12" s="9"/>
      <c r="I12" s="9"/>
      <c r="J12" s="9"/>
      <c r="K12" s="9"/>
      <c r="L12" s="9"/>
      <c r="M12" s="6" t="s">
        <v>11</v>
      </c>
      <c r="N12" s="9"/>
      <c r="O12" s="18" t="str">
        <f>IF('[1]Rekapitulace stavby'!AN11="","",'[1]Rekapitulace stavby'!AN11)</f>
        <v/>
      </c>
      <c r="P12" s="17"/>
      <c r="Q12" s="9"/>
    </row>
    <row r="13" spans="1:17" x14ac:dyDescent="0.3">
      <c r="A13" s="9"/>
      <c r="B13" s="10"/>
      <c r="C13" s="9"/>
      <c r="D13" s="9"/>
      <c r="E13" s="18" t="str">
        <f>IF('[1]Rekapitulace stavby'!E12="","",'[1]Rekapitulace stavby'!E12)</f>
        <v/>
      </c>
      <c r="F13" s="19"/>
      <c r="G13" s="19"/>
      <c r="H13" s="19"/>
      <c r="I13" s="19"/>
      <c r="J13" s="19"/>
      <c r="K13" s="19"/>
      <c r="L13" s="19"/>
      <c r="M13" s="6" t="s">
        <v>13</v>
      </c>
      <c r="N13" s="9"/>
      <c r="O13" s="18" t="str">
        <f>IF('[1]Rekapitulace stavby'!AN12="","",'[1]Rekapitulace stavby'!AN12)</f>
        <v/>
      </c>
      <c r="P13" s="17"/>
      <c r="Q13" s="9"/>
    </row>
    <row r="14" spans="1:17" x14ac:dyDescent="0.3">
      <c r="A14" s="9"/>
      <c r="B14" s="1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</row>
    <row r="15" spans="1:17" x14ac:dyDescent="0.3">
      <c r="A15" s="9"/>
      <c r="B15" s="10"/>
      <c r="C15" s="9"/>
      <c r="D15" s="6" t="s">
        <v>15</v>
      </c>
      <c r="E15" s="9"/>
      <c r="F15" s="9"/>
      <c r="G15" s="9"/>
      <c r="H15" s="9"/>
      <c r="I15" s="9"/>
      <c r="J15" s="9"/>
      <c r="K15" s="9"/>
      <c r="L15" s="9"/>
      <c r="M15" s="6" t="s">
        <v>11</v>
      </c>
      <c r="N15" s="9"/>
      <c r="O15" s="17" t="s">
        <v>5</v>
      </c>
      <c r="P15" s="17"/>
      <c r="Q15" s="9"/>
    </row>
    <row r="16" spans="1:17" x14ac:dyDescent="0.3">
      <c r="A16" s="9"/>
      <c r="B16" s="10"/>
      <c r="C16" s="9"/>
      <c r="D16" s="9"/>
      <c r="E16" s="14" t="s">
        <v>16</v>
      </c>
      <c r="F16" s="9"/>
      <c r="G16" s="9"/>
      <c r="H16" s="9"/>
      <c r="I16" s="9"/>
      <c r="J16" s="9"/>
      <c r="K16" s="9"/>
      <c r="L16" s="9"/>
      <c r="M16" s="6" t="s">
        <v>13</v>
      </c>
      <c r="N16" s="9"/>
      <c r="O16" s="17" t="s">
        <v>5</v>
      </c>
      <c r="P16" s="17"/>
      <c r="Q16" s="9"/>
    </row>
    <row r="17" spans="1:17" x14ac:dyDescent="0.3">
      <c r="A17" s="9"/>
      <c r="B17" s="10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</row>
    <row r="18" spans="1:17" x14ac:dyDescent="0.3">
      <c r="A18" s="9"/>
      <c r="B18" s="10"/>
      <c r="C18" s="9"/>
      <c r="D18" s="6" t="s">
        <v>17</v>
      </c>
      <c r="E18" s="9"/>
      <c r="F18" s="9"/>
      <c r="G18" s="9"/>
      <c r="H18" s="9"/>
      <c r="I18" s="9"/>
      <c r="J18" s="9"/>
      <c r="K18" s="9"/>
      <c r="L18" s="9"/>
      <c r="M18" s="6" t="s">
        <v>11</v>
      </c>
      <c r="N18" s="9"/>
      <c r="O18" s="17" t="str">
        <f>IF('[1]Rekapitulace stavby'!AN17="","",'[1]Rekapitulace stavby'!AN17)</f>
        <v/>
      </c>
      <c r="P18" s="17"/>
      <c r="Q18" s="9"/>
    </row>
    <row r="19" spans="1:17" x14ac:dyDescent="0.3">
      <c r="A19" s="9"/>
      <c r="B19" s="10"/>
      <c r="C19" s="9"/>
      <c r="D19" s="9"/>
      <c r="E19" s="14" t="str">
        <f>IF('[1]Rekapitulace stavby'!E18="","",'[1]Rekapitulace stavby'!E18)</f>
        <v/>
      </c>
      <c r="F19" s="9"/>
      <c r="G19" s="9"/>
      <c r="H19" s="9"/>
      <c r="I19" s="9"/>
      <c r="J19" s="9"/>
      <c r="K19" s="9"/>
      <c r="L19" s="9"/>
      <c r="M19" s="6" t="s">
        <v>13</v>
      </c>
      <c r="N19" s="9"/>
      <c r="O19" s="17" t="str">
        <f>IF('[1]Rekapitulace stavby'!AN18="","",'[1]Rekapitulace stavby'!AN18)</f>
        <v/>
      </c>
      <c r="P19" s="17"/>
      <c r="Q19" s="9"/>
    </row>
    <row r="20" spans="1:17" x14ac:dyDescent="0.3">
      <c r="A20" s="9"/>
      <c r="B20" s="10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</row>
    <row r="21" spans="1:17" x14ac:dyDescent="0.3">
      <c r="A21" s="9"/>
      <c r="B21" s="10"/>
      <c r="C21" s="9"/>
      <c r="D21" s="6" t="s">
        <v>18</v>
      </c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</row>
    <row r="22" spans="1:17" x14ac:dyDescent="0.3">
      <c r="A22" s="9"/>
      <c r="B22" s="10"/>
      <c r="C22" s="9"/>
      <c r="D22" s="9"/>
      <c r="E22" s="20" t="s">
        <v>5</v>
      </c>
      <c r="F22" s="20"/>
      <c r="G22" s="20"/>
      <c r="H22" s="20"/>
      <c r="I22" s="20"/>
      <c r="J22" s="20"/>
      <c r="K22" s="20"/>
      <c r="L22" s="20"/>
      <c r="M22" s="9"/>
      <c r="N22" s="9"/>
      <c r="O22" s="9"/>
      <c r="P22" s="9"/>
      <c r="Q22" s="9"/>
    </row>
    <row r="23" spans="1:17" x14ac:dyDescent="0.3">
      <c r="A23" s="9"/>
      <c r="B23" s="10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</row>
    <row r="24" spans="1:17" x14ac:dyDescent="0.3">
      <c r="A24" s="9"/>
      <c r="B24" s="10"/>
      <c r="C24" s="9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9"/>
    </row>
    <row r="25" spans="1:17" x14ac:dyDescent="0.3">
      <c r="A25" s="9"/>
      <c r="B25" s="10"/>
      <c r="C25" s="9"/>
      <c r="D25" s="22" t="s">
        <v>19</v>
      </c>
      <c r="E25" s="9"/>
      <c r="F25" s="9"/>
      <c r="G25" s="9"/>
      <c r="H25" s="9"/>
      <c r="I25" s="9"/>
      <c r="J25" s="9"/>
      <c r="K25" s="9"/>
      <c r="L25" s="9"/>
      <c r="M25" s="23">
        <f>N86</f>
        <v>0</v>
      </c>
      <c r="N25" s="23"/>
      <c r="O25" s="23"/>
      <c r="P25" s="23"/>
      <c r="Q25" s="9"/>
    </row>
    <row r="26" spans="1:17" x14ac:dyDescent="0.3">
      <c r="A26" s="9"/>
      <c r="B26" s="10"/>
      <c r="C26" s="9"/>
      <c r="D26" s="24" t="s">
        <v>20</v>
      </c>
      <c r="E26" s="9"/>
      <c r="F26" s="9"/>
      <c r="G26" s="9"/>
      <c r="H26" s="9"/>
      <c r="I26" s="9"/>
      <c r="J26" s="9"/>
      <c r="K26" s="9"/>
      <c r="L26" s="9"/>
      <c r="M26" s="23">
        <f>N94</f>
        <v>0</v>
      </c>
      <c r="N26" s="23"/>
      <c r="O26" s="23"/>
      <c r="P26" s="23"/>
      <c r="Q26" s="9"/>
    </row>
    <row r="27" spans="1:17" x14ac:dyDescent="0.3">
      <c r="A27" s="9"/>
      <c r="B27" s="10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</row>
    <row r="28" spans="1:17" x14ac:dyDescent="0.3">
      <c r="A28" s="9"/>
      <c r="B28" s="10"/>
      <c r="C28" s="9"/>
      <c r="D28" s="25" t="s">
        <v>21</v>
      </c>
      <c r="E28" s="9"/>
      <c r="F28" s="9"/>
      <c r="G28" s="9"/>
      <c r="H28" s="9"/>
      <c r="I28" s="9"/>
      <c r="J28" s="9"/>
      <c r="K28" s="9"/>
      <c r="L28" s="9"/>
      <c r="M28" s="26">
        <f>ROUND(M25+M26,2)</f>
        <v>0</v>
      </c>
      <c r="N28" s="13"/>
      <c r="O28" s="13"/>
      <c r="P28" s="13"/>
      <c r="Q28" s="9"/>
    </row>
    <row r="29" spans="1:17" x14ac:dyDescent="0.3">
      <c r="A29" s="9"/>
      <c r="B29" s="10"/>
      <c r="C29" s="9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9"/>
    </row>
    <row r="30" spans="1:17" x14ac:dyDescent="0.3">
      <c r="A30" s="9"/>
      <c r="B30" s="10"/>
      <c r="C30" s="9"/>
      <c r="D30" s="27" t="s">
        <v>22</v>
      </c>
      <c r="E30" s="27" t="s">
        <v>23</v>
      </c>
      <c r="F30" s="28">
        <v>0.21</v>
      </c>
      <c r="G30" s="29" t="s">
        <v>24</v>
      </c>
      <c r="H30" s="30">
        <f>ROUND((((SUM(BE94:BE101)+SUM(BE119:BE164))+SUM(BE166:BE170))),2)</f>
        <v>0</v>
      </c>
      <c r="I30" s="13"/>
      <c r="J30" s="13"/>
      <c r="K30" s="9"/>
      <c r="L30" s="9"/>
      <c r="M30" s="30">
        <f>ROUND(((ROUND((SUM(BE94:BE101)+SUM(BE119:BE164)), 2)*F30)+SUM(BE166:BE170)*F30),2)</f>
        <v>0</v>
      </c>
      <c r="N30" s="13"/>
      <c r="O30" s="13"/>
      <c r="P30" s="13"/>
      <c r="Q30" s="9"/>
    </row>
    <row r="31" spans="1:17" x14ac:dyDescent="0.3">
      <c r="A31" s="9"/>
      <c r="B31" s="10"/>
      <c r="C31" s="9"/>
      <c r="D31" s="9"/>
      <c r="E31" s="27" t="s">
        <v>25</v>
      </c>
      <c r="F31" s="28">
        <v>0.15</v>
      </c>
      <c r="G31" s="29" t="s">
        <v>24</v>
      </c>
      <c r="H31" s="30">
        <f>ROUND((((SUM(BF94:BF101)+SUM(BF119:BF164))+SUM(BF166:BF170))),2)</f>
        <v>0</v>
      </c>
      <c r="I31" s="13"/>
      <c r="J31" s="13"/>
      <c r="K31" s="9"/>
      <c r="L31" s="9"/>
      <c r="M31" s="30">
        <f>ROUND(((ROUND((SUM(BF94:BF101)+SUM(BF119:BF164)), 2)*F31)+SUM(BF166:BF170)*F31),2)</f>
        <v>0</v>
      </c>
      <c r="N31" s="13"/>
      <c r="O31" s="13"/>
      <c r="P31" s="13"/>
      <c r="Q31" s="9"/>
    </row>
    <row r="32" spans="1:17" x14ac:dyDescent="0.3">
      <c r="A32" s="9"/>
      <c r="B32" s="10"/>
      <c r="C32" s="9"/>
      <c r="D32" s="9"/>
      <c r="E32" s="27" t="s">
        <v>26</v>
      </c>
      <c r="F32" s="28">
        <v>0.21</v>
      </c>
      <c r="G32" s="29" t="s">
        <v>24</v>
      </c>
      <c r="H32" s="30">
        <f>ROUND((((SUM(BG94:BG101)+SUM(BG119:BG164))+SUM(BG166:BG170))),2)</f>
        <v>0</v>
      </c>
      <c r="I32" s="13"/>
      <c r="J32" s="13"/>
      <c r="K32" s="9"/>
      <c r="L32" s="9"/>
      <c r="M32" s="30">
        <v>0</v>
      </c>
      <c r="N32" s="13"/>
      <c r="O32" s="13"/>
      <c r="P32" s="13"/>
      <c r="Q32" s="9"/>
    </row>
    <row r="33" spans="1:17" x14ac:dyDescent="0.3">
      <c r="A33" s="9"/>
      <c r="B33" s="10"/>
      <c r="C33" s="9"/>
      <c r="D33" s="9"/>
      <c r="E33" s="27" t="s">
        <v>27</v>
      </c>
      <c r="F33" s="28">
        <v>0.15</v>
      </c>
      <c r="G33" s="29" t="s">
        <v>24</v>
      </c>
      <c r="H33" s="30">
        <f>ROUND((((SUM(BH94:BH101)+SUM(BH119:BH164))+SUM(BH166:BH170))),2)</f>
        <v>0</v>
      </c>
      <c r="I33" s="13"/>
      <c r="J33" s="13"/>
      <c r="K33" s="9"/>
      <c r="L33" s="9"/>
      <c r="M33" s="30">
        <v>0</v>
      </c>
      <c r="N33" s="13"/>
      <c r="O33" s="13"/>
      <c r="P33" s="13"/>
      <c r="Q33" s="9"/>
    </row>
    <row r="34" spans="1:17" x14ac:dyDescent="0.3">
      <c r="A34" s="9"/>
      <c r="B34" s="10"/>
      <c r="C34" s="9"/>
      <c r="D34" s="9"/>
      <c r="E34" s="27" t="s">
        <v>28</v>
      </c>
      <c r="F34" s="28">
        <v>0</v>
      </c>
      <c r="G34" s="29" t="s">
        <v>24</v>
      </c>
      <c r="H34" s="30">
        <f>ROUND((((SUM(BI94:BI101)+SUM(BI119:BI164))+SUM(BI166:BI170))),2)</f>
        <v>0</v>
      </c>
      <c r="I34" s="13"/>
      <c r="J34" s="13"/>
      <c r="K34" s="9"/>
      <c r="L34" s="9"/>
      <c r="M34" s="30">
        <v>0</v>
      </c>
      <c r="N34" s="13"/>
      <c r="O34" s="13"/>
      <c r="P34" s="13"/>
      <c r="Q34" s="9"/>
    </row>
    <row r="35" spans="1:17" x14ac:dyDescent="0.3">
      <c r="A35" s="9"/>
      <c r="B35" s="10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</row>
    <row r="36" spans="1:17" ht="16.2" x14ac:dyDescent="0.3">
      <c r="A36" s="9"/>
      <c r="B36" s="10"/>
      <c r="C36" s="31"/>
      <c r="D36" s="32" t="s">
        <v>29</v>
      </c>
      <c r="E36" s="33"/>
      <c r="F36" s="33"/>
      <c r="G36" s="34" t="s">
        <v>30</v>
      </c>
      <c r="H36" s="35" t="s">
        <v>31</v>
      </c>
      <c r="I36" s="33"/>
      <c r="J36" s="33"/>
      <c r="K36" s="33"/>
      <c r="L36" s="36">
        <f>SUM(M28:M34)</f>
        <v>0</v>
      </c>
      <c r="M36" s="36"/>
      <c r="N36" s="36"/>
      <c r="O36" s="36"/>
      <c r="P36" s="37"/>
      <c r="Q36" s="31"/>
    </row>
    <row r="37" spans="1:17" x14ac:dyDescent="0.3">
      <c r="A37" s="9"/>
      <c r="B37" s="10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</row>
    <row r="38" spans="1:17" x14ac:dyDescent="0.3">
      <c r="A38" s="9"/>
      <c r="B38" s="10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</row>
    <row r="39" spans="1:17" x14ac:dyDescent="0.3">
      <c r="B39" s="3"/>
    </row>
    <row r="40" spans="1:17" x14ac:dyDescent="0.3">
      <c r="B40" s="3"/>
    </row>
    <row r="41" spans="1:17" x14ac:dyDescent="0.3">
      <c r="B41" s="3"/>
    </row>
    <row r="42" spans="1:17" x14ac:dyDescent="0.3">
      <c r="B42" s="3"/>
    </row>
    <row r="43" spans="1:17" x14ac:dyDescent="0.3">
      <c r="B43" s="3"/>
    </row>
    <row r="44" spans="1:17" x14ac:dyDescent="0.3">
      <c r="B44" s="3"/>
    </row>
    <row r="45" spans="1:17" x14ac:dyDescent="0.3">
      <c r="B45" s="3"/>
    </row>
    <row r="46" spans="1:17" x14ac:dyDescent="0.3">
      <c r="B46" s="3"/>
    </row>
    <row r="47" spans="1:17" x14ac:dyDescent="0.3">
      <c r="B47" s="3"/>
    </row>
    <row r="48" spans="1:17" x14ac:dyDescent="0.3">
      <c r="A48" s="9"/>
      <c r="B48" s="10"/>
      <c r="C48" s="9"/>
      <c r="D48" s="38" t="s">
        <v>32</v>
      </c>
      <c r="E48" s="21"/>
      <c r="F48" s="21"/>
      <c r="G48" s="21"/>
      <c r="H48" s="39"/>
      <c r="I48" s="9"/>
      <c r="J48" s="38" t="s">
        <v>33</v>
      </c>
      <c r="K48" s="21"/>
      <c r="L48" s="21"/>
      <c r="M48" s="21"/>
      <c r="N48" s="21"/>
      <c r="O48" s="21"/>
      <c r="P48" s="39"/>
      <c r="Q48" s="9"/>
    </row>
    <row r="49" spans="1:17" x14ac:dyDescent="0.3">
      <c r="B49" s="3"/>
      <c r="D49" s="40"/>
      <c r="H49" s="41"/>
      <c r="J49" s="40"/>
      <c r="P49" s="41"/>
    </row>
    <row r="50" spans="1:17" x14ac:dyDescent="0.3">
      <c r="B50" s="3"/>
      <c r="D50" s="40"/>
      <c r="H50" s="41"/>
      <c r="J50" s="40"/>
      <c r="P50" s="41"/>
    </row>
    <row r="51" spans="1:17" x14ac:dyDescent="0.3">
      <c r="B51" s="3"/>
      <c r="D51" s="40"/>
      <c r="H51" s="41"/>
      <c r="J51" s="40"/>
      <c r="P51" s="41"/>
    </row>
    <row r="52" spans="1:17" x14ac:dyDescent="0.3">
      <c r="B52" s="3"/>
      <c r="D52" s="40"/>
      <c r="H52" s="41"/>
      <c r="J52" s="40"/>
      <c r="P52" s="41"/>
    </row>
    <row r="53" spans="1:17" x14ac:dyDescent="0.3">
      <c r="B53" s="3"/>
      <c r="D53" s="40"/>
      <c r="H53" s="41"/>
      <c r="J53" s="40"/>
      <c r="P53" s="41"/>
    </row>
    <row r="54" spans="1:17" x14ac:dyDescent="0.3">
      <c r="B54" s="3"/>
      <c r="D54" s="40"/>
      <c r="H54" s="41"/>
      <c r="J54" s="40"/>
      <c r="P54" s="41"/>
    </row>
    <row r="55" spans="1:17" x14ac:dyDescent="0.3">
      <c r="B55" s="3"/>
      <c r="D55" s="40"/>
      <c r="H55" s="41"/>
      <c r="J55" s="40"/>
      <c r="P55" s="41"/>
    </row>
    <row r="56" spans="1:17" x14ac:dyDescent="0.3">
      <c r="B56" s="3"/>
      <c r="D56" s="40"/>
      <c r="H56" s="41"/>
      <c r="J56" s="40"/>
      <c r="P56" s="41"/>
    </row>
    <row r="57" spans="1:17" x14ac:dyDescent="0.3">
      <c r="A57" s="9"/>
      <c r="B57" s="10"/>
      <c r="C57" s="9"/>
      <c r="D57" s="42" t="s">
        <v>34</v>
      </c>
      <c r="E57" s="43"/>
      <c r="F57" s="43"/>
      <c r="G57" s="44" t="s">
        <v>35</v>
      </c>
      <c r="H57" s="45"/>
      <c r="I57" s="9"/>
      <c r="J57" s="42" t="s">
        <v>34</v>
      </c>
      <c r="K57" s="43"/>
      <c r="L57" s="43"/>
      <c r="M57" s="43"/>
      <c r="N57" s="44" t="s">
        <v>35</v>
      </c>
      <c r="O57" s="43"/>
      <c r="P57" s="45"/>
      <c r="Q57" s="9"/>
    </row>
    <row r="58" spans="1:17" x14ac:dyDescent="0.3">
      <c r="B58" s="3"/>
    </row>
    <row r="59" spans="1:17" x14ac:dyDescent="0.3">
      <c r="A59" s="9"/>
      <c r="B59" s="10"/>
      <c r="C59" s="9"/>
      <c r="D59" s="38" t="s">
        <v>36</v>
      </c>
      <c r="E59" s="21"/>
      <c r="F59" s="21"/>
      <c r="G59" s="21"/>
      <c r="H59" s="39"/>
      <c r="I59" s="9"/>
      <c r="J59" s="38" t="s">
        <v>37</v>
      </c>
      <c r="K59" s="21"/>
      <c r="L59" s="21"/>
      <c r="M59" s="21"/>
      <c r="N59" s="21"/>
      <c r="O59" s="21"/>
      <c r="P59" s="39"/>
      <c r="Q59" s="9"/>
    </row>
    <row r="60" spans="1:17" x14ac:dyDescent="0.3">
      <c r="B60" s="3"/>
      <c r="D60" s="40"/>
      <c r="H60" s="41"/>
      <c r="J60" s="40"/>
      <c r="P60" s="41"/>
    </row>
    <row r="61" spans="1:17" x14ac:dyDescent="0.3">
      <c r="B61" s="3"/>
      <c r="D61" s="40"/>
      <c r="H61" s="41"/>
      <c r="J61" s="40"/>
      <c r="P61" s="41"/>
    </row>
    <row r="62" spans="1:17" x14ac:dyDescent="0.3">
      <c r="B62" s="3"/>
      <c r="D62" s="40"/>
      <c r="H62" s="41"/>
      <c r="J62" s="40"/>
      <c r="P62" s="41"/>
    </row>
    <row r="63" spans="1:17" x14ac:dyDescent="0.3">
      <c r="B63" s="3"/>
      <c r="D63" s="40"/>
      <c r="H63" s="41"/>
      <c r="J63" s="40"/>
      <c r="P63" s="41"/>
    </row>
    <row r="64" spans="1:17" x14ac:dyDescent="0.3">
      <c r="B64" s="3"/>
      <c r="D64" s="40"/>
      <c r="H64" s="41"/>
      <c r="J64" s="40"/>
      <c r="P64" s="41"/>
    </row>
    <row r="65" spans="1:17" x14ac:dyDescent="0.3">
      <c r="B65" s="3"/>
      <c r="D65" s="40"/>
      <c r="H65" s="41"/>
      <c r="J65" s="40"/>
      <c r="P65" s="41"/>
    </row>
    <row r="66" spans="1:17" x14ac:dyDescent="0.3">
      <c r="B66" s="3"/>
      <c r="D66" s="40"/>
      <c r="H66" s="41"/>
      <c r="J66" s="40"/>
      <c r="P66" s="41"/>
    </row>
    <row r="67" spans="1:17" x14ac:dyDescent="0.3">
      <c r="B67" s="3"/>
      <c r="D67" s="40"/>
      <c r="H67" s="41"/>
      <c r="J67" s="40"/>
      <c r="P67" s="41"/>
    </row>
    <row r="68" spans="1:17" x14ac:dyDescent="0.3">
      <c r="A68" s="9"/>
      <c r="B68" s="10"/>
      <c r="C68" s="9"/>
      <c r="D68" s="42" t="s">
        <v>34</v>
      </c>
      <c r="E68" s="43"/>
      <c r="F68" s="43"/>
      <c r="G68" s="44" t="s">
        <v>35</v>
      </c>
      <c r="H68" s="45"/>
      <c r="I68" s="9"/>
      <c r="J68" s="42" t="s">
        <v>34</v>
      </c>
      <c r="K68" s="43"/>
      <c r="L68" s="43"/>
      <c r="M68" s="43"/>
      <c r="N68" s="44" t="s">
        <v>35</v>
      </c>
      <c r="O68" s="43"/>
      <c r="P68" s="45"/>
      <c r="Q68" s="9"/>
    </row>
    <row r="69" spans="1:17" x14ac:dyDescent="0.3">
      <c r="A69" s="9"/>
      <c r="B69" s="46"/>
      <c r="C69" s="47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</row>
    <row r="73" spans="1:17" x14ac:dyDescent="0.3">
      <c r="A73" s="9"/>
      <c r="B73" s="48"/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/>
    </row>
    <row r="74" spans="1:17" ht="22.2" x14ac:dyDescent="0.3">
      <c r="A74" s="9"/>
      <c r="B74" s="10"/>
      <c r="C74" s="4" t="s">
        <v>38</v>
      </c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</row>
    <row r="75" spans="1:17" x14ac:dyDescent="0.3">
      <c r="A75" s="9"/>
      <c r="B75" s="10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</row>
    <row r="76" spans="1:17" x14ac:dyDescent="0.3">
      <c r="A76" s="9"/>
      <c r="B76" s="10"/>
      <c r="C76" s="6" t="s">
        <v>1</v>
      </c>
      <c r="D76" s="9"/>
      <c r="E76" s="9"/>
      <c r="F76" s="7">
        <f>F4</f>
        <v>0</v>
      </c>
      <c r="G76" s="8"/>
      <c r="H76" s="8"/>
      <c r="I76" s="8"/>
      <c r="J76" s="8"/>
      <c r="K76" s="8"/>
      <c r="L76" s="8"/>
      <c r="M76" s="8"/>
      <c r="N76" s="8"/>
      <c r="O76" s="8"/>
      <c r="P76" s="8"/>
      <c r="Q76" s="9"/>
    </row>
    <row r="77" spans="1:17" ht="16.2" x14ac:dyDescent="0.3">
      <c r="A77" s="9"/>
      <c r="B77" s="10"/>
      <c r="C77" s="50" t="s">
        <v>2</v>
      </c>
      <c r="D77" s="9"/>
      <c r="E77" s="9"/>
      <c r="F77" s="51" t="str">
        <f>F5</f>
        <v>03 - Ústřední vytápění</v>
      </c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9"/>
    </row>
    <row r="78" spans="1:17" x14ac:dyDescent="0.3">
      <c r="A78" s="9"/>
      <c r="B78" s="10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</row>
    <row r="79" spans="1:17" x14ac:dyDescent="0.3">
      <c r="A79" s="9"/>
      <c r="B79" s="10"/>
      <c r="C79" s="6" t="s">
        <v>7</v>
      </c>
      <c r="D79" s="9"/>
      <c r="E79" s="9"/>
      <c r="F79" s="14" t="str">
        <f>F7</f>
        <v>Mnichovice, Masarykovo nám. 61</v>
      </c>
      <c r="G79" s="9"/>
      <c r="H79" s="9"/>
      <c r="I79" s="9"/>
      <c r="J79" s="9"/>
      <c r="K79" s="6" t="s">
        <v>9</v>
      </c>
      <c r="L79" s="9"/>
      <c r="M79" s="16">
        <f>IF(O7="","",O7)</f>
        <v>0</v>
      </c>
      <c r="N79" s="16"/>
      <c r="O79" s="16"/>
      <c r="P79" s="16"/>
      <c r="Q79" s="9"/>
    </row>
    <row r="80" spans="1:17" x14ac:dyDescent="0.3">
      <c r="A80" s="9"/>
      <c r="B80" s="10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</row>
    <row r="81" spans="1:17" x14ac:dyDescent="0.3">
      <c r="A81" s="9"/>
      <c r="B81" s="10"/>
      <c r="C81" s="6" t="s">
        <v>10</v>
      </c>
      <c r="D81" s="9"/>
      <c r="E81" s="9"/>
      <c r="F81" s="14" t="str">
        <f>E10</f>
        <v>Město Mnichovice, Masarykovo nám. 83</v>
      </c>
      <c r="G81" s="9"/>
      <c r="H81" s="9"/>
      <c r="I81" s="9"/>
      <c r="J81" s="9"/>
      <c r="K81" s="6" t="s">
        <v>15</v>
      </c>
      <c r="L81" s="9"/>
      <c r="M81" s="17" t="str">
        <f>E16</f>
        <v>STAVEBNÍ PROJEKCE ARCHITEKT MAŠEK s.r.o</v>
      </c>
      <c r="N81" s="17"/>
      <c r="O81" s="17"/>
      <c r="P81" s="17"/>
      <c r="Q81" s="17"/>
    </row>
    <row r="82" spans="1:17" x14ac:dyDescent="0.3">
      <c r="A82" s="9"/>
      <c r="B82" s="10"/>
      <c r="C82" s="6" t="s">
        <v>14</v>
      </c>
      <c r="D82" s="9"/>
      <c r="E82" s="9"/>
      <c r="F82" s="14" t="str">
        <f>IF(E13="","",E13)</f>
        <v/>
      </c>
      <c r="G82" s="9"/>
      <c r="H82" s="9"/>
      <c r="I82" s="9"/>
      <c r="J82" s="9"/>
      <c r="K82" s="6" t="s">
        <v>17</v>
      </c>
      <c r="L82" s="9"/>
      <c r="M82" s="17" t="str">
        <f>E19</f>
        <v/>
      </c>
      <c r="N82" s="17"/>
      <c r="O82" s="17"/>
      <c r="P82" s="17"/>
      <c r="Q82" s="17"/>
    </row>
    <row r="83" spans="1:17" x14ac:dyDescent="0.3">
      <c r="A83" s="9"/>
      <c r="B83" s="10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</row>
    <row r="84" spans="1:17" x14ac:dyDescent="0.3">
      <c r="A84" s="9"/>
      <c r="B84" s="10"/>
      <c r="C84" s="52" t="s">
        <v>39</v>
      </c>
      <c r="D84" s="53"/>
      <c r="E84" s="53"/>
      <c r="F84" s="53"/>
      <c r="G84" s="53"/>
      <c r="H84" s="31"/>
      <c r="I84" s="31"/>
      <c r="J84" s="31"/>
      <c r="K84" s="31"/>
      <c r="L84" s="31"/>
      <c r="M84" s="31"/>
      <c r="N84" s="52" t="s">
        <v>40</v>
      </c>
      <c r="O84" s="53"/>
      <c r="P84" s="53"/>
      <c r="Q84" s="53"/>
    </row>
    <row r="85" spans="1:17" x14ac:dyDescent="0.3">
      <c r="A85" s="9"/>
      <c r="B85" s="10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</row>
    <row r="86" spans="1:17" ht="16.2" x14ac:dyDescent="0.3">
      <c r="A86" s="9"/>
      <c r="B86" s="10"/>
      <c r="C86" s="54" t="s">
        <v>41</v>
      </c>
      <c r="D86" s="9"/>
      <c r="E86" s="9"/>
      <c r="F86" s="9"/>
      <c r="G86" s="9"/>
      <c r="H86" s="9"/>
      <c r="I86" s="9"/>
      <c r="J86" s="9"/>
      <c r="K86" s="9"/>
      <c r="L86" s="9"/>
      <c r="M86" s="9"/>
      <c r="N86" s="55">
        <f>N119</f>
        <v>0</v>
      </c>
      <c r="O86" s="56"/>
      <c r="P86" s="56"/>
      <c r="Q86" s="56"/>
    </row>
    <row r="87" spans="1:17" ht="16.2" x14ac:dyDescent="0.3">
      <c r="A87" s="57"/>
      <c r="B87" s="58"/>
      <c r="C87" s="57"/>
      <c r="D87" s="59" t="s">
        <v>42</v>
      </c>
      <c r="E87" s="57"/>
      <c r="F87" s="57"/>
      <c r="G87" s="57"/>
      <c r="H87" s="57"/>
      <c r="I87" s="57"/>
      <c r="J87" s="57"/>
      <c r="K87" s="57"/>
      <c r="L87" s="57"/>
      <c r="M87" s="57"/>
      <c r="N87" s="60">
        <f>N120</f>
        <v>0</v>
      </c>
      <c r="O87" s="61"/>
      <c r="P87" s="61"/>
      <c r="Q87" s="61"/>
    </row>
    <row r="88" spans="1:17" x14ac:dyDescent="0.3">
      <c r="A88" s="62"/>
      <c r="B88" s="63"/>
      <c r="C88" s="62"/>
      <c r="D88" s="64" t="s">
        <v>43</v>
      </c>
      <c r="E88" s="62"/>
      <c r="F88" s="62"/>
      <c r="G88" s="62"/>
      <c r="H88" s="62"/>
      <c r="I88" s="62"/>
      <c r="J88" s="62"/>
      <c r="K88" s="62"/>
      <c r="L88" s="62"/>
      <c r="M88" s="62"/>
      <c r="N88" s="65">
        <f>N121</f>
        <v>0</v>
      </c>
      <c r="O88" s="66"/>
      <c r="P88" s="66"/>
      <c r="Q88" s="66"/>
    </row>
    <row r="89" spans="1:17" x14ac:dyDescent="0.3">
      <c r="A89" s="62"/>
      <c r="B89" s="63"/>
      <c r="C89" s="62"/>
      <c r="D89" s="64" t="s">
        <v>44</v>
      </c>
      <c r="E89" s="62"/>
      <c r="F89" s="62"/>
      <c r="G89" s="62"/>
      <c r="H89" s="62"/>
      <c r="I89" s="62"/>
      <c r="J89" s="62"/>
      <c r="K89" s="62"/>
      <c r="L89" s="62"/>
      <c r="M89" s="62"/>
      <c r="N89" s="65">
        <f>N134</f>
        <v>0</v>
      </c>
      <c r="O89" s="66"/>
      <c r="P89" s="66"/>
      <c r="Q89" s="66"/>
    </row>
    <row r="90" spans="1:17" x14ac:dyDescent="0.3">
      <c r="A90" s="62"/>
      <c r="B90" s="63"/>
      <c r="C90" s="62"/>
      <c r="D90" s="64" t="s">
        <v>45</v>
      </c>
      <c r="E90" s="62"/>
      <c r="F90" s="62"/>
      <c r="G90" s="62"/>
      <c r="H90" s="62"/>
      <c r="I90" s="62"/>
      <c r="J90" s="62"/>
      <c r="K90" s="62"/>
      <c r="L90" s="62"/>
      <c r="M90" s="62"/>
      <c r="N90" s="65">
        <f>N141</f>
        <v>0</v>
      </c>
      <c r="O90" s="66"/>
      <c r="P90" s="66"/>
      <c r="Q90" s="66"/>
    </row>
    <row r="91" spans="1:17" ht="16.2" x14ac:dyDescent="0.3">
      <c r="A91" s="57"/>
      <c r="B91" s="58"/>
      <c r="C91" s="57"/>
      <c r="D91" s="59" t="s">
        <v>46</v>
      </c>
      <c r="E91" s="57"/>
      <c r="F91" s="57"/>
      <c r="G91" s="57"/>
      <c r="H91" s="57"/>
      <c r="I91" s="57"/>
      <c r="J91" s="57"/>
      <c r="K91" s="57"/>
      <c r="L91" s="57"/>
      <c r="M91" s="57"/>
      <c r="N91" s="60">
        <f>N154</f>
        <v>0</v>
      </c>
      <c r="O91" s="61"/>
      <c r="P91" s="61"/>
      <c r="Q91" s="61"/>
    </row>
    <row r="92" spans="1:17" ht="16.2" x14ac:dyDescent="0.35">
      <c r="A92" s="57"/>
      <c r="B92" s="58"/>
      <c r="C92" s="57"/>
      <c r="D92" s="59" t="s">
        <v>47</v>
      </c>
      <c r="E92" s="57"/>
      <c r="F92" s="57"/>
      <c r="G92" s="57"/>
      <c r="H92" s="57"/>
      <c r="I92" s="57"/>
      <c r="J92" s="57"/>
      <c r="K92" s="57"/>
      <c r="L92" s="57"/>
      <c r="M92" s="57"/>
      <c r="N92" s="67">
        <f>N165</f>
        <v>0</v>
      </c>
      <c r="O92" s="61"/>
      <c r="P92" s="61"/>
      <c r="Q92" s="61"/>
    </row>
    <row r="93" spans="1:17" x14ac:dyDescent="0.3">
      <c r="A93" s="9"/>
      <c r="B93" s="10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</row>
    <row r="94" spans="1:17" ht="16.2" x14ac:dyDescent="0.3">
      <c r="A94" s="9"/>
      <c r="B94" s="10"/>
      <c r="C94" s="54" t="s">
        <v>48</v>
      </c>
      <c r="D94" s="9"/>
      <c r="E94" s="9"/>
      <c r="F94" s="9"/>
      <c r="G94" s="9"/>
      <c r="H94" s="9"/>
      <c r="I94" s="9"/>
      <c r="J94" s="9"/>
      <c r="K94" s="9"/>
      <c r="L94" s="9"/>
      <c r="M94" s="9"/>
      <c r="N94" s="56">
        <f>ROUND(N95+N96+N97+N98+N99+N100,2)</f>
        <v>0</v>
      </c>
      <c r="O94" s="68"/>
      <c r="P94" s="68"/>
      <c r="Q94" s="68"/>
    </row>
    <row r="95" spans="1:17" x14ac:dyDescent="0.3">
      <c r="A95" s="9"/>
      <c r="B95" s="69"/>
      <c r="C95" s="70"/>
      <c r="D95" s="71" t="s">
        <v>49</v>
      </c>
      <c r="E95" s="72"/>
      <c r="F95" s="72"/>
      <c r="G95" s="72"/>
      <c r="H95" s="72"/>
      <c r="I95" s="70"/>
      <c r="J95" s="70"/>
      <c r="K95" s="70"/>
      <c r="L95" s="70"/>
      <c r="M95" s="70"/>
      <c r="N95" s="73">
        <f>ROUND(N86*T95,2)</f>
        <v>0</v>
      </c>
      <c r="O95" s="74"/>
      <c r="P95" s="74"/>
      <c r="Q95" s="74"/>
    </row>
    <row r="96" spans="1:17" x14ac:dyDescent="0.3">
      <c r="A96" s="9"/>
      <c r="B96" s="69"/>
      <c r="C96" s="70"/>
      <c r="D96" s="71" t="s">
        <v>50</v>
      </c>
      <c r="E96" s="72"/>
      <c r="F96" s="72"/>
      <c r="G96" s="72"/>
      <c r="H96" s="72"/>
      <c r="I96" s="70"/>
      <c r="J96" s="70"/>
      <c r="K96" s="70"/>
      <c r="L96" s="70"/>
      <c r="M96" s="70"/>
      <c r="N96" s="73">
        <f>ROUND(N86*T96,2)</f>
        <v>0</v>
      </c>
      <c r="O96" s="74"/>
      <c r="P96" s="74"/>
      <c r="Q96" s="74"/>
    </row>
    <row r="97" spans="1:17" x14ac:dyDescent="0.3">
      <c r="A97" s="9"/>
      <c r="B97" s="69"/>
      <c r="C97" s="70"/>
      <c r="D97" s="71" t="s">
        <v>51</v>
      </c>
      <c r="E97" s="72"/>
      <c r="F97" s="72"/>
      <c r="G97" s="72"/>
      <c r="H97" s="72"/>
      <c r="I97" s="70"/>
      <c r="J97" s="70"/>
      <c r="K97" s="70"/>
      <c r="L97" s="70"/>
      <c r="M97" s="70"/>
      <c r="N97" s="73">
        <f>ROUND(N86*T97,2)</f>
        <v>0</v>
      </c>
      <c r="O97" s="74"/>
      <c r="P97" s="74"/>
      <c r="Q97" s="74"/>
    </row>
    <row r="98" spans="1:17" x14ac:dyDescent="0.3">
      <c r="A98" s="9"/>
      <c r="B98" s="69"/>
      <c r="C98" s="70"/>
      <c r="D98" s="71" t="s">
        <v>52</v>
      </c>
      <c r="E98" s="72"/>
      <c r="F98" s="72"/>
      <c r="G98" s="72"/>
      <c r="H98" s="72"/>
      <c r="I98" s="70"/>
      <c r="J98" s="70"/>
      <c r="K98" s="70"/>
      <c r="L98" s="70"/>
      <c r="M98" s="70"/>
      <c r="N98" s="73">
        <f>ROUND(N86*T98,2)</f>
        <v>0</v>
      </c>
      <c r="O98" s="74"/>
      <c r="P98" s="74"/>
      <c r="Q98" s="74"/>
    </row>
    <row r="99" spans="1:17" x14ac:dyDescent="0.3">
      <c r="A99" s="9"/>
      <c r="B99" s="69"/>
      <c r="C99" s="70"/>
      <c r="D99" s="71" t="s">
        <v>53</v>
      </c>
      <c r="E99" s="72"/>
      <c r="F99" s="72"/>
      <c r="G99" s="72"/>
      <c r="H99" s="72"/>
      <c r="I99" s="70"/>
      <c r="J99" s="70"/>
      <c r="K99" s="70"/>
      <c r="L99" s="70"/>
      <c r="M99" s="70"/>
      <c r="N99" s="73">
        <f>ROUND(N86*T99,2)</f>
        <v>0</v>
      </c>
      <c r="O99" s="74"/>
      <c r="P99" s="74"/>
      <c r="Q99" s="74"/>
    </row>
    <row r="100" spans="1:17" x14ac:dyDescent="0.3">
      <c r="A100" s="9"/>
      <c r="B100" s="69"/>
      <c r="C100" s="70"/>
      <c r="D100" s="75" t="s">
        <v>54</v>
      </c>
      <c r="E100" s="70"/>
      <c r="F100" s="70"/>
      <c r="G100" s="70"/>
      <c r="H100" s="70"/>
      <c r="I100" s="70"/>
      <c r="J100" s="70"/>
      <c r="K100" s="70"/>
      <c r="L100" s="70"/>
      <c r="M100" s="70"/>
      <c r="N100" s="73">
        <f>ROUND(N86*T100,2)</f>
        <v>0</v>
      </c>
      <c r="O100" s="74"/>
      <c r="P100" s="74"/>
      <c r="Q100" s="74"/>
    </row>
    <row r="101" spans="1:17" x14ac:dyDescent="0.3">
      <c r="A101" s="9"/>
      <c r="B101" s="10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</row>
    <row r="102" spans="1:17" ht="16.2" x14ac:dyDescent="0.3">
      <c r="A102" s="9"/>
      <c r="B102" s="10"/>
      <c r="C102" s="76" t="s">
        <v>55</v>
      </c>
      <c r="D102" s="31"/>
      <c r="E102" s="31"/>
      <c r="F102" s="31"/>
      <c r="G102" s="31"/>
      <c r="H102" s="31"/>
      <c r="I102" s="31"/>
      <c r="J102" s="31"/>
      <c r="K102" s="31"/>
      <c r="L102" s="77">
        <f>ROUND(SUM(N86+N94),2)</f>
        <v>0</v>
      </c>
      <c r="M102" s="77"/>
      <c r="N102" s="77"/>
      <c r="O102" s="77"/>
      <c r="P102" s="77"/>
      <c r="Q102" s="77"/>
    </row>
    <row r="103" spans="1:17" x14ac:dyDescent="0.3">
      <c r="A103" s="9"/>
      <c r="B103" s="46"/>
      <c r="C103" s="47"/>
      <c r="D103" s="47"/>
      <c r="E103" s="47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</row>
    <row r="107" spans="1:17" x14ac:dyDescent="0.3">
      <c r="A107" s="9"/>
      <c r="B107" s="48"/>
      <c r="C107" s="49"/>
      <c r="D107" s="49"/>
      <c r="E107" s="49"/>
      <c r="F107" s="49"/>
      <c r="G107" s="49"/>
      <c r="H107" s="49"/>
      <c r="I107" s="49"/>
      <c r="J107" s="49"/>
      <c r="K107" s="49"/>
      <c r="L107" s="49"/>
      <c r="M107" s="49"/>
      <c r="N107" s="49"/>
      <c r="O107" s="49"/>
      <c r="P107" s="49"/>
      <c r="Q107" s="49"/>
    </row>
    <row r="108" spans="1:17" ht="22.2" x14ac:dyDescent="0.3">
      <c r="A108" s="9"/>
      <c r="B108" s="10"/>
      <c r="C108" s="4" t="s">
        <v>56</v>
      </c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</row>
    <row r="109" spans="1:17" x14ac:dyDescent="0.3">
      <c r="A109" s="9"/>
      <c r="B109" s="10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</row>
    <row r="110" spans="1:17" x14ac:dyDescent="0.3">
      <c r="A110" s="9"/>
      <c r="B110" s="10"/>
      <c r="C110" s="6" t="s">
        <v>1</v>
      </c>
      <c r="D110" s="9"/>
      <c r="E110" s="9"/>
      <c r="F110" s="7">
        <f>F4</f>
        <v>0</v>
      </c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9"/>
    </row>
    <row r="111" spans="1:17" ht="16.2" x14ac:dyDescent="0.3">
      <c r="A111" s="9"/>
      <c r="B111" s="10"/>
      <c r="C111" s="50" t="s">
        <v>2</v>
      </c>
      <c r="D111" s="9"/>
      <c r="E111" s="9"/>
      <c r="F111" s="51" t="str">
        <f>F5</f>
        <v>03 - Ústřední vytápění</v>
      </c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9"/>
    </row>
    <row r="112" spans="1:17" x14ac:dyDescent="0.3">
      <c r="A112" s="9"/>
      <c r="B112" s="10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</row>
    <row r="113" spans="1:17" x14ac:dyDescent="0.3">
      <c r="A113" s="9"/>
      <c r="B113" s="10"/>
      <c r="C113" s="6" t="s">
        <v>7</v>
      </c>
      <c r="D113" s="9"/>
      <c r="E113" s="9"/>
      <c r="F113" s="14" t="str">
        <f>F7</f>
        <v>Mnichovice, Masarykovo nám. 61</v>
      </c>
      <c r="G113" s="9"/>
      <c r="H113" s="9"/>
      <c r="I113" s="9"/>
      <c r="J113" s="9"/>
      <c r="K113" s="6" t="s">
        <v>9</v>
      </c>
      <c r="L113" s="9"/>
      <c r="M113" s="16">
        <f>IF(O7="","",O7)</f>
        <v>0</v>
      </c>
      <c r="N113" s="16"/>
      <c r="O113" s="16"/>
      <c r="P113" s="16"/>
      <c r="Q113" s="9"/>
    </row>
    <row r="114" spans="1:17" x14ac:dyDescent="0.3">
      <c r="A114" s="9"/>
      <c r="B114" s="10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</row>
    <row r="115" spans="1:17" x14ac:dyDescent="0.3">
      <c r="A115" s="9"/>
      <c r="B115" s="10"/>
      <c r="C115" s="6" t="s">
        <v>10</v>
      </c>
      <c r="D115" s="9"/>
      <c r="E115" s="9"/>
      <c r="F115" s="14" t="str">
        <f>E10</f>
        <v>Město Mnichovice, Masarykovo nám. 83</v>
      </c>
      <c r="G115" s="9"/>
      <c r="H115" s="9"/>
      <c r="I115" s="9"/>
      <c r="J115" s="9"/>
      <c r="K115" s="6" t="s">
        <v>15</v>
      </c>
      <c r="L115" s="9"/>
      <c r="M115" s="17" t="str">
        <f>E16</f>
        <v>STAVEBNÍ PROJEKCE ARCHITEKT MAŠEK s.r.o</v>
      </c>
      <c r="N115" s="17"/>
      <c r="O115" s="17"/>
      <c r="P115" s="17"/>
      <c r="Q115" s="17"/>
    </row>
    <row r="116" spans="1:17" x14ac:dyDescent="0.3">
      <c r="A116" s="9"/>
      <c r="B116" s="10"/>
      <c r="C116" s="6" t="s">
        <v>14</v>
      </c>
      <c r="D116" s="9"/>
      <c r="E116" s="9"/>
      <c r="F116" s="14" t="str">
        <f>IF(E13="","",E13)</f>
        <v/>
      </c>
      <c r="G116" s="9"/>
      <c r="H116" s="9"/>
      <c r="I116" s="9"/>
      <c r="J116" s="9"/>
      <c r="K116" s="6" t="s">
        <v>17</v>
      </c>
      <c r="L116" s="9"/>
      <c r="M116" s="17" t="str">
        <f>E19</f>
        <v/>
      </c>
      <c r="N116" s="17"/>
      <c r="O116" s="17"/>
      <c r="P116" s="17"/>
      <c r="Q116" s="17"/>
    </row>
    <row r="117" spans="1:17" x14ac:dyDescent="0.3">
      <c r="A117" s="9"/>
      <c r="B117" s="10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</row>
    <row r="118" spans="1:17" x14ac:dyDescent="0.3">
      <c r="A118" s="78"/>
      <c r="B118" s="79"/>
      <c r="C118" s="80" t="s">
        <v>57</v>
      </c>
      <c r="D118" s="81" t="s">
        <v>58</v>
      </c>
      <c r="E118" s="81" t="s">
        <v>59</v>
      </c>
      <c r="F118" s="82" t="s">
        <v>60</v>
      </c>
      <c r="G118" s="82"/>
      <c r="H118" s="82"/>
      <c r="I118" s="82"/>
      <c r="J118" s="81" t="s">
        <v>61</v>
      </c>
      <c r="K118" s="81" t="s">
        <v>62</v>
      </c>
      <c r="L118" s="82" t="s">
        <v>63</v>
      </c>
      <c r="M118" s="82"/>
      <c r="N118" s="82" t="s">
        <v>40</v>
      </c>
      <c r="O118" s="82"/>
      <c r="P118" s="82"/>
      <c r="Q118" s="83"/>
    </row>
    <row r="119" spans="1:17" ht="16.2" x14ac:dyDescent="0.35">
      <c r="A119" s="9"/>
      <c r="B119" s="10"/>
      <c r="C119" s="84" t="s">
        <v>19</v>
      </c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85">
        <f>BK119</f>
        <v>0</v>
      </c>
      <c r="O119" s="86"/>
      <c r="P119" s="86"/>
      <c r="Q119" s="86"/>
    </row>
    <row r="120" spans="1:17" ht="16.2" x14ac:dyDescent="0.35">
      <c r="A120" s="87"/>
      <c r="B120" s="88"/>
      <c r="C120" s="87"/>
      <c r="D120" s="89" t="s">
        <v>42</v>
      </c>
      <c r="E120" s="89"/>
      <c r="F120" s="89"/>
      <c r="G120" s="89"/>
      <c r="H120" s="89"/>
      <c r="I120" s="89"/>
      <c r="J120" s="89"/>
      <c r="K120" s="89"/>
      <c r="L120" s="89"/>
      <c r="M120" s="89"/>
      <c r="N120" s="67">
        <f>BK120</f>
        <v>0</v>
      </c>
      <c r="O120" s="60"/>
      <c r="P120" s="60"/>
      <c r="Q120" s="60"/>
    </row>
    <row r="121" spans="1:17" ht="15" x14ac:dyDescent="0.35">
      <c r="A121" s="87"/>
      <c r="B121" s="88"/>
      <c r="C121" s="87"/>
      <c r="D121" s="90" t="s">
        <v>43</v>
      </c>
      <c r="E121" s="90"/>
      <c r="F121" s="90"/>
      <c r="G121" s="90"/>
      <c r="H121" s="90"/>
      <c r="I121" s="90"/>
      <c r="J121" s="90"/>
      <c r="K121" s="90"/>
      <c r="L121" s="90"/>
      <c r="M121" s="90"/>
      <c r="N121" s="91">
        <f>BK121</f>
        <v>0</v>
      </c>
      <c r="O121" s="92"/>
      <c r="P121" s="92"/>
      <c r="Q121" s="92"/>
    </row>
    <row r="122" spans="1:17" ht="28.8" x14ac:dyDescent="0.3">
      <c r="A122" s="9"/>
      <c r="B122" s="69"/>
      <c r="C122" s="93" t="s">
        <v>64</v>
      </c>
      <c r="D122" s="93" t="s">
        <v>65</v>
      </c>
      <c r="E122" s="94" t="s">
        <v>66</v>
      </c>
      <c r="F122" s="95" t="s">
        <v>67</v>
      </c>
      <c r="G122" s="95"/>
      <c r="H122" s="95"/>
      <c r="I122" s="95"/>
      <c r="J122" s="96" t="s">
        <v>68</v>
      </c>
      <c r="K122" s="97">
        <v>80</v>
      </c>
      <c r="L122" s="98">
        <v>0</v>
      </c>
      <c r="M122" s="98"/>
      <c r="N122" s="99">
        <f>ROUND(L122*K122,2)</f>
        <v>0</v>
      </c>
      <c r="O122" s="99"/>
      <c r="P122" s="99"/>
      <c r="Q122" s="99"/>
    </row>
    <row r="123" spans="1:17" ht="28.8" x14ac:dyDescent="0.3">
      <c r="A123" s="9"/>
      <c r="B123" s="69"/>
      <c r="C123" s="93" t="s">
        <v>69</v>
      </c>
      <c r="D123" s="93" t="s">
        <v>65</v>
      </c>
      <c r="E123" s="94" t="s">
        <v>70</v>
      </c>
      <c r="F123" s="95" t="s">
        <v>71</v>
      </c>
      <c r="G123" s="95"/>
      <c r="H123" s="95"/>
      <c r="I123" s="95"/>
      <c r="J123" s="96" t="s">
        <v>68</v>
      </c>
      <c r="K123" s="97">
        <v>44</v>
      </c>
      <c r="L123" s="98">
        <v>0</v>
      </c>
      <c r="M123" s="98"/>
      <c r="N123" s="99">
        <f>ROUND(L123*K123,2)</f>
        <v>0</v>
      </c>
      <c r="O123" s="99"/>
      <c r="P123" s="99"/>
      <c r="Q123" s="99"/>
    </row>
    <row r="124" spans="1:17" ht="28.8" x14ac:dyDescent="0.3">
      <c r="A124" s="9"/>
      <c r="B124" s="69"/>
      <c r="C124" s="93" t="s">
        <v>72</v>
      </c>
      <c r="D124" s="93" t="s">
        <v>65</v>
      </c>
      <c r="E124" s="94" t="s">
        <v>73</v>
      </c>
      <c r="F124" s="95" t="s">
        <v>74</v>
      </c>
      <c r="G124" s="95"/>
      <c r="H124" s="95"/>
      <c r="I124" s="95"/>
      <c r="J124" s="96" t="s">
        <v>68</v>
      </c>
      <c r="K124" s="97">
        <v>15.5</v>
      </c>
      <c r="L124" s="98">
        <v>0</v>
      </c>
      <c r="M124" s="98"/>
      <c r="N124" s="99">
        <f>ROUND(L124*K124,2)</f>
        <v>0</v>
      </c>
      <c r="O124" s="99"/>
      <c r="P124" s="99"/>
      <c r="Q124" s="99"/>
    </row>
    <row r="125" spans="1:17" x14ac:dyDescent="0.3">
      <c r="A125" s="100"/>
      <c r="B125" s="101"/>
      <c r="C125" s="100"/>
      <c r="D125" s="100"/>
      <c r="E125" s="102" t="s">
        <v>5</v>
      </c>
      <c r="F125" s="103" t="s">
        <v>75</v>
      </c>
      <c r="G125" s="104"/>
      <c r="H125" s="104"/>
      <c r="I125" s="104"/>
      <c r="J125" s="100"/>
      <c r="K125" s="105">
        <v>15.5</v>
      </c>
      <c r="L125" s="100"/>
      <c r="M125" s="100"/>
      <c r="N125" s="100"/>
      <c r="O125" s="100"/>
      <c r="P125" s="100"/>
      <c r="Q125" s="100"/>
    </row>
    <row r="126" spans="1:17" x14ac:dyDescent="0.3">
      <c r="A126" s="106"/>
      <c r="B126" s="107"/>
      <c r="C126" s="106"/>
      <c r="D126" s="106"/>
      <c r="E126" s="108" t="s">
        <v>5</v>
      </c>
      <c r="F126" s="109" t="s">
        <v>76</v>
      </c>
      <c r="G126" s="110"/>
      <c r="H126" s="110"/>
      <c r="I126" s="110"/>
      <c r="J126" s="106"/>
      <c r="K126" s="111">
        <v>15.5</v>
      </c>
      <c r="L126" s="106"/>
      <c r="M126" s="106"/>
      <c r="N126" s="106"/>
      <c r="O126" s="106"/>
      <c r="P126" s="106"/>
      <c r="Q126" s="106"/>
    </row>
    <row r="127" spans="1:17" ht="28.8" x14ac:dyDescent="0.3">
      <c r="A127" s="9"/>
      <c r="B127" s="69"/>
      <c r="C127" s="93" t="s">
        <v>77</v>
      </c>
      <c r="D127" s="93" t="s">
        <v>65</v>
      </c>
      <c r="E127" s="94" t="s">
        <v>78</v>
      </c>
      <c r="F127" s="95" t="s">
        <v>79</v>
      </c>
      <c r="G127" s="95"/>
      <c r="H127" s="95"/>
      <c r="I127" s="95"/>
      <c r="J127" s="96" t="s">
        <v>68</v>
      </c>
      <c r="K127" s="97">
        <v>139.5</v>
      </c>
      <c r="L127" s="98">
        <v>0</v>
      </c>
      <c r="M127" s="98"/>
      <c r="N127" s="99">
        <f>ROUND(L127*K127,2)</f>
        <v>0</v>
      </c>
      <c r="O127" s="99"/>
      <c r="P127" s="99"/>
      <c r="Q127" s="99"/>
    </row>
    <row r="128" spans="1:17" x14ac:dyDescent="0.3">
      <c r="A128" s="100"/>
      <c r="B128" s="101"/>
      <c r="C128" s="100"/>
      <c r="D128" s="100"/>
      <c r="E128" s="102" t="s">
        <v>5</v>
      </c>
      <c r="F128" s="103" t="s">
        <v>80</v>
      </c>
      <c r="G128" s="104"/>
      <c r="H128" s="104"/>
      <c r="I128" s="104"/>
      <c r="J128" s="100"/>
      <c r="K128" s="105">
        <v>139.5</v>
      </c>
      <c r="L128" s="100"/>
      <c r="M128" s="100"/>
      <c r="N128" s="100"/>
      <c r="O128" s="100"/>
      <c r="P128" s="100"/>
      <c r="Q128" s="100"/>
    </row>
    <row r="129" spans="1:17" x14ac:dyDescent="0.3">
      <c r="A129" s="106"/>
      <c r="B129" s="107"/>
      <c r="C129" s="106"/>
      <c r="D129" s="106"/>
      <c r="E129" s="108" t="s">
        <v>5</v>
      </c>
      <c r="F129" s="109" t="s">
        <v>76</v>
      </c>
      <c r="G129" s="110"/>
      <c r="H129" s="110"/>
      <c r="I129" s="110"/>
      <c r="J129" s="106"/>
      <c r="K129" s="111">
        <v>139.5</v>
      </c>
      <c r="L129" s="106"/>
      <c r="M129" s="106"/>
      <c r="N129" s="106"/>
      <c r="O129" s="106"/>
      <c r="P129" s="106"/>
      <c r="Q129" s="106"/>
    </row>
    <row r="130" spans="1:17" ht="28.8" x14ac:dyDescent="0.3">
      <c r="A130" s="9"/>
      <c r="B130" s="69"/>
      <c r="C130" s="93" t="s">
        <v>81</v>
      </c>
      <c r="D130" s="93" t="s">
        <v>65</v>
      </c>
      <c r="E130" s="94" t="s">
        <v>82</v>
      </c>
      <c r="F130" s="95" t="s">
        <v>83</v>
      </c>
      <c r="G130" s="95"/>
      <c r="H130" s="95"/>
      <c r="I130" s="95"/>
      <c r="J130" s="96" t="s">
        <v>68</v>
      </c>
      <c r="K130" s="97">
        <v>139.5</v>
      </c>
      <c r="L130" s="98">
        <v>0</v>
      </c>
      <c r="M130" s="98"/>
      <c r="N130" s="99">
        <f>ROUND(L130*K130,2)</f>
        <v>0</v>
      </c>
      <c r="O130" s="99"/>
      <c r="P130" s="99"/>
      <c r="Q130" s="99"/>
    </row>
    <row r="131" spans="1:17" x14ac:dyDescent="0.3">
      <c r="A131" s="100"/>
      <c r="B131" s="101"/>
      <c r="C131" s="100"/>
      <c r="D131" s="100"/>
      <c r="E131" s="102" t="s">
        <v>5</v>
      </c>
      <c r="F131" s="103" t="s">
        <v>80</v>
      </c>
      <c r="G131" s="104"/>
      <c r="H131" s="104"/>
      <c r="I131" s="104"/>
      <c r="J131" s="100"/>
      <c r="K131" s="105">
        <v>139.5</v>
      </c>
      <c r="L131" s="100"/>
      <c r="M131" s="100"/>
      <c r="N131" s="100"/>
      <c r="O131" s="100"/>
      <c r="P131" s="100"/>
      <c r="Q131" s="100"/>
    </row>
    <row r="132" spans="1:17" x14ac:dyDescent="0.3">
      <c r="A132" s="106"/>
      <c r="B132" s="107"/>
      <c r="C132" s="106"/>
      <c r="D132" s="106"/>
      <c r="E132" s="108" t="s">
        <v>5</v>
      </c>
      <c r="F132" s="109" t="s">
        <v>76</v>
      </c>
      <c r="G132" s="110"/>
      <c r="H132" s="110"/>
      <c r="I132" s="110"/>
      <c r="J132" s="106"/>
      <c r="K132" s="111">
        <v>139.5</v>
      </c>
      <c r="L132" s="106"/>
      <c r="M132" s="106"/>
      <c r="N132" s="106"/>
      <c r="O132" s="106"/>
      <c r="P132" s="106"/>
      <c r="Q132" s="106"/>
    </row>
    <row r="133" spans="1:17" ht="28.8" x14ac:dyDescent="0.3">
      <c r="A133" s="9"/>
      <c r="B133" s="69"/>
      <c r="C133" s="93" t="s">
        <v>84</v>
      </c>
      <c r="D133" s="93" t="s">
        <v>65</v>
      </c>
      <c r="E133" s="94" t="s">
        <v>85</v>
      </c>
      <c r="F133" s="95" t="s">
        <v>86</v>
      </c>
      <c r="G133" s="95"/>
      <c r="H133" s="95"/>
      <c r="I133" s="95"/>
      <c r="J133" s="96" t="s">
        <v>87</v>
      </c>
      <c r="K133" s="97">
        <v>8.1000000000000003E-2</v>
      </c>
      <c r="L133" s="98">
        <v>0</v>
      </c>
      <c r="M133" s="98"/>
      <c r="N133" s="99">
        <f>ROUND(L133*K133,2)</f>
        <v>0</v>
      </c>
      <c r="O133" s="99"/>
      <c r="P133" s="99"/>
      <c r="Q133" s="99"/>
    </row>
    <row r="134" spans="1:17" ht="15" x14ac:dyDescent="0.35">
      <c r="A134" s="87"/>
      <c r="B134" s="88"/>
      <c r="C134" s="87"/>
      <c r="D134" s="90" t="s">
        <v>44</v>
      </c>
      <c r="E134" s="90"/>
      <c r="F134" s="90"/>
      <c r="G134" s="90"/>
      <c r="H134" s="90"/>
      <c r="I134" s="90"/>
      <c r="J134" s="90"/>
      <c r="K134" s="90"/>
      <c r="L134" s="90"/>
      <c r="M134" s="90"/>
      <c r="N134" s="112">
        <f>BK134</f>
        <v>0</v>
      </c>
      <c r="O134" s="113"/>
      <c r="P134" s="113"/>
      <c r="Q134" s="113"/>
    </row>
    <row r="135" spans="1:17" ht="28.8" x14ac:dyDescent="0.3">
      <c r="A135" s="9"/>
      <c r="B135" s="69"/>
      <c r="C135" s="93" t="s">
        <v>88</v>
      </c>
      <c r="D135" s="93" t="s">
        <v>65</v>
      </c>
      <c r="E135" s="94" t="s">
        <v>89</v>
      </c>
      <c r="F135" s="95" t="s">
        <v>90</v>
      </c>
      <c r="G135" s="95"/>
      <c r="H135" s="95"/>
      <c r="I135" s="95"/>
      <c r="J135" s="96" t="s">
        <v>91</v>
      </c>
      <c r="K135" s="97">
        <v>8</v>
      </c>
      <c r="L135" s="98">
        <v>0</v>
      </c>
      <c r="M135" s="98"/>
      <c r="N135" s="99">
        <f t="shared" ref="N135:N140" si="0">ROUND(L135*K135,2)</f>
        <v>0</v>
      </c>
      <c r="O135" s="99"/>
      <c r="P135" s="99"/>
      <c r="Q135" s="99"/>
    </row>
    <row r="136" spans="1:17" x14ac:dyDescent="0.3">
      <c r="A136" s="9"/>
      <c r="B136" s="69"/>
      <c r="C136" s="114" t="s">
        <v>92</v>
      </c>
      <c r="D136" s="114" t="s">
        <v>93</v>
      </c>
      <c r="E136" s="115" t="s">
        <v>94</v>
      </c>
      <c r="F136" s="116" t="s">
        <v>95</v>
      </c>
      <c r="G136" s="116"/>
      <c r="H136" s="116"/>
      <c r="I136" s="116"/>
      <c r="J136" s="117" t="s">
        <v>91</v>
      </c>
      <c r="K136" s="118">
        <v>8</v>
      </c>
      <c r="L136" s="119">
        <v>0</v>
      </c>
      <c r="M136" s="119"/>
      <c r="N136" s="120">
        <f t="shared" si="0"/>
        <v>0</v>
      </c>
      <c r="O136" s="99"/>
      <c r="P136" s="99"/>
      <c r="Q136" s="99"/>
    </row>
    <row r="137" spans="1:17" ht="28.8" x14ac:dyDescent="0.3">
      <c r="A137" s="9"/>
      <c r="B137" s="69"/>
      <c r="C137" s="93" t="s">
        <v>96</v>
      </c>
      <c r="D137" s="93" t="s">
        <v>65</v>
      </c>
      <c r="E137" s="94" t="s">
        <v>97</v>
      </c>
      <c r="F137" s="95" t="s">
        <v>98</v>
      </c>
      <c r="G137" s="95"/>
      <c r="H137" s="95"/>
      <c r="I137" s="95"/>
      <c r="J137" s="96" t="s">
        <v>91</v>
      </c>
      <c r="K137" s="97">
        <v>8</v>
      </c>
      <c r="L137" s="98">
        <v>0</v>
      </c>
      <c r="M137" s="98"/>
      <c r="N137" s="99">
        <f t="shared" si="0"/>
        <v>0</v>
      </c>
      <c r="O137" s="99"/>
      <c r="P137" s="99"/>
      <c r="Q137" s="99"/>
    </row>
    <row r="138" spans="1:17" ht="28.8" x14ac:dyDescent="0.3">
      <c r="A138" s="9"/>
      <c r="B138" s="69"/>
      <c r="C138" s="93" t="s">
        <v>99</v>
      </c>
      <c r="D138" s="93" t="s">
        <v>65</v>
      </c>
      <c r="E138" s="94" t="s">
        <v>100</v>
      </c>
      <c r="F138" s="95" t="s">
        <v>101</v>
      </c>
      <c r="G138" s="95"/>
      <c r="H138" s="95"/>
      <c r="I138" s="95"/>
      <c r="J138" s="96" t="s">
        <v>91</v>
      </c>
      <c r="K138" s="97">
        <v>8</v>
      </c>
      <c r="L138" s="98">
        <v>0</v>
      </c>
      <c r="M138" s="98"/>
      <c r="N138" s="99">
        <f t="shared" si="0"/>
        <v>0</v>
      </c>
      <c r="O138" s="99"/>
      <c r="P138" s="99"/>
      <c r="Q138" s="99"/>
    </row>
    <row r="139" spans="1:17" ht="28.8" x14ac:dyDescent="0.3">
      <c r="A139" s="9"/>
      <c r="B139" s="69"/>
      <c r="C139" s="93" t="s">
        <v>102</v>
      </c>
      <c r="D139" s="93" t="s">
        <v>65</v>
      </c>
      <c r="E139" s="94" t="s">
        <v>103</v>
      </c>
      <c r="F139" s="95" t="s">
        <v>104</v>
      </c>
      <c r="G139" s="95"/>
      <c r="H139" s="95"/>
      <c r="I139" s="95"/>
      <c r="J139" s="96" t="s">
        <v>91</v>
      </c>
      <c r="K139" s="97">
        <v>2</v>
      </c>
      <c r="L139" s="98">
        <v>0</v>
      </c>
      <c r="M139" s="98"/>
      <c r="N139" s="99">
        <f t="shared" si="0"/>
        <v>0</v>
      </c>
      <c r="O139" s="99"/>
      <c r="P139" s="99"/>
      <c r="Q139" s="99"/>
    </row>
    <row r="140" spans="1:17" ht="28.8" x14ac:dyDescent="0.3">
      <c r="A140" s="9"/>
      <c r="B140" s="69"/>
      <c r="C140" s="93" t="s">
        <v>105</v>
      </c>
      <c r="D140" s="93" t="s">
        <v>65</v>
      </c>
      <c r="E140" s="94" t="s">
        <v>106</v>
      </c>
      <c r="F140" s="95" t="s">
        <v>107</v>
      </c>
      <c r="G140" s="95"/>
      <c r="H140" s="95"/>
      <c r="I140" s="95"/>
      <c r="J140" s="96" t="s">
        <v>87</v>
      </c>
      <c r="K140" s="97">
        <v>1.2999999999999999E-2</v>
      </c>
      <c r="L140" s="98">
        <v>0</v>
      </c>
      <c r="M140" s="98"/>
      <c r="N140" s="99">
        <f t="shared" si="0"/>
        <v>0</v>
      </c>
      <c r="O140" s="99"/>
      <c r="P140" s="99"/>
      <c r="Q140" s="99"/>
    </row>
    <row r="141" spans="1:17" ht="15" x14ac:dyDescent="0.35">
      <c r="A141" s="87"/>
      <c r="B141" s="88"/>
      <c r="C141" s="87"/>
      <c r="D141" s="90" t="s">
        <v>45</v>
      </c>
      <c r="E141" s="90"/>
      <c r="F141" s="90"/>
      <c r="G141" s="90"/>
      <c r="H141" s="90"/>
      <c r="I141" s="90"/>
      <c r="J141" s="90"/>
      <c r="K141" s="90"/>
      <c r="L141" s="90"/>
      <c r="M141" s="90"/>
      <c r="N141" s="112">
        <f>BK141</f>
        <v>0</v>
      </c>
      <c r="O141" s="113"/>
      <c r="P141" s="113"/>
      <c r="Q141" s="113"/>
    </row>
    <row r="142" spans="1:17" ht="28.8" x14ac:dyDescent="0.3">
      <c r="A142" s="9"/>
      <c r="B142" s="69"/>
      <c r="C142" s="93" t="s">
        <v>108</v>
      </c>
      <c r="D142" s="93" t="s">
        <v>65</v>
      </c>
      <c r="E142" s="94" t="s">
        <v>109</v>
      </c>
      <c r="F142" s="95" t="s">
        <v>110</v>
      </c>
      <c r="G142" s="95"/>
      <c r="H142" s="95"/>
      <c r="I142" s="95"/>
      <c r="J142" s="96" t="s">
        <v>91</v>
      </c>
      <c r="K142" s="97">
        <v>5</v>
      </c>
      <c r="L142" s="98">
        <v>0</v>
      </c>
      <c r="M142" s="98"/>
      <c r="N142" s="99">
        <f>ROUND(L142*K142,2)</f>
        <v>0</v>
      </c>
      <c r="O142" s="99"/>
      <c r="P142" s="99"/>
      <c r="Q142" s="99"/>
    </row>
    <row r="143" spans="1:17" x14ac:dyDescent="0.3">
      <c r="A143" s="100"/>
      <c r="B143" s="101"/>
      <c r="C143" s="100"/>
      <c r="D143" s="100"/>
      <c r="E143" s="102" t="s">
        <v>5</v>
      </c>
      <c r="F143" s="103" t="s">
        <v>111</v>
      </c>
      <c r="G143" s="104"/>
      <c r="H143" s="104"/>
      <c r="I143" s="104"/>
      <c r="J143" s="100"/>
      <c r="K143" s="105">
        <v>5</v>
      </c>
      <c r="L143" s="100"/>
      <c r="M143" s="100"/>
      <c r="N143" s="100"/>
      <c r="O143" s="100"/>
      <c r="P143" s="100"/>
      <c r="Q143" s="100"/>
    </row>
    <row r="144" spans="1:17" x14ac:dyDescent="0.3">
      <c r="A144" s="106"/>
      <c r="B144" s="107"/>
      <c r="C144" s="106"/>
      <c r="D144" s="106"/>
      <c r="E144" s="108" t="s">
        <v>5</v>
      </c>
      <c r="F144" s="109" t="s">
        <v>76</v>
      </c>
      <c r="G144" s="110"/>
      <c r="H144" s="110"/>
      <c r="I144" s="110"/>
      <c r="J144" s="106"/>
      <c r="K144" s="111">
        <v>5</v>
      </c>
      <c r="L144" s="106"/>
      <c r="M144" s="106"/>
      <c r="N144" s="106"/>
      <c r="O144" s="106"/>
      <c r="P144" s="106"/>
      <c r="Q144" s="106"/>
    </row>
    <row r="145" spans="1:17" x14ac:dyDescent="0.3">
      <c r="A145" s="9"/>
      <c r="B145" s="69"/>
      <c r="C145" s="114" t="s">
        <v>112</v>
      </c>
      <c r="D145" s="114" t="s">
        <v>93</v>
      </c>
      <c r="E145" s="115" t="s">
        <v>113</v>
      </c>
      <c r="F145" s="116" t="s">
        <v>114</v>
      </c>
      <c r="G145" s="116"/>
      <c r="H145" s="116"/>
      <c r="I145" s="116"/>
      <c r="J145" s="117" t="s">
        <v>91</v>
      </c>
      <c r="K145" s="118">
        <v>2</v>
      </c>
      <c r="L145" s="119">
        <v>0</v>
      </c>
      <c r="M145" s="119"/>
      <c r="N145" s="120">
        <f>ROUND(L145*K145,2)</f>
        <v>0</v>
      </c>
      <c r="O145" s="99"/>
      <c r="P145" s="99"/>
      <c r="Q145" s="99"/>
    </row>
    <row r="146" spans="1:17" x14ac:dyDescent="0.3">
      <c r="A146" s="9"/>
      <c r="B146" s="69"/>
      <c r="C146" s="114" t="s">
        <v>115</v>
      </c>
      <c r="D146" s="114" t="s">
        <v>93</v>
      </c>
      <c r="E146" s="115" t="s">
        <v>116</v>
      </c>
      <c r="F146" s="116" t="s">
        <v>117</v>
      </c>
      <c r="G146" s="116"/>
      <c r="H146" s="116"/>
      <c r="I146" s="116"/>
      <c r="J146" s="117" t="s">
        <v>91</v>
      </c>
      <c r="K146" s="118">
        <v>1</v>
      </c>
      <c r="L146" s="119">
        <v>0</v>
      </c>
      <c r="M146" s="119"/>
      <c r="N146" s="120">
        <f>ROUND(L146*K146,2)</f>
        <v>0</v>
      </c>
      <c r="O146" s="99"/>
      <c r="P146" s="99"/>
      <c r="Q146" s="99"/>
    </row>
    <row r="147" spans="1:17" x14ac:dyDescent="0.3">
      <c r="A147" s="9"/>
      <c r="B147" s="69"/>
      <c r="C147" s="114" t="s">
        <v>118</v>
      </c>
      <c r="D147" s="114" t="s">
        <v>93</v>
      </c>
      <c r="E147" s="115" t="s">
        <v>119</v>
      </c>
      <c r="F147" s="116" t="s">
        <v>120</v>
      </c>
      <c r="G147" s="116"/>
      <c r="H147" s="116"/>
      <c r="I147" s="116"/>
      <c r="J147" s="117" t="s">
        <v>91</v>
      </c>
      <c r="K147" s="118">
        <v>1</v>
      </c>
      <c r="L147" s="119">
        <v>0</v>
      </c>
      <c r="M147" s="119"/>
      <c r="N147" s="120">
        <f>ROUND(L147*K147,2)</f>
        <v>0</v>
      </c>
      <c r="O147" s="99"/>
      <c r="P147" s="99"/>
      <c r="Q147" s="99"/>
    </row>
    <row r="148" spans="1:17" x14ac:dyDescent="0.3">
      <c r="A148" s="9"/>
      <c r="B148" s="69"/>
      <c r="C148" s="114" t="s">
        <v>121</v>
      </c>
      <c r="D148" s="114" t="s">
        <v>93</v>
      </c>
      <c r="E148" s="115" t="s">
        <v>122</v>
      </c>
      <c r="F148" s="116" t="s">
        <v>123</v>
      </c>
      <c r="G148" s="116"/>
      <c r="H148" s="116"/>
      <c r="I148" s="116"/>
      <c r="J148" s="117" t="s">
        <v>91</v>
      </c>
      <c r="K148" s="118">
        <v>1</v>
      </c>
      <c r="L148" s="119">
        <v>0</v>
      </c>
      <c r="M148" s="119"/>
      <c r="N148" s="120">
        <f>ROUND(L148*K148,2)</f>
        <v>0</v>
      </c>
      <c r="O148" s="99"/>
      <c r="P148" s="99"/>
      <c r="Q148" s="99"/>
    </row>
    <row r="149" spans="1:17" ht="28.8" x14ac:dyDescent="0.3">
      <c r="A149" s="9"/>
      <c r="B149" s="69"/>
      <c r="C149" s="93" t="s">
        <v>124</v>
      </c>
      <c r="D149" s="93" t="s">
        <v>65</v>
      </c>
      <c r="E149" s="94" t="s">
        <v>125</v>
      </c>
      <c r="F149" s="95" t="s">
        <v>126</v>
      </c>
      <c r="G149" s="95"/>
      <c r="H149" s="95"/>
      <c r="I149" s="95"/>
      <c r="J149" s="96" t="s">
        <v>91</v>
      </c>
      <c r="K149" s="97">
        <v>3</v>
      </c>
      <c r="L149" s="98">
        <v>0</v>
      </c>
      <c r="M149" s="98"/>
      <c r="N149" s="99">
        <f>ROUND(L149*K149,2)</f>
        <v>0</v>
      </c>
      <c r="O149" s="99"/>
      <c r="P149" s="99"/>
      <c r="Q149" s="99"/>
    </row>
    <row r="150" spans="1:17" x14ac:dyDescent="0.3">
      <c r="A150" s="100"/>
      <c r="B150" s="101"/>
      <c r="C150" s="100"/>
      <c r="D150" s="100"/>
      <c r="E150" s="102" t="s">
        <v>5</v>
      </c>
      <c r="F150" s="103" t="s">
        <v>127</v>
      </c>
      <c r="G150" s="104"/>
      <c r="H150" s="104"/>
      <c r="I150" s="104"/>
      <c r="J150" s="100"/>
      <c r="K150" s="105">
        <v>3</v>
      </c>
      <c r="L150" s="100"/>
      <c r="M150" s="100"/>
      <c r="N150" s="100"/>
      <c r="O150" s="100"/>
      <c r="P150" s="100"/>
      <c r="Q150" s="100"/>
    </row>
    <row r="151" spans="1:17" x14ac:dyDescent="0.3">
      <c r="A151" s="106"/>
      <c r="B151" s="107"/>
      <c r="C151" s="106"/>
      <c r="D151" s="106"/>
      <c r="E151" s="108" t="s">
        <v>5</v>
      </c>
      <c r="F151" s="109" t="s">
        <v>76</v>
      </c>
      <c r="G151" s="110"/>
      <c r="H151" s="110"/>
      <c r="I151" s="110"/>
      <c r="J151" s="106"/>
      <c r="K151" s="111">
        <v>3</v>
      </c>
      <c r="L151" s="106"/>
      <c r="M151" s="106"/>
      <c r="N151" s="106"/>
      <c r="O151" s="106"/>
      <c r="P151" s="106"/>
      <c r="Q151" s="106"/>
    </row>
    <row r="152" spans="1:17" x14ac:dyDescent="0.3">
      <c r="A152" s="9"/>
      <c r="B152" s="69"/>
      <c r="C152" s="114" t="s">
        <v>128</v>
      </c>
      <c r="D152" s="114" t="s">
        <v>93</v>
      </c>
      <c r="E152" s="115" t="s">
        <v>129</v>
      </c>
      <c r="F152" s="116" t="s">
        <v>130</v>
      </c>
      <c r="G152" s="116"/>
      <c r="H152" s="116"/>
      <c r="I152" s="116"/>
      <c r="J152" s="117" t="s">
        <v>91</v>
      </c>
      <c r="K152" s="118">
        <v>3</v>
      </c>
      <c r="L152" s="119">
        <v>0</v>
      </c>
      <c r="M152" s="119"/>
      <c r="N152" s="120">
        <f>ROUND(L152*K152,2)</f>
        <v>0</v>
      </c>
      <c r="O152" s="99"/>
      <c r="P152" s="99"/>
      <c r="Q152" s="99"/>
    </row>
    <row r="153" spans="1:17" ht="28.8" x14ac:dyDescent="0.3">
      <c r="A153" s="9"/>
      <c r="B153" s="69"/>
      <c r="C153" s="93" t="s">
        <v>131</v>
      </c>
      <c r="D153" s="93" t="s">
        <v>65</v>
      </c>
      <c r="E153" s="94" t="s">
        <v>132</v>
      </c>
      <c r="F153" s="95" t="s">
        <v>133</v>
      </c>
      <c r="G153" s="95"/>
      <c r="H153" s="95"/>
      <c r="I153" s="95"/>
      <c r="J153" s="96" t="s">
        <v>87</v>
      </c>
      <c r="K153" s="97">
        <v>0.308</v>
      </c>
      <c r="L153" s="98">
        <v>0</v>
      </c>
      <c r="M153" s="98"/>
      <c r="N153" s="99">
        <f>ROUND(L153*K153,2)</f>
        <v>0</v>
      </c>
      <c r="O153" s="99"/>
      <c r="P153" s="99"/>
      <c r="Q153" s="99"/>
    </row>
    <row r="154" spans="1:17" ht="16.2" x14ac:dyDescent="0.35">
      <c r="A154" s="87"/>
      <c r="B154" s="88"/>
      <c r="C154" s="87"/>
      <c r="D154" s="89" t="s">
        <v>46</v>
      </c>
      <c r="E154" s="89"/>
      <c r="F154" s="89"/>
      <c r="G154" s="89"/>
      <c r="H154" s="89"/>
      <c r="I154" s="89"/>
      <c r="J154" s="89"/>
      <c r="K154" s="89"/>
      <c r="L154" s="89"/>
      <c r="M154" s="89"/>
      <c r="N154" s="121">
        <f>BK154</f>
        <v>0</v>
      </c>
      <c r="O154" s="122"/>
      <c r="P154" s="122"/>
      <c r="Q154" s="122"/>
    </row>
    <row r="155" spans="1:17" x14ac:dyDescent="0.3">
      <c r="A155" s="9"/>
      <c r="B155" s="69"/>
      <c r="C155" s="93" t="s">
        <v>134</v>
      </c>
      <c r="D155" s="93" t="s">
        <v>65</v>
      </c>
      <c r="E155" s="94" t="s">
        <v>135</v>
      </c>
      <c r="F155" s="95" t="s">
        <v>136</v>
      </c>
      <c r="G155" s="95"/>
      <c r="H155" s="95"/>
      <c r="I155" s="95"/>
      <c r="J155" s="96" t="s">
        <v>137</v>
      </c>
      <c r="K155" s="97">
        <v>12</v>
      </c>
      <c r="L155" s="98">
        <v>0</v>
      </c>
      <c r="M155" s="98"/>
      <c r="N155" s="99">
        <f>ROUND(L155*K155,2)</f>
        <v>0</v>
      </c>
      <c r="O155" s="99"/>
      <c r="P155" s="99"/>
      <c r="Q155" s="99"/>
    </row>
    <row r="156" spans="1:17" x14ac:dyDescent="0.3">
      <c r="A156" s="123"/>
      <c r="B156" s="124"/>
      <c r="C156" s="123"/>
      <c r="D156" s="123"/>
      <c r="E156" s="125" t="s">
        <v>5</v>
      </c>
      <c r="F156" s="126" t="s">
        <v>138</v>
      </c>
      <c r="G156" s="127"/>
      <c r="H156" s="127"/>
      <c r="I156" s="127"/>
      <c r="J156" s="123"/>
      <c r="K156" s="125" t="s">
        <v>5</v>
      </c>
      <c r="L156" s="123"/>
      <c r="M156" s="123"/>
      <c r="N156" s="123"/>
      <c r="O156" s="123"/>
      <c r="P156" s="123"/>
      <c r="Q156" s="123"/>
    </row>
    <row r="157" spans="1:17" x14ac:dyDescent="0.3">
      <c r="A157" s="123"/>
      <c r="B157" s="124"/>
      <c r="C157" s="123"/>
      <c r="D157" s="123"/>
      <c r="E157" s="125" t="s">
        <v>5</v>
      </c>
      <c r="F157" s="128" t="s">
        <v>139</v>
      </c>
      <c r="G157" s="129"/>
      <c r="H157" s="129"/>
      <c r="I157" s="129"/>
      <c r="J157" s="123"/>
      <c r="K157" s="125" t="s">
        <v>5</v>
      </c>
      <c r="L157" s="123"/>
      <c r="M157" s="123"/>
      <c r="N157" s="123"/>
      <c r="O157" s="123"/>
      <c r="P157" s="123"/>
      <c r="Q157" s="123"/>
    </row>
    <row r="158" spans="1:17" x14ac:dyDescent="0.3">
      <c r="A158" s="123"/>
      <c r="B158" s="124"/>
      <c r="C158" s="123"/>
      <c r="D158" s="123"/>
      <c r="E158" s="125" t="s">
        <v>5</v>
      </c>
      <c r="F158" s="128" t="s">
        <v>140</v>
      </c>
      <c r="G158" s="129"/>
      <c r="H158" s="129"/>
      <c r="I158" s="129"/>
      <c r="J158" s="123"/>
      <c r="K158" s="125" t="s">
        <v>5</v>
      </c>
      <c r="L158" s="123"/>
      <c r="M158" s="123"/>
      <c r="N158" s="123"/>
      <c r="O158" s="123"/>
      <c r="P158" s="123"/>
      <c r="Q158" s="123"/>
    </row>
    <row r="159" spans="1:17" x14ac:dyDescent="0.3">
      <c r="A159" s="100"/>
      <c r="B159" s="101"/>
      <c r="C159" s="100"/>
      <c r="D159" s="100"/>
      <c r="E159" s="102" t="s">
        <v>5</v>
      </c>
      <c r="F159" s="130" t="s">
        <v>105</v>
      </c>
      <c r="G159" s="131"/>
      <c r="H159" s="131"/>
      <c r="I159" s="131"/>
      <c r="J159" s="100"/>
      <c r="K159" s="105">
        <v>12</v>
      </c>
      <c r="L159" s="100"/>
      <c r="M159" s="100"/>
      <c r="N159" s="100"/>
      <c r="O159" s="100"/>
      <c r="P159" s="100"/>
      <c r="Q159" s="100"/>
    </row>
    <row r="160" spans="1:17" x14ac:dyDescent="0.3">
      <c r="A160" s="106"/>
      <c r="B160" s="107"/>
      <c r="C160" s="106"/>
      <c r="D160" s="106"/>
      <c r="E160" s="108" t="s">
        <v>5</v>
      </c>
      <c r="F160" s="109" t="s">
        <v>76</v>
      </c>
      <c r="G160" s="110"/>
      <c r="H160" s="110"/>
      <c r="I160" s="110"/>
      <c r="J160" s="106"/>
      <c r="K160" s="111">
        <v>12</v>
      </c>
      <c r="L160" s="106"/>
      <c r="M160" s="106"/>
      <c r="N160" s="106"/>
      <c r="O160" s="106"/>
      <c r="P160" s="106"/>
      <c r="Q160" s="106"/>
    </row>
    <row r="161" spans="1:17" x14ac:dyDescent="0.3">
      <c r="A161" s="9"/>
      <c r="B161" s="69"/>
      <c r="C161" s="93" t="s">
        <v>141</v>
      </c>
      <c r="D161" s="93" t="s">
        <v>65</v>
      </c>
      <c r="E161" s="94" t="s">
        <v>142</v>
      </c>
      <c r="F161" s="95" t="s">
        <v>143</v>
      </c>
      <c r="G161" s="95"/>
      <c r="H161" s="95"/>
      <c r="I161" s="95"/>
      <c r="J161" s="96" t="s">
        <v>137</v>
      </c>
      <c r="K161" s="97">
        <v>8.5</v>
      </c>
      <c r="L161" s="98">
        <v>0</v>
      </c>
      <c r="M161" s="98"/>
      <c r="N161" s="99">
        <f>ROUND(L161*K161,2)</f>
        <v>0</v>
      </c>
      <c r="O161" s="99"/>
      <c r="P161" s="99"/>
      <c r="Q161" s="99"/>
    </row>
    <row r="162" spans="1:17" x14ac:dyDescent="0.3">
      <c r="A162" s="123"/>
      <c r="B162" s="124"/>
      <c r="C162" s="123"/>
      <c r="D162" s="123"/>
      <c r="E162" s="125" t="s">
        <v>5</v>
      </c>
      <c r="F162" s="126" t="s">
        <v>144</v>
      </c>
      <c r="G162" s="127"/>
      <c r="H162" s="127"/>
      <c r="I162" s="127"/>
      <c r="J162" s="123"/>
      <c r="K162" s="125" t="s">
        <v>5</v>
      </c>
      <c r="L162" s="123"/>
      <c r="M162" s="123"/>
      <c r="N162" s="123"/>
      <c r="O162" s="123"/>
      <c r="P162" s="123"/>
      <c r="Q162" s="123"/>
    </row>
    <row r="163" spans="1:17" x14ac:dyDescent="0.3">
      <c r="A163" s="100"/>
      <c r="B163" s="101"/>
      <c r="C163" s="100"/>
      <c r="D163" s="100"/>
      <c r="E163" s="102" t="s">
        <v>5</v>
      </c>
      <c r="F163" s="130" t="s">
        <v>145</v>
      </c>
      <c r="G163" s="131"/>
      <c r="H163" s="131"/>
      <c r="I163" s="131"/>
      <c r="J163" s="100"/>
      <c r="K163" s="105">
        <v>8.5</v>
      </c>
      <c r="L163" s="100"/>
      <c r="M163" s="100"/>
      <c r="N163" s="100"/>
      <c r="O163" s="100"/>
      <c r="P163" s="100"/>
      <c r="Q163" s="100"/>
    </row>
    <row r="164" spans="1:17" x14ac:dyDescent="0.3">
      <c r="A164" s="106"/>
      <c r="B164" s="107"/>
      <c r="C164" s="106"/>
      <c r="D164" s="106"/>
      <c r="E164" s="108" t="s">
        <v>5</v>
      </c>
      <c r="F164" s="109" t="s">
        <v>76</v>
      </c>
      <c r="G164" s="110"/>
      <c r="H164" s="110"/>
      <c r="I164" s="110"/>
      <c r="J164" s="106"/>
      <c r="K164" s="111">
        <v>8.5</v>
      </c>
      <c r="L164" s="106"/>
      <c r="M164" s="106"/>
      <c r="N164" s="106"/>
      <c r="O164" s="106"/>
      <c r="P164" s="106"/>
      <c r="Q164" s="106"/>
    </row>
    <row r="165" spans="1:17" ht="16.2" x14ac:dyDescent="0.35">
      <c r="A165" s="9"/>
      <c r="B165" s="10"/>
      <c r="C165" s="9"/>
      <c r="D165" s="89" t="s">
        <v>146</v>
      </c>
      <c r="E165" s="9"/>
      <c r="F165" s="9"/>
      <c r="G165" s="9"/>
      <c r="H165" s="9"/>
      <c r="I165" s="9"/>
      <c r="J165" s="9"/>
      <c r="K165" s="9"/>
      <c r="L165" s="9"/>
      <c r="M165" s="9"/>
      <c r="N165" s="132">
        <f t="shared" ref="N165:N170" si="1">BK165</f>
        <v>0</v>
      </c>
      <c r="O165" s="133"/>
      <c r="P165" s="133"/>
      <c r="Q165" s="133"/>
    </row>
    <row r="166" spans="1:17" x14ac:dyDescent="0.3">
      <c r="A166" s="9"/>
      <c r="B166" s="10"/>
      <c r="C166" s="134" t="s">
        <v>5</v>
      </c>
      <c r="D166" s="134" t="s">
        <v>65</v>
      </c>
      <c r="E166" s="135" t="s">
        <v>5</v>
      </c>
      <c r="F166" s="136" t="s">
        <v>5</v>
      </c>
      <c r="G166" s="136"/>
      <c r="H166" s="136"/>
      <c r="I166" s="136"/>
      <c r="J166" s="137" t="s">
        <v>5</v>
      </c>
      <c r="K166" s="138"/>
      <c r="L166" s="98"/>
      <c r="M166" s="139"/>
      <c r="N166" s="139">
        <f t="shared" si="1"/>
        <v>0</v>
      </c>
      <c r="O166" s="139"/>
      <c r="P166" s="139"/>
      <c r="Q166" s="139"/>
    </row>
    <row r="167" spans="1:17" x14ac:dyDescent="0.3">
      <c r="A167" s="9"/>
      <c r="B167" s="10"/>
      <c r="C167" s="134" t="s">
        <v>5</v>
      </c>
      <c r="D167" s="134" t="s">
        <v>65</v>
      </c>
      <c r="E167" s="135" t="s">
        <v>5</v>
      </c>
      <c r="F167" s="136" t="s">
        <v>5</v>
      </c>
      <c r="G167" s="136"/>
      <c r="H167" s="136"/>
      <c r="I167" s="136"/>
      <c r="J167" s="137" t="s">
        <v>5</v>
      </c>
      <c r="K167" s="138"/>
      <c r="L167" s="98"/>
      <c r="M167" s="139"/>
      <c r="N167" s="139">
        <f t="shared" si="1"/>
        <v>0</v>
      </c>
      <c r="O167" s="139"/>
      <c r="P167" s="139"/>
      <c r="Q167" s="139"/>
    </row>
    <row r="168" spans="1:17" x14ac:dyDescent="0.3">
      <c r="A168" s="9"/>
      <c r="B168" s="10"/>
      <c r="C168" s="134" t="s">
        <v>5</v>
      </c>
      <c r="D168" s="134" t="s">
        <v>65</v>
      </c>
      <c r="E168" s="135" t="s">
        <v>5</v>
      </c>
      <c r="F168" s="136" t="s">
        <v>5</v>
      </c>
      <c r="G168" s="136"/>
      <c r="H168" s="136"/>
      <c r="I168" s="136"/>
      <c r="J168" s="137" t="s">
        <v>5</v>
      </c>
      <c r="K168" s="138"/>
      <c r="L168" s="98"/>
      <c r="M168" s="139"/>
      <c r="N168" s="139">
        <f t="shared" si="1"/>
        <v>0</v>
      </c>
      <c r="O168" s="139"/>
      <c r="P168" s="139"/>
      <c r="Q168" s="139"/>
    </row>
    <row r="169" spans="1:17" x14ac:dyDescent="0.3">
      <c r="A169" s="9"/>
      <c r="B169" s="10"/>
      <c r="C169" s="134" t="s">
        <v>5</v>
      </c>
      <c r="D169" s="134" t="s">
        <v>65</v>
      </c>
      <c r="E169" s="135" t="s">
        <v>5</v>
      </c>
      <c r="F169" s="136" t="s">
        <v>5</v>
      </c>
      <c r="G169" s="136"/>
      <c r="H169" s="136"/>
      <c r="I169" s="136"/>
      <c r="J169" s="137" t="s">
        <v>5</v>
      </c>
      <c r="K169" s="138"/>
      <c r="L169" s="98"/>
      <c r="M169" s="139"/>
      <c r="N169" s="139">
        <f t="shared" si="1"/>
        <v>0</v>
      </c>
      <c r="O169" s="139"/>
      <c r="P169" s="139"/>
      <c r="Q169" s="139"/>
    </row>
    <row r="170" spans="1:17" x14ac:dyDescent="0.3">
      <c r="A170" s="9"/>
      <c r="B170" s="10"/>
      <c r="C170" s="134" t="s">
        <v>5</v>
      </c>
      <c r="D170" s="134" t="s">
        <v>65</v>
      </c>
      <c r="E170" s="135" t="s">
        <v>5</v>
      </c>
      <c r="F170" s="136" t="s">
        <v>5</v>
      </c>
      <c r="G170" s="136"/>
      <c r="H170" s="136"/>
      <c r="I170" s="136"/>
      <c r="J170" s="137" t="s">
        <v>5</v>
      </c>
      <c r="K170" s="138"/>
      <c r="L170" s="98"/>
      <c r="M170" s="139"/>
      <c r="N170" s="139">
        <f t="shared" si="1"/>
        <v>0</v>
      </c>
      <c r="O170" s="139"/>
      <c r="P170" s="139"/>
      <c r="Q170" s="139"/>
    </row>
    <row r="171" spans="1:17" x14ac:dyDescent="0.3">
      <c r="A171" s="9"/>
      <c r="B171" s="46"/>
      <c r="C171" s="47"/>
      <c r="D171" s="47"/>
      <c r="E171" s="47"/>
      <c r="F171" s="47"/>
      <c r="G171" s="47"/>
      <c r="H171" s="47"/>
      <c r="I171" s="47"/>
      <c r="J171" s="47"/>
      <c r="K171" s="47"/>
      <c r="L171" s="47"/>
      <c r="M171" s="47"/>
      <c r="N171" s="47"/>
      <c r="O171" s="47"/>
      <c r="P171" s="47"/>
      <c r="Q171" s="47"/>
    </row>
  </sheetData>
  <mergeCells count="171">
    <mergeCell ref="F170:I170"/>
    <mergeCell ref="L170:M170"/>
    <mergeCell ref="N170:Q170"/>
    <mergeCell ref="F168:I168"/>
    <mergeCell ref="L168:M168"/>
    <mergeCell ref="N168:Q168"/>
    <mergeCell ref="F169:I169"/>
    <mergeCell ref="L169:M169"/>
    <mergeCell ref="N169:Q169"/>
    <mergeCell ref="F166:I166"/>
    <mergeCell ref="L166:M166"/>
    <mergeCell ref="N166:Q166"/>
    <mergeCell ref="F167:I167"/>
    <mergeCell ref="L167:M167"/>
    <mergeCell ref="N167:Q167"/>
    <mergeCell ref="L161:M161"/>
    <mergeCell ref="N161:Q161"/>
    <mergeCell ref="F162:I162"/>
    <mergeCell ref="F163:I163"/>
    <mergeCell ref="F164:I164"/>
    <mergeCell ref="N165:Q165"/>
    <mergeCell ref="F156:I156"/>
    <mergeCell ref="F157:I157"/>
    <mergeCell ref="F158:I158"/>
    <mergeCell ref="F159:I159"/>
    <mergeCell ref="F160:I160"/>
    <mergeCell ref="F161:I161"/>
    <mergeCell ref="F153:I153"/>
    <mergeCell ref="L153:M153"/>
    <mergeCell ref="N153:Q153"/>
    <mergeCell ref="N154:Q154"/>
    <mergeCell ref="F155:I155"/>
    <mergeCell ref="L155:M155"/>
    <mergeCell ref="N155:Q155"/>
    <mergeCell ref="F149:I149"/>
    <mergeCell ref="L149:M149"/>
    <mergeCell ref="N149:Q149"/>
    <mergeCell ref="F150:I150"/>
    <mergeCell ref="F151:I151"/>
    <mergeCell ref="F152:I152"/>
    <mergeCell ref="L152:M152"/>
    <mergeCell ref="N152:Q152"/>
    <mergeCell ref="F147:I147"/>
    <mergeCell ref="L147:M147"/>
    <mergeCell ref="N147:Q147"/>
    <mergeCell ref="F148:I148"/>
    <mergeCell ref="L148:M148"/>
    <mergeCell ref="N148:Q148"/>
    <mergeCell ref="F143:I143"/>
    <mergeCell ref="F144:I144"/>
    <mergeCell ref="F145:I145"/>
    <mergeCell ref="L145:M145"/>
    <mergeCell ref="N145:Q145"/>
    <mergeCell ref="F146:I146"/>
    <mergeCell ref="L146:M146"/>
    <mergeCell ref="N146:Q146"/>
    <mergeCell ref="F140:I140"/>
    <mergeCell ref="L140:M140"/>
    <mergeCell ref="N140:Q140"/>
    <mergeCell ref="N141:Q141"/>
    <mergeCell ref="F142:I142"/>
    <mergeCell ref="L142:M142"/>
    <mergeCell ref="N142:Q142"/>
    <mergeCell ref="F138:I138"/>
    <mergeCell ref="L138:M138"/>
    <mergeCell ref="N138:Q138"/>
    <mergeCell ref="F139:I139"/>
    <mergeCell ref="L139:M139"/>
    <mergeCell ref="N139:Q139"/>
    <mergeCell ref="F136:I136"/>
    <mergeCell ref="L136:M136"/>
    <mergeCell ref="N136:Q136"/>
    <mergeCell ref="F137:I137"/>
    <mergeCell ref="L137:M137"/>
    <mergeCell ref="N137:Q137"/>
    <mergeCell ref="F132:I132"/>
    <mergeCell ref="F133:I133"/>
    <mergeCell ref="L133:M133"/>
    <mergeCell ref="N133:Q133"/>
    <mergeCell ref="N134:Q134"/>
    <mergeCell ref="F135:I135"/>
    <mergeCell ref="L135:M135"/>
    <mergeCell ref="N135:Q135"/>
    <mergeCell ref="F128:I128"/>
    <mergeCell ref="F129:I129"/>
    <mergeCell ref="F130:I130"/>
    <mergeCell ref="L130:M130"/>
    <mergeCell ref="N130:Q130"/>
    <mergeCell ref="F131:I131"/>
    <mergeCell ref="F124:I124"/>
    <mergeCell ref="L124:M124"/>
    <mergeCell ref="N124:Q124"/>
    <mergeCell ref="F125:I125"/>
    <mergeCell ref="F126:I126"/>
    <mergeCell ref="F127:I127"/>
    <mergeCell ref="L127:M127"/>
    <mergeCell ref="N127:Q127"/>
    <mergeCell ref="F122:I122"/>
    <mergeCell ref="L122:M122"/>
    <mergeCell ref="N122:Q122"/>
    <mergeCell ref="F123:I123"/>
    <mergeCell ref="L123:M123"/>
    <mergeCell ref="N123:Q123"/>
    <mergeCell ref="F118:I118"/>
    <mergeCell ref="L118:M118"/>
    <mergeCell ref="N118:Q118"/>
    <mergeCell ref="N119:Q119"/>
    <mergeCell ref="N120:Q120"/>
    <mergeCell ref="N121:Q121"/>
    <mergeCell ref="C108:Q108"/>
    <mergeCell ref="F110:P110"/>
    <mergeCell ref="F111:P111"/>
    <mergeCell ref="M113:P113"/>
    <mergeCell ref="M115:Q115"/>
    <mergeCell ref="M116:Q116"/>
    <mergeCell ref="D98:H98"/>
    <mergeCell ref="N98:Q98"/>
    <mergeCell ref="D99:H99"/>
    <mergeCell ref="N99:Q99"/>
    <mergeCell ref="N100:Q100"/>
    <mergeCell ref="L102:Q102"/>
    <mergeCell ref="N94:Q94"/>
    <mergeCell ref="D95:H95"/>
    <mergeCell ref="N95:Q95"/>
    <mergeCell ref="D96:H96"/>
    <mergeCell ref="N96:Q96"/>
    <mergeCell ref="D97:H97"/>
    <mergeCell ref="N97:Q97"/>
    <mergeCell ref="N87:Q87"/>
    <mergeCell ref="N88:Q88"/>
    <mergeCell ref="N89:Q89"/>
    <mergeCell ref="N90:Q90"/>
    <mergeCell ref="N91:Q91"/>
    <mergeCell ref="N92:Q92"/>
    <mergeCell ref="M79:P79"/>
    <mergeCell ref="M81:Q81"/>
    <mergeCell ref="M82:Q82"/>
    <mergeCell ref="C84:G84"/>
    <mergeCell ref="N84:Q84"/>
    <mergeCell ref="N86:Q86"/>
    <mergeCell ref="H34:J34"/>
    <mergeCell ref="M34:P34"/>
    <mergeCell ref="L36:P36"/>
    <mergeCell ref="C74:Q74"/>
    <mergeCell ref="F76:P76"/>
    <mergeCell ref="F77:P77"/>
    <mergeCell ref="H31:J31"/>
    <mergeCell ref="M31:P31"/>
    <mergeCell ref="H32:J32"/>
    <mergeCell ref="M32:P32"/>
    <mergeCell ref="H33:J33"/>
    <mergeCell ref="M33:P33"/>
    <mergeCell ref="O19:P19"/>
    <mergeCell ref="E22:L22"/>
    <mergeCell ref="M25:P25"/>
    <mergeCell ref="M26:P26"/>
    <mergeCell ref="M28:P28"/>
    <mergeCell ref="H30:J30"/>
    <mergeCell ref="M30:P30"/>
    <mergeCell ref="O12:P12"/>
    <mergeCell ref="E13:L13"/>
    <mergeCell ref="O13:P13"/>
    <mergeCell ref="O15:P15"/>
    <mergeCell ref="O16:P16"/>
    <mergeCell ref="O18:P18"/>
    <mergeCell ref="C2:Q2"/>
    <mergeCell ref="F4:P4"/>
    <mergeCell ref="F5:P5"/>
    <mergeCell ref="O7:P7"/>
    <mergeCell ref="O9:P9"/>
    <mergeCell ref="O10:P10"/>
  </mergeCells>
  <dataValidations count="1">
    <dataValidation type="list" allowBlank="1" showInputMessage="1" showErrorMessage="1" error="Povoleny jsou hodnoty K, M." sqref="D166:D171" xr:uid="{C882A9B5-6B3B-492C-B4BD-AA8512CFC583}">
      <formula1>"K, M"</formula1>
    </dataValidation>
  </dataValidation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2019-02-20T13:00:13Z</dcterms:created>
  <dcterms:modified xsi:type="dcterms:W3CDTF">2019-02-20T13:00:53Z</dcterms:modified>
</cp:coreProperties>
</file>