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74" firstSheet="0" activeTab="0"/>
  </bookViews>
  <sheets>
    <sheet name="Krycí list" sheetId="1" state="visible" r:id="rId2"/>
    <sheet name="Rekapitulace" sheetId="2" state="visible" r:id="rId3"/>
    <sheet name="Položky" sheetId="3" state="visible" r:id="rId4"/>
  </sheets>
  <definedNames>
    <definedName function="false" hidden="false" localSheetId="0" name="_xlnm.Print_Area" vbProcedure="false">'Krycí list'!$A$1:$G$45</definedName>
    <definedName function="false" hidden="false" localSheetId="2" name="_xlnm.Print_Area" vbProcedure="false">Položky!$A$1:$G$68</definedName>
    <definedName function="false" hidden="false" localSheetId="2" name="_xlnm.Print_Titles" vbProcedure="false">Položky!$1:$6</definedName>
    <definedName function="false" hidden="false" localSheetId="1" name="_xlnm.Print_Area" vbProcedure="false">Rekapitulace!$A$1:$I$30</definedName>
    <definedName function="false" hidden="false" localSheetId="1" name="_xlnm.Print_Titles" vbProcedure="false">Rekapitulace!$1:$6</definedName>
    <definedName function="false" hidden="false" name="cisloobjektu" vbProcedure="false">'Krycí list'!$A$5</definedName>
    <definedName function="false" hidden="false" name="cislostavby" vbProcedure="false">'Krycí list'!$A$7</definedName>
    <definedName function="false" hidden="false" name="Datum" vbProcedure="false">'Krycí list'!$B$27</definedName>
    <definedName function="false" hidden="false" name="Dil" vbProcedure="false">Rekapitulace!$A$6</definedName>
    <definedName function="false" hidden="false" name="Dodavka" vbProcedure="false">Rekapitulace!$G$16</definedName>
    <definedName function="false" hidden="false" name="Dodavka0" vbProcedure="false">položky!#ref!</definedName>
    <definedName function="false" hidden="false" name="HSV" vbProcedure="false">Rekapitulace!$E$16</definedName>
    <definedName function="false" hidden="false" name="HSV0" vbProcedure="false">položky!#ref!</definedName>
    <definedName function="false" hidden="false" name="HZS" vbProcedure="false">Rekapitulace!$I$16</definedName>
    <definedName function="false" hidden="false" name="HZS0" vbProcedure="false">položky!#ref!</definedName>
    <definedName function="false" hidden="false" name="JKSO" vbProcedure="false">'Krycí list'!$G$2</definedName>
    <definedName function="false" hidden="false" name="MJ" vbProcedure="false">'Krycí list'!$G$5</definedName>
    <definedName function="false" hidden="false" name="Mont" vbProcedure="false">Rekapitulace!$H$16</definedName>
    <definedName function="false" hidden="false" name="Montaz0" vbProcedure="false">položky!#ref!</definedName>
    <definedName function="false" hidden="false" name="NazevDilu" vbProcedure="false">Rekapitulace!$B$6</definedName>
    <definedName function="false" hidden="false" name="nazevobjektu" vbProcedure="false">'Krycí list'!$C$5</definedName>
    <definedName function="false" hidden="false" name="nazevstavby" vbProcedure="false">'Krycí list'!$C$7</definedName>
    <definedName function="false" hidden="false" name="Objednatel" vbProcedure="false">'Krycí list'!$C$10</definedName>
    <definedName function="false" hidden="false" name="PocetMJ" vbProcedure="false">'Krycí list'!$G$6</definedName>
    <definedName function="false" hidden="false" name="Poznamka" vbProcedure="false">'Krycí list'!$B$37</definedName>
    <definedName function="false" hidden="false" name="Projektant" vbProcedure="false">'Krycí list'!$C$8</definedName>
    <definedName function="false" hidden="false" name="PSV" vbProcedure="false">Rekapitulace!$F$16</definedName>
    <definedName function="false" hidden="false" name="PSV0" vbProcedure="false">položky!#ref!</definedName>
    <definedName function="false" hidden="false" name="SazbaDPH1" vbProcedure="false">'Krycí list'!$C$30</definedName>
    <definedName function="false" hidden="false" name="SazbaDPH2" vbProcedure="false">'Krycí list'!$C$32</definedName>
    <definedName function="false" hidden="false" name="SloupecCC" vbProcedure="false">Položky!$G$6</definedName>
    <definedName function="false" hidden="false" name="SloupecCisloPol" vbProcedure="false">Položky!$B$6</definedName>
    <definedName function="false" hidden="false" name="SloupecJC" vbProcedure="false">Položky!$F$6</definedName>
    <definedName function="false" hidden="false" name="SloupecMJ" vbProcedure="false">Položky!$D$6</definedName>
    <definedName function="false" hidden="false" name="SloupecMnozstvi" vbProcedure="false">Položky!$E$6</definedName>
    <definedName function="false" hidden="false" name="SloupecNazPol" vbProcedure="false">Položky!$C$6</definedName>
    <definedName function="false" hidden="false" name="SloupecPC" vbProcedure="false">Položky!$A$6</definedName>
    <definedName function="false" hidden="false" name="Typ" vbProcedure="false">položky!#ref!</definedName>
    <definedName function="false" hidden="false" name="VRN" vbProcedure="false">Rekapitulace!$H$29</definedName>
    <definedName function="false" hidden="false" name="VRNKc" vbProcedure="false">rekapitulace!#ref!</definedName>
    <definedName function="false" hidden="false" name="VRNnazev" vbProcedure="false">rekapitulace!#ref!</definedName>
    <definedName function="false" hidden="false" name="VRNproc" vbProcedure="false">rekapitulace!#ref!</definedName>
    <definedName function="false" hidden="false" name="VRNzakl" vbProcedure="false">rekapitulace!#ref!</definedName>
    <definedName function="false" hidden="false" name="Zakazka" vbProcedure="false">'Krycí list'!$G$11</definedName>
    <definedName function="false" hidden="false" name="Zaklad22" vbProcedure="false">'Krycí list'!$F$32</definedName>
    <definedName function="false" hidden="false" name="Zaklad5" vbProcedure="false">'Krycí list'!$F$30</definedName>
    <definedName function="false" hidden="false" name="Zhotovitel" vbProcedure="false">'Krycí list'!$C$11:$E$11</definedName>
    <definedName function="false" hidden="false" localSheetId="0" name="_xlnm.Print_Area" vbProcedure="false">'Krycí list'!$A$1:$G$45</definedName>
    <definedName function="false" hidden="false" localSheetId="0" name="_xlnm.Print_Area_0" vbProcedure="false">'Krycí list'!$A$1:$G$45</definedName>
    <definedName function="false" hidden="false" localSheetId="1" name="_xlnm.Print_Area" vbProcedure="false">Rekapitulace!$A$1:$I$30</definedName>
    <definedName function="false" hidden="false" localSheetId="1" name="_xlnm.Print_Area_0" vbProcedure="false">Rekapitulace!$A$1:$I$30</definedName>
    <definedName function="false" hidden="false" localSheetId="1" name="_xlnm.Print_Titles" vbProcedure="false">Rekapitulace!$1:$6</definedName>
    <definedName function="false" hidden="false" localSheetId="1" name="_xlnm.Print_Titles_0" vbProcedure="false">Rekapitulace!$1:$6</definedName>
    <definedName function="false" hidden="false" localSheetId="2" name="solver_lin" vbProcedure="false">0</definedName>
    <definedName function="false" hidden="false" localSheetId="2" name="solver_num" vbProcedure="false">0</definedName>
    <definedName function="false" hidden="false" localSheetId="2" name="solver_opt" vbProcedure="false">položky!#ref!</definedName>
    <definedName function="false" hidden="false" localSheetId="2" name="solver_typ" vbProcedure="false">1</definedName>
    <definedName function="false" hidden="false" localSheetId="2" name="solver_val" vbProcedure="false">0</definedName>
    <definedName function="false" hidden="false" localSheetId="2" name="_xlnm.Print_Area" vbProcedure="false">Položky!$A$1:$G$68</definedName>
    <definedName function="false" hidden="false" localSheetId="2" name="_xlnm.Print_Area_0" vbProcedure="false">Položky!$A$1:$G$68</definedName>
    <definedName function="false" hidden="false" localSheetId="2" name="_xlnm.Print_Titles" vbProcedure="false">Položky!$1:$6</definedName>
    <definedName function="false" hidden="false" localSheetId="2" name="_xlnm.Print_Titles_0" vbProcedure="false">Položky!$1:$6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<sst xmlns="http://schemas.openxmlformats.org/spreadsheetml/2006/main" count="267" uniqueCount="196">
  <si>
    <t>POLOŽKOVÝ ROZPOČET</t>
  </si>
  <si>
    <t>Rozpočet</t>
  </si>
  <si>
    <t>JKSO</t>
  </si>
  <si>
    <t>Objekt</t>
  </si>
  <si>
    <t>Název objektu</t>
  </si>
  <si>
    <t>SKP</t>
  </si>
  <si>
    <t>002</t>
  </si>
  <si>
    <t>Hrubá stavba - zdivo YTONG,věnce,stropy</t>
  </si>
  <si>
    <t>Měrná jednotka</t>
  </si>
  <si>
    <t>Stavba</t>
  </si>
  <si>
    <t>Název stavby</t>
  </si>
  <si>
    <t>Počet jednotek</t>
  </si>
  <si>
    <t>15012</t>
  </si>
  <si>
    <t>Náklady na m.j.</t>
  </si>
  <si>
    <t>Projektant</t>
  </si>
  <si>
    <t>Typ rozpočtu</t>
  </si>
  <si>
    <t>Zpracovatel projektu</t>
  </si>
  <si>
    <t>Objednatel</t>
  </si>
  <si>
    <t>Dodavatel</t>
  </si>
  <si>
    <t>Zakázkové číslo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</si>
  <si>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</si>
  <si>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</si>
  <si>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</si>
  <si>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</si>
  <si>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</si>
  <si>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</si>
  <si>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</si>
  <si>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</si>
  <si>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</si>
  <si>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</si>
  <si>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</si>
  <si>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</si>
  <si>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</si>
  <si>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</si>
  <si>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</si>
  <si>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</si>
  <si>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</si>
  <si>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</si>
  <si>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</si>
  <si>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</si>
  <si>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</si>
  <si>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</si>
  <si>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</si>
  <si>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</si>
  <si>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</si>
  <si>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</si>
  <si>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>%</t>
  </si>
  <si>
    <t>DPH</t>
  </si>
  <si>
    <t>CENA ZA OBJEKT CELKEM</t>
  </si>
  <si>
    <t>Poznámka :</t>
  </si>
  <si>
    <t>Stavba :</t>
  </si>
  <si>
    <t>Rozpočet :</t>
  </si>
  <si>
    <t>Objekt :</t>
  </si>
  <si>
    <t>Hrubá stavba - zdivo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</si>
  <si>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</si>
  <si>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</si>
  <si>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</si>
  <si>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</si>
  <si>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</si>
  <si>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</si>
  <si>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</si>
  <si>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</si>
  <si>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</si>
  <si>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</si>
  <si>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Základna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</si>
  <si>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</si>
  <si>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</si>
  <si>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</si>
  <si>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</si>
  <si>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</si>
  <si>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</si>
  <si>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</si>
  <si>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</si>
  <si>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CELKEM VRN</t>
  </si>
  <si>
    <t>Položkový rozpočet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</si>
  <si>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</si>
  <si>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</si>
  <si>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</si>
  <si>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</si>
  <si>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</si>
  <si>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</si>
  <si>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</si>
  <si>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</si>
  <si>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</si>
  <si>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3</t>
  </si>
  <si>
    <t>Svislé a kompletní konstrukce</t>
  </si>
  <si>
    <t>311271175RT4</t>
  </si>
  <si>
    <t>Zdivo z tvárnic Ytong hladkých tl. 20 cm tvárnice P 4 - 500, 599 x 249 x 200 mm</t>
  </si>
  <si>
    <t>m2</t>
  </si>
  <si>
    <t>311271176RT4</t>
  </si>
  <si>
    <t>Zdivo z tvárnic Ytong hladkých tl. 25 cm tvárnice P 4 - 500, 599 x 249 x 250 mm</t>
  </si>
  <si>
    <t>311271177RT4</t>
  </si>
  <si>
    <t>Zdivo z tvárnic Ytong hladkých tl. 30 cm tvárnice P 2 - 400, 599 x 249 x 300 mm</t>
  </si>
  <si>
    <t>317121033RT2</t>
  </si>
  <si>
    <t>Překlad nenosný do příčky Ytong překlad Ytong 1200 x 249 x 100 mm</t>
  </si>
  <si>
    <t>kus</t>
  </si>
  <si>
    <t>317121044RU1</t>
  </si>
  <si>
    <t>Překlad nosný porobeton, světlost otv. do 180 cm překlad nosný NOP III / 4 / 22 149 x 24,9 x 30 cm</t>
  </si>
  <si>
    <t>317121044RU3</t>
  </si>
  <si>
    <t>Překlad nosný porobeton, světlost otv. do 180 cm překlad nosný NOP V / 4 / 20 199 x 24,9 x 30 cm</t>
  </si>
  <si>
    <t>342255020RT2</t>
  </si>
  <si>
    <t>Příčky z desek Ytong tl. 5 cm desky P 4 - 600, 600 x 250 x 50 mm</t>
  </si>
  <si>
    <t>342255024RT1</t>
  </si>
  <si>
    <t>Příčky z desek Ytong tl. 10 cm desky P 2 - 500, 599 x 249 x 100 mm</t>
  </si>
  <si>
    <t>342255028RT1</t>
  </si>
  <si>
    <t>Příčky z desek Ytong tl. 15 cm desky P 2 - 500, 599 x 249 x 150 mm</t>
  </si>
  <si>
    <t>Celkem za</t>
  </si>
  <si>
    <t>34</t>
  </si>
  <si>
    <t>Stěny a příčky</t>
  </si>
  <si>
    <t>342948111R00</t>
  </si>
  <si>
    <t>Ukotvení příček k cihel.konstr. kotvami na hmožd.</t>
  </si>
  <si>
    <t>m</t>
  </si>
  <si>
    <t>4</t>
  </si>
  <si>
    <t>Vodorovné konstrukce</t>
  </si>
  <si>
    <t>411361921RT8</t>
  </si>
  <si>
    <t>Výztuž stropů svařovanou sítí průměr drátu  8,0, oka 100/100 mm</t>
  </si>
  <si>
    <t>t</t>
  </si>
  <si>
    <t>417121031RT1</t>
  </si>
  <si>
    <t>Věnec z tvarovek U Ytong, výplň betonem C 16/20 U profil na šířku zdi 24 cm</t>
  </si>
  <si>
    <t>417121031RT2</t>
  </si>
  <si>
    <t>Věnec z tvarovek U Ytong, výplň betonem C 16/20 U profil na šířku zdi 30 cm</t>
  </si>
  <si>
    <t>41</t>
  </si>
  <si>
    <t>Stropy a stropní konstrukce</t>
  </si>
  <si>
    <t>411321315R00</t>
  </si>
  <si>
    <t>Stropy deskové ze železobetonu C 20/25  (B 25)</t>
  </si>
  <si>
    <t>m3</t>
  </si>
  <si>
    <t>411351101R00</t>
  </si>
  <si>
    <t>Bednění stropů deskových, bednění vlastní -zřízení</t>
  </si>
  <si>
    <t>411351102R00</t>
  </si>
  <si>
    <t>Bednění stropů deskových, vlastní - odstranění</t>
  </si>
  <si>
    <t>411354173R00</t>
  </si>
  <si>
    <t>Podpěrná konstr. stropů do 12 kPa - zřízení</t>
  </si>
  <si>
    <t>411354174R00</t>
  </si>
  <si>
    <t>Podpěrná konstr. stropů do 12 kPa - odstranění</t>
  </si>
  <si>
    <t>413321315R00</t>
  </si>
  <si>
    <t>Nosníky z betonu železového C 20/25  (B 25)</t>
  </si>
  <si>
    <t>413351107R00</t>
  </si>
  <si>
    <t>Bednění nosníků - zřízení</t>
  </si>
  <si>
    <t>413351108R00</t>
  </si>
  <si>
    <t>Bednění nosníků - odstranění</t>
  </si>
  <si>
    <t>413351213R00</t>
  </si>
  <si>
    <t>Podpěrná konstr. nosníků do 10 kPa - zřízení</t>
  </si>
  <si>
    <t>413351214R00</t>
  </si>
  <si>
    <t>Podpěrná konstr. nosníků do 10 kPa - odstranění</t>
  </si>
  <si>
    <t>413361821R00</t>
  </si>
  <si>
    <t>Výztuž nosníků z betonářské oceli 10505</t>
  </si>
  <si>
    <t>417321315R00</t>
  </si>
  <si>
    <t>Ztužující pásy a věnce z betonu železového C 20/25</t>
  </si>
  <si>
    <t>417351115R00</t>
  </si>
  <si>
    <t>Bednění ztužujících pásů a věnců - zřízení</t>
  </si>
  <si>
    <t>417351116R00</t>
  </si>
  <si>
    <t>Bednění ztužujících pásů a věnců - odstranění</t>
  </si>
  <si>
    <t>417361821R00</t>
  </si>
  <si>
    <t>Výztuž ztužujících pásů a věnců z oceli 10505</t>
  </si>
  <si>
    <t>43</t>
  </si>
  <si>
    <t>Schodiště</t>
  </si>
  <si>
    <t>430321314R00</t>
  </si>
  <si>
    <t>Schodišťové konstrukce, železobeton C 20/25 (B 25)</t>
  </si>
  <si>
    <t>430361821R00</t>
  </si>
  <si>
    <t>Výztuž schodišťových konstrukcí z ocelí 10505</t>
  </si>
  <si>
    <t>433351131R00</t>
  </si>
  <si>
    <t>Bednění schodnic přímočarých - zřízení</t>
  </si>
  <si>
    <t>433351132R00</t>
  </si>
  <si>
    <t>Bednění schodnic přímočarých - odstranění</t>
  </si>
  <si>
    <t>434351141R00</t>
  </si>
  <si>
    <t>Bednění stupňů přímočarých - zřízení</t>
  </si>
  <si>
    <t>434351142R00</t>
  </si>
  <si>
    <t>Bednění stupňů přímočarých - odstranění</t>
  </si>
  <si>
    <t>62</t>
  </si>
  <si>
    <t>Úpravy povrchů vnější</t>
  </si>
  <si>
    <t>622311515R00</t>
  </si>
  <si>
    <t>Izolace suterénu Baumit XPS tl. 190 mm, bez PÚ</t>
  </si>
  <si>
    <t>95</t>
  </si>
  <si>
    <t>Dokončovací konstrukce na pozemních stavbách</t>
  </si>
  <si>
    <t>998011001R00</t>
  </si>
  <si>
    <t>Přesun hmot pro budovy zděné výšky do 6 m</t>
  </si>
  <si>
    <t>711</t>
  </si>
  <si>
    <t>Izolace proti vodě</t>
  </si>
  <si>
    <t>289971231R00</t>
  </si>
  <si>
    <t>Zřízení vrstvy z geotext.</t>
  </si>
  <si>
    <t>711131101RZ1</t>
  </si>
  <si>
    <t>Izolace proti vlhkosti vodorovná pásy na sucho 1 vrstva - včetně dodávky A 330/H</t>
  </si>
  <si>
    <t>711471051RZ5</t>
  </si>
  <si>
    <t>Izolace, tlak. voda, vodorovná fólií PVC, volně včetně dodávky fólie Fatrafol 803 tl. 1,5 mm</t>
  </si>
  <si>
    <t>711472051RZ5</t>
  </si>
  <si>
    <t>Izolace svislá fólií PVC, volně včetně dodávky fólie Fatrafol 803 tl. 1,5 mm</t>
  </si>
  <si>
    <t>711PC</t>
  </si>
  <si>
    <t>Fatratex H300G/m2</t>
  </si>
  <si>
    <t>998711201R00</t>
  </si>
  <si>
    <t>Přesun hmot pro izolace proti vodě, výšky do 6 m</t>
  </si>
  <si>
    <t>713</t>
  </si>
  <si>
    <t>Izolace tepelné</t>
  </si>
  <si>
    <t>713131143R00</t>
  </si>
  <si>
    <t>Montáž izolace na tmel a hmožd.4 ks/m2, beton</t>
  </si>
  <si>
    <t>998713202R00</t>
  </si>
  <si>
    <t>Přesun hmot pro izolace tepelné, výšky do 12 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</si>
</sst>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"/>
    <numFmt numFmtId="167" formatCode="DD/MM/YY"/>
    <numFmt numFmtId="168" formatCode="0.0"/>
    <numFmt numFmtId="169" formatCode="#,##0&quot; Kč&quot;"/>
    <numFmt numFmtId="170" formatCode="#,##0.00"/>
  </numFmts>
  <fonts count="20">
    <font>
      <sz val="10"/>
      <name val="Arial CE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238"/>
    </font>
    <font>
      <b val="true"/>
      <sz val="10"/>
      <name val="Ari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2"/>
      <name val="Arial CE"/>
      <family val="2"/>
      <charset val="238"/>
    </font>
    <font>
      <sz val="10"/>
      <name val="Arial CE"/>
      <family val="2"/>
      <charset val="1"/>
    </font>
    <font>
      <b val="true"/>
      <sz val="10"/>
      <name val="Arial CE"/>
      <family val="2"/>
      <charset val="238"/>
    </font>
    <font>
      <b val="true"/>
      <u val="single"/>
      <sz val="12"/>
      <name val="Arial"/>
      <family val="2"/>
      <charset val="238"/>
    </font>
    <font>
      <b val="true"/>
      <u val="single"/>
      <sz val="10"/>
      <name val="Arial"/>
      <family val="2"/>
      <charset val="238"/>
    </font>
    <font>
      <u val="single"/>
      <sz val="10"/>
      <name val="Arial"/>
      <family val="2"/>
      <charset val="238"/>
    </font>
    <font>
      <sz val="10"/>
      <color rgb="FFFFFFFF"/>
      <name val="Arial CE"/>
      <family val="2"/>
      <charset val="238"/>
    </font>
    <font>
      <sz val="8"/>
      <name val="Arial"/>
      <family val="2"/>
      <charset val="238"/>
    </font>
    <font>
      <sz val="10"/>
      <color rgb="FFFFFFFF"/>
      <name val="Arial CE"/>
      <family val="2"/>
      <charset val="1"/>
    </font>
    <font>
      <b val="true"/>
      <i val="true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55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double"/>
      <right style="thin"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8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1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2" borderId="27" xfId="0" applyFont="true" applyBorder="true" applyAlignment="true" applyProtection="false">
      <alignment horizontal="right" vertical="bottom" textRotation="0" wrapText="false" indent="4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4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5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7" fillId="2" borderId="3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8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2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2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2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5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4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4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6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7" fillId="0" borderId="54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5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7" fillId="0" borderId="54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70" fontId="17" fillId="0" borderId="5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7" fillId="0" borderId="5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2" borderId="1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2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2" borderId="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8" fillId="2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ální_POL.XLS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88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60" zoomScaleNormal="160" zoomScalePageLayoutView="100" workbookViewId="0">
      <selection pane="topLeft" activeCell="C6" activeCellId="0" sqref="C6"/>
    </sheetView>
  </sheetViews>
  <sheetFormatPr defaultRowHeight="12.75"/>
  <cols>
    <col collapsed="false" hidden="false" max="1" min="1" style="0" width="2"/>
    <col collapsed="false" hidden="false" max="2" min="2" style="0" width="15"/>
    <col collapsed="false" hidden="false" max="3" min="3" style="0" width="15.8571428571429"/>
    <col collapsed="false" hidden="false" max="4" min="4" style="0" width="14.5714285714286"/>
    <col collapsed="false" hidden="false" max="5" min="5" style="0" width="13.5714285714286"/>
    <col collapsed="false" hidden="false" max="6" min="6" style="0" width="16.5663265306122"/>
    <col collapsed="false" hidden="false" max="7" min="7" style="0" width="15.2908163265306"/>
    <col collapsed="false" hidden="false" max="1025" min="8" style="0" width="8.72959183673469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2.75" hidden="false" customHeight="true" outlineLevel="0" collapsed="false">
      <c r="A2" s="2" t="s">
        <v>1</v>
      </c>
      <c r="B2" s="3"/>
      <c r="C2" s="4" t="str">
        <f aca="false">Rekapitulace!H1</f>
        <v>15012</v>
      </c>
      <c r="D2" s="4" t="str">
        <f aca="false">Rekapitulace!G2</f>
        <v>Hrubá stavba - zdivo</v>
      </c>
      <c r="E2" s="5"/>
      <c r="F2" s="6" t="s">
        <v>2</v>
      </c>
      <c r="G2" s="7"/>
    </row>
    <row r="3" customFormat="false" ht="3" hidden="true" customHeight="true" outlineLevel="0" collapsed="false">
      <c r="A3" s="8"/>
      <c r="B3" s="9"/>
      <c r="C3" s="10"/>
      <c r="D3" s="10"/>
      <c r="E3" s="11"/>
      <c r="F3" s="12"/>
      <c r="G3" s="13"/>
    </row>
    <row r="4" customFormat="false" ht="12" hidden="false" customHeight="true" outlineLevel="0" collapsed="false">
      <c r="A4" s="14" t="s">
        <v>3</v>
      </c>
      <c r="B4" s="9"/>
      <c r="C4" s="10" t="s">
        <v>4</v>
      </c>
      <c r="D4" s="10"/>
      <c r="E4" s="11"/>
      <c r="F4" s="12" t="s">
        <v>5</v>
      </c>
      <c r="G4" s="15"/>
    </row>
    <row r="5" customFormat="false" ht="12.95" hidden="false" customHeight="true" outlineLevel="0" collapsed="false">
      <c r="A5" s="16" t="s">
        <v>6</v>
      </c>
      <c r="B5" s="17"/>
      <c r="C5" s="18" t="s">
        <v>7</v>
      </c>
      <c r="D5" s="19"/>
      <c r="E5" s="17"/>
      <c r="F5" s="12" t="s">
        <v>8</v>
      </c>
      <c r="G5" s="13"/>
    </row>
    <row r="6" customFormat="false" ht="12.95" hidden="false" customHeight="true" outlineLevel="0" collapsed="false">
      <c r="A6" s="14" t="s">
        <v>9</v>
      </c>
      <c r="B6" s="9"/>
      <c r="C6" s="10" t="s">
        <v>10</v>
      </c>
      <c r="D6" s="10"/>
      <c r="E6" s="11"/>
      <c r="F6" s="12" t="s">
        <v>11</v>
      </c>
      <c r="G6" s="20" t="n">
        <v>0</v>
      </c>
    </row>
    <row r="7" customFormat="false" ht="12.95" hidden="false" customHeight="true" outlineLevel="0" collapsed="false">
      <c r="A7" s="21" t="s">
        <v>12</v>
      </c>
      <c r="B7" s="22"/>
      <c r="C7" s="23"/>
      <c r="D7" s="24"/>
      <c r="E7" s="24"/>
      <c r="F7" s="25" t="s">
        <v>13</v>
      </c>
      <c r="G7" s="20" t="e">
        <f aca="false">IF(PocetMJ=0,,ROUND((F30+F32)/PocetMJ,1))</f>
        <v>#N/A</v>
      </c>
    </row>
    <row r="8" customFormat="false" ht="12.75" hidden="false" customHeight="false" outlineLevel="0" collapsed="false">
      <c r="A8" s="26" t="s">
        <v>14</v>
      </c>
      <c r="B8" s="12"/>
      <c r="C8" s="27"/>
      <c r="D8" s="27"/>
      <c r="E8" s="27"/>
      <c r="F8" s="12" t="s">
        <v>15</v>
      </c>
      <c r="G8" s="28"/>
      <c r="H8" s="29"/>
    </row>
    <row r="9" customFormat="false" ht="12.75" hidden="false" customHeight="false" outlineLevel="0" collapsed="false">
      <c r="A9" s="26" t="s">
        <v>16</v>
      </c>
      <c r="B9" s="12"/>
      <c r="C9" s="27" t="n">
        <f aca="false">Projektant</f>
        <v>0</v>
      </c>
      <c r="D9" s="27"/>
      <c r="E9" s="27"/>
      <c r="F9" s="12"/>
      <c r="G9" s="28"/>
      <c r="H9" s="29"/>
    </row>
    <row r="10" customFormat="false" ht="12.75" hidden="false" customHeight="false" outlineLevel="0" collapsed="false">
      <c r="A10" s="26" t="s">
        <v>17</v>
      </c>
      <c r="B10" s="12"/>
      <c r="C10" s="30"/>
      <c r="D10" s="30"/>
      <c r="E10" s="30"/>
      <c r="F10" s="31"/>
      <c r="G10" s="32"/>
      <c r="H10" s="33"/>
    </row>
    <row r="11" customFormat="false" ht="13.5" hidden="false" customHeight="true" outlineLevel="0" collapsed="false">
      <c r="A11" s="26" t="s">
        <v>18</v>
      </c>
      <c r="B11" s="12"/>
      <c r="C11" s="30"/>
      <c r="D11" s="30"/>
      <c r="E11" s="30"/>
      <c r="F11" s="31" t="s">
        <v>19</v>
      </c>
      <c r="G11" s="32"/>
      <c r="H11" s="29"/>
      <c r="BA11" s="34"/>
      <c r="BB11" s="34"/>
      <c r="BC11" s="34"/>
      <c r="BD11" s="34"/>
      <c r="BE11" s="34"/>
    </row>
    <row r="12" customFormat="false" ht="12.75" hidden="false" customHeight="true" outlineLevel="0" collapsed="false">
      <c r="A12" s="35" t="s">
        <v>20</v>
      </c>
      <c r="B12" s="9"/>
      <c r="C12" s="36"/>
      <c r="D12" s="36"/>
      <c r="E12" s="36"/>
      <c r="F12" s="37" t="s">
        <v>21</v>
      </c>
      <c r="G12" s="38"/>
      <c r="H12" s="29"/>
    </row>
    <row r="13" customFormat="false" ht="28.5" hidden="false" customHeight="true" outlineLevel="0" collapsed="false">
      <c r="A13" s="39" t="s">
        <v>22</v>
      </c>
      <c r="B13" s="39"/>
      <c r="C13" s="39"/>
      <c r="D13" s="39"/>
      <c r="E13" s="39"/>
      <c r="F13" s="39"/>
      <c r="G13" s="39"/>
      <c r="H13" s="29"/>
    </row>
    <row r="14" customFormat="false" ht="17.25" hidden="false" customHeight="true" outlineLevel="0" collapsed="false">
      <c r="A14" s="40" t="s">
        <v>23</v>
      </c>
      <c r="B14" s="41"/>
      <c r="C14" s="42"/>
      <c r="D14" s="43" t="s">
        <v>24</v>
      </c>
      <c r="E14" s="43"/>
      <c r="F14" s="43"/>
      <c r="G14" s="43"/>
    </row>
    <row r="15" customFormat="false" ht="15.95" hidden="false" customHeight="true" outlineLevel="0" collapsed="false">
      <c r="A15" s="44"/>
      <c r="B15" s="45" t="s">
        <v>25</v>
      </c>
      <c r="C15" s="46" t="n">
        <f aca="false">HSV</f>
        <v>0</v>
      </c>
      <c r="D15" s="47" t="str">
        <f aca="false">Rekapitulace!A21</f>
        <v>Ztížené výrobní podmínky</v>
      </c>
      <c r="E15" s="48"/>
      <c r="F15" s="49"/>
      <c r="G15" s="46" t="n">
        <f aca="false">Rekapitulace!I21</f>
        <v>0</v>
      </c>
    </row>
    <row r="16" customFormat="false" ht="15.95" hidden="false" customHeight="true" outlineLevel="0" collapsed="false">
      <c r="A16" s="44" t="s">
        <v>26</v>
      </c>
      <c r="B16" s="45" t="s">
        <v>27</v>
      </c>
      <c r="C16" s="46" t="n">
        <f aca="false">PSV</f>
        <v>0</v>
      </c>
      <c r="D16" s="8" t="str">
        <f aca="false">Rekapitulace!A22</f>
        <v>Oborová přirážka</v>
      </c>
      <c r="E16" s="50"/>
      <c r="F16" s="51"/>
      <c r="G16" s="46" t="n">
        <f aca="false">Rekapitulace!I22</f>
        <v>0</v>
      </c>
    </row>
    <row r="17" customFormat="false" ht="15.95" hidden="false" customHeight="true" outlineLevel="0" collapsed="false">
      <c r="A17" s="44" t="s">
        <v>28</v>
      </c>
      <c r="B17" s="45" t="s">
        <v>29</v>
      </c>
      <c r="C17" s="46" t="n">
        <f aca="false">Mont</f>
        <v>0</v>
      </c>
      <c r="D17" s="8" t="str">
        <f aca="false">Rekapitulace!A23</f>
        <v>Přesun stavebních kapacit</v>
      </c>
      <c r="E17" s="50"/>
      <c r="F17" s="51"/>
      <c r="G17" s="46" t="n">
        <f aca="false">Rekapitulace!I23</f>
        <v>0</v>
      </c>
    </row>
    <row r="18" customFormat="false" ht="15.95" hidden="false" customHeight="true" outlineLevel="0" collapsed="false">
      <c r="A18" s="52" t="s">
        <v>30</v>
      </c>
      <c r="B18" s="53" t="s">
        <v>31</v>
      </c>
      <c r="C18" s="46" t="n">
        <f aca="false">Dodavka</f>
        <v>0</v>
      </c>
      <c r="D18" s="8" t="str">
        <f aca="false">Rekapitulace!A24</f>
        <v>Mimostaveništní doprava</v>
      </c>
      <c r="E18" s="50"/>
      <c r="F18" s="51"/>
      <c r="G18" s="46" t="n">
        <f aca="false">Rekapitulace!I24</f>
        <v>0</v>
      </c>
    </row>
    <row r="19" customFormat="false" ht="15.95" hidden="false" customHeight="true" outlineLevel="0" collapsed="false">
      <c r="A19" s="54" t="s">
        <v>32</v>
      </c>
      <c r="B19" s="45"/>
      <c r="C19" s="46" t="n">
        <f aca="false">SUM(C15:C18)</f>
        <v>0</v>
      </c>
      <c r="D19" s="8" t="str">
        <f aca="false">Rekapitulace!A25</f>
        <v>Zařízení staveniště</v>
      </c>
      <c r="E19" s="50"/>
      <c r="F19" s="51"/>
      <c r="G19" s="46" t="n">
        <f aca="false">Rekapitulace!I25</f>
        <v>0</v>
      </c>
    </row>
    <row r="20" customFormat="false" ht="15.95" hidden="false" customHeight="true" outlineLevel="0" collapsed="false">
      <c r="A20" s="54"/>
      <c r="B20" s="45"/>
      <c r="C20" s="46"/>
      <c r="D20" s="8" t="str">
        <f aca="false">Rekapitulace!A26</f>
        <v>Provoz investora</v>
      </c>
      <c r="E20" s="50"/>
      <c r="F20" s="51"/>
      <c r="G20" s="46" t="n">
        <f aca="false">Rekapitulace!I26</f>
        <v>0</v>
      </c>
    </row>
    <row r="21" customFormat="false" ht="15.95" hidden="false" customHeight="true" outlineLevel="0" collapsed="false">
      <c r="A21" s="54" t="s">
        <v>33</v>
      </c>
      <c r="B21" s="45"/>
      <c r="C21" s="46" t="n">
        <f aca="false">HZS</f>
        <v>0</v>
      </c>
      <c r="D21" s="8" t="str">
        <f aca="false">Rekapitulace!A27</f>
        <v>Kompletační činnost (IČD)</v>
      </c>
      <c r="E21" s="50"/>
      <c r="F21" s="51"/>
      <c r="G21" s="46" t="n">
        <f aca="false">Rekapitulace!I27</f>
        <v>0</v>
      </c>
    </row>
    <row r="22" customFormat="false" ht="15.95" hidden="false" customHeight="true" outlineLevel="0" collapsed="false">
      <c r="A22" s="55" t="s">
        <v>34</v>
      </c>
      <c r="B22" s="56"/>
      <c r="C22" s="46" t="n">
        <f aca="false">C19+C21</f>
        <v>0</v>
      </c>
      <c r="D22" s="8" t="s">
        <v>35</v>
      </c>
      <c r="E22" s="50"/>
      <c r="F22" s="51"/>
      <c r="G22" s="46" t="n">
        <f aca="false">G23-SUM(G15:G21)</f>
        <v>0</v>
      </c>
    </row>
    <row r="23" customFormat="false" ht="15.95" hidden="false" customHeight="true" outlineLevel="0" collapsed="false">
      <c r="A23" s="57" t="s">
        <v>36</v>
      </c>
      <c r="B23" s="57"/>
      <c r="C23" s="58" t="n">
        <f aca="false">C22+G23</f>
        <v>0</v>
      </c>
      <c r="D23" s="59" t="s">
        <v>37</v>
      </c>
      <c r="E23" s="60"/>
      <c r="F23" s="61"/>
      <c r="G23" s="46" t="n">
        <f aca="false">VRN</f>
        <v>0</v>
      </c>
    </row>
    <row r="24" customFormat="false" ht="12.75" hidden="false" customHeight="false" outlineLevel="0" collapsed="false">
      <c r="A24" s="62" t="s">
        <v>38</v>
      </c>
      <c r="B24" s="63"/>
      <c r="C24" s="64"/>
      <c r="D24" s="63" t="s">
        <v>39</v>
      </c>
      <c r="E24" s="63"/>
      <c r="F24" s="65" t="s">
        <v>40</v>
      </c>
      <c r="G24" s="66"/>
    </row>
    <row r="25" customFormat="false" ht="12.75" hidden="false" customHeight="false" outlineLevel="0" collapsed="false">
      <c r="A25" s="55" t="s">
        <v>41</v>
      </c>
      <c r="B25" s="56"/>
      <c r="C25" s="67"/>
      <c r="D25" s="56" t="s">
        <v>41</v>
      </c>
      <c r="E25" s="68"/>
      <c r="F25" s="69" t="s">
        <v>41</v>
      </c>
      <c r="G25" s="70"/>
    </row>
    <row r="26" customFormat="false" ht="37.5" hidden="false" customHeight="true" outlineLevel="0" collapsed="false">
      <c r="A26" s="55" t="s">
        <v>42</v>
      </c>
      <c r="B26" s="71"/>
      <c r="C26" s="67"/>
      <c r="D26" s="56" t="s">
        <v>42</v>
      </c>
      <c r="E26" s="68"/>
      <c r="F26" s="69" t="s">
        <v>42</v>
      </c>
      <c r="G26" s="70"/>
    </row>
    <row r="27" customFormat="false" ht="12.75" hidden="false" customHeight="false" outlineLevel="0" collapsed="false">
      <c r="A27" s="55"/>
      <c r="B27" s="72"/>
      <c r="C27" s="67"/>
      <c r="D27" s="56"/>
      <c r="E27" s="68"/>
      <c r="F27" s="69"/>
      <c r="G27" s="70"/>
    </row>
    <row r="28" customFormat="false" ht="12.75" hidden="false" customHeight="false" outlineLevel="0" collapsed="false">
      <c r="A28" s="55" t="s">
        <v>43</v>
      </c>
      <c r="B28" s="56"/>
      <c r="C28" s="67"/>
      <c r="D28" s="69" t="s">
        <v>44</v>
      </c>
      <c r="E28" s="67"/>
      <c r="F28" s="56" t="s">
        <v>44</v>
      </c>
      <c r="G28" s="70"/>
    </row>
    <row r="29" customFormat="false" ht="69" hidden="false" customHeight="true" outlineLevel="0" collapsed="false">
      <c r="A29" s="55"/>
      <c r="B29" s="56"/>
      <c r="C29" s="73"/>
      <c r="D29" s="74"/>
      <c r="E29" s="73"/>
      <c r="F29" s="56"/>
      <c r="G29" s="70"/>
    </row>
    <row r="30" customFormat="false" ht="12.75" hidden="false" customHeight="false" outlineLevel="0" collapsed="false">
      <c r="A30" s="75" t="s">
        <v>45</v>
      </c>
      <c r="B30" s="76"/>
      <c r="C30" s="77" t="n">
        <v>15</v>
      </c>
      <c r="D30" s="76" t="s">
        <v>46</v>
      </c>
      <c r="E30" s="78"/>
      <c r="F30" s="79" t="n">
        <f aca="false">C23-F32</f>
        <v>0</v>
      </c>
      <c r="G30" s="79"/>
    </row>
    <row r="31" customFormat="false" ht="12.8" hidden="false" customHeight="false" outlineLevel="0" collapsed="false">
      <c r="A31" s="75" t="s">
        <v>47</v>
      </c>
      <c r="B31" s="76"/>
      <c r="C31" s="77" t="n">
        <f aca="false">SazbaDPH1</f>
        <v>15</v>
      </c>
      <c r="D31" s="76" t="s">
        <v>46</v>
      </c>
      <c r="E31" s="78"/>
      <c r="F31" s="79" t="n">
        <f aca="false">ROUND(PRODUCT(F30,C31/100),0)</f>
        <v>0</v>
      </c>
      <c r="G31" s="79"/>
    </row>
    <row r="32" customFormat="false" ht="12.75" hidden="false" customHeight="false" outlineLevel="0" collapsed="false">
      <c r="A32" s="75" t="s">
        <v>45</v>
      </c>
      <c r="B32" s="76"/>
      <c r="C32" s="77" t="n">
        <v>0</v>
      </c>
      <c r="D32" s="76" t="s">
        <v>46</v>
      </c>
      <c r="E32" s="78"/>
      <c r="F32" s="79" t="n">
        <v>0</v>
      </c>
      <c r="G32" s="79"/>
    </row>
    <row r="33" customFormat="false" ht="12.75" hidden="false" customHeight="false" outlineLevel="0" collapsed="false">
      <c r="A33" s="75" t="s">
        <v>47</v>
      </c>
      <c r="B33" s="80"/>
      <c r="C33" s="81" t="n">
        <f aca="false">SazbaDPH2</f>
        <v>0</v>
      </c>
      <c r="D33" s="76" t="s">
        <v>46</v>
      </c>
      <c r="E33" s="51"/>
      <c r="F33" s="79" t="n">
        <f aca="false">ROUND(PRODUCT(F32,C33/100),0)</f>
        <v>0</v>
      </c>
      <c r="G33" s="79"/>
    </row>
    <row r="34" s="86" customFormat="true" ht="19.5" hidden="false" customHeight="true" outlineLevel="0" collapsed="false">
      <c r="A34" s="82" t="s">
        <v>48</v>
      </c>
      <c r="B34" s="83"/>
      <c r="C34" s="83"/>
      <c r="D34" s="83"/>
      <c r="E34" s="84"/>
      <c r="F34" s="85" t="n">
        <f aca="false">ROUND(SUM(F30:F33),0)</f>
        <v>0</v>
      </c>
      <c r="G34" s="85"/>
    </row>
    <row r="36" customFormat="false" ht="12.75" hidden="false" customHeight="false" outlineLevel="0" collapsed="false">
      <c r="A36" s="87" t="s">
        <v>49</v>
      </c>
      <c r="B36" s="87"/>
      <c r="C36" s="87"/>
      <c r="D36" s="87"/>
      <c r="E36" s="87"/>
      <c r="F36" s="87"/>
      <c r="G36" s="87"/>
    </row>
    <row r="37" customFormat="false" ht="14.25" hidden="false" customHeight="true" outlineLevel="0" collapsed="false"/>
    <row r="38" customFormat="false" ht="12.75" hidden="false" customHeight="true" outlineLevel="0" collapsed="false"/>
    <row r="45" customFormat="false" ht="0.75" hidden="false" customHeight="true" outlineLevel="0" collapsed="false"/>
    <row r="88" customFormat="false" ht="12.8" hidden="false" customHeight="false" outlineLevel="0" collapsed="false"/>
  </sheetData>
  <mergeCells count="14">
    <mergeCell ref="A1:G1"/>
    <mergeCell ref="C8:E8"/>
    <mergeCell ref="C9:E9"/>
    <mergeCell ref="C10:E10"/>
    <mergeCell ref="C11:E11"/>
    <mergeCell ref="C12:E12"/>
    <mergeCell ref="A13:G13"/>
    <mergeCell ref="D14:G14"/>
    <mergeCell ref="A23:B23"/>
    <mergeCell ref="F30:G30"/>
    <mergeCell ref="F31:G31"/>
    <mergeCell ref="F32:G32"/>
    <mergeCell ref="F33:G33"/>
    <mergeCell ref="F34:G34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a.s.&amp;R&amp;"Arial,Regular"Strana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E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60" zoomScaleNormal="160" zoomScalePageLayoutView="100" workbookViewId="0">
      <selection pane="topLeft" activeCell="F26" activeCellId="0" sqref="F26"/>
    </sheetView>
  </sheetViews>
  <sheetFormatPr defaultRowHeight="12.75"/>
  <cols>
    <col collapsed="false" hidden="false" max="1" min="1" style="0" width="5.85714285714286"/>
    <col collapsed="false" hidden="false" max="2" min="2" style="0" width="6.14795918367347"/>
    <col collapsed="false" hidden="false" max="3" min="3" style="0" width="11.4183673469388"/>
    <col collapsed="false" hidden="false" max="4" min="4" style="0" width="15.8571428571429"/>
    <col collapsed="false" hidden="false" max="5" min="5" style="0" width="11.2857142857143"/>
    <col collapsed="false" hidden="false" max="6" min="6" style="0" width="10.8520408163265"/>
    <col collapsed="false" hidden="false" max="7" min="7" style="0" width="10.9948979591837"/>
    <col collapsed="false" hidden="false" max="8" min="8" style="0" width="11.1428571428571"/>
    <col collapsed="false" hidden="false" max="9" min="9" style="0" width="10.7091836734694"/>
    <col collapsed="false" hidden="false" max="1025" min="10" style="0" width="8.72959183673469"/>
  </cols>
  <sheetData>
    <row r="1" customFormat="false" ht="13.5" hidden="false" customHeight="false" outlineLevel="0" collapsed="false">
      <c r="A1" s="88" t="s">
        <v>50</v>
      </c>
      <c r="B1" s="88"/>
      <c r="C1" s="89" t="str">
        <f aca="false">CONCATENATE(cislostavby," ",nazevstavby)</f>
        <v>15012 </v>
      </c>
      <c r="D1" s="90"/>
      <c r="E1" s="91"/>
      <c r="F1" s="90"/>
      <c r="G1" s="92" t="s">
        <v>51</v>
      </c>
      <c r="H1" s="93" t="s">
        <v>12</v>
      </c>
      <c r="I1" s="94"/>
    </row>
    <row r="2" customFormat="false" ht="13.5" hidden="false" customHeight="false" outlineLevel="0" collapsed="false">
      <c r="A2" s="95" t="s">
        <v>52</v>
      </c>
      <c r="B2" s="95"/>
      <c r="C2" s="96" t="str">
        <f aca="false">CONCATENATE(cisloobjektu," ",nazevobjektu)</f>
        <v>002 Hrubá stavba - zdivo YTONG,věnce,stropy</v>
      </c>
      <c r="D2" s="97"/>
      <c r="E2" s="98"/>
      <c r="F2" s="97"/>
      <c r="G2" s="99" t="s">
        <v>53</v>
      </c>
      <c r="H2" s="99"/>
      <c r="I2" s="99"/>
    </row>
    <row r="3" customFormat="false" ht="13.5" hidden="false" customHeight="false" outlineLevel="0" collapsed="false">
      <c r="A3" s="68"/>
      <c r="B3" s="68"/>
      <c r="C3" s="68"/>
      <c r="D3" s="68"/>
      <c r="E3" s="68"/>
      <c r="F3" s="56"/>
      <c r="G3" s="68"/>
      <c r="H3" s="68"/>
      <c r="I3" s="68"/>
    </row>
    <row r="4" customFormat="false" ht="19.5" hidden="false" customHeight="true" outlineLevel="0" collapsed="false">
      <c r="A4" s="100" t="s">
        <v>54</v>
      </c>
      <c r="B4" s="100"/>
      <c r="C4" s="100"/>
      <c r="D4" s="100"/>
      <c r="E4" s="100"/>
      <c r="F4" s="100"/>
      <c r="G4" s="100"/>
      <c r="H4" s="100"/>
      <c r="I4" s="100"/>
    </row>
    <row r="5" customFormat="false" ht="13.5" hidden="false" customHeight="false" outlineLevel="0" collapsed="false">
      <c r="A5" s="68"/>
      <c r="B5" s="68"/>
      <c r="C5" s="68"/>
      <c r="D5" s="68"/>
      <c r="E5" s="68"/>
      <c r="F5" s="68"/>
      <c r="G5" s="68"/>
      <c r="H5" s="68"/>
      <c r="I5" s="68"/>
    </row>
    <row r="6" s="29" customFormat="true" ht="13.5" hidden="false" customHeight="false" outlineLevel="0" collapsed="false">
      <c r="A6" s="101"/>
      <c r="B6" s="102" t="s">
        <v>55</v>
      </c>
      <c r="C6" s="102"/>
      <c r="D6" s="43"/>
      <c r="E6" s="103" t="s">
        <v>56</v>
      </c>
      <c r="F6" s="104" t="s">
        <v>57</v>
      </c>
      <c r="G6" s="104" t="s">
        <v>58</v>
      </c>
      <c r="H6" s="104" t="s">
        <v>59</v>
      </c>
      <c r="I6" s="105" t="s">
        <v>33</v>
      </c>
    </row>
    <row r="7" customFormat="false" ht="12.75" hidden="false" customHeight="false" outlineLevel="0" collapsed="false">
      <c r="A7" s="106" t="str">
        <f aca="false">Položky!B7</f>
        <v>3</v>
      </c>
      <c r="B7" s="107" t="str">
        <f aca="false">Položky!C7</f>
        <v>Svislé a kompletní konstrukce</v>
      </c>
      <c r="C7" s="56"/>
      <c r="D7" s="108"/>
      <c r="E7" s="109" t="n">
        <f aca="false">Položky!BA17</f>
        <v>0</v>
      </c>
      <c r="F7" s="110" t="n">
        <f aca="false">Položky!BB17</f>
        <v>0</v>
      </c>
      <c r="G7" s="110" t="n">
        <f aca="false">Položky!BC17</f>
        <v>0</v>
      </c>
      <c r="H7" s="110" t="n">
        <f aca="false">Položky!BD17</f>
        <v>0</v>
      </c>
      <c r="I7" s="111" t="n">
        <f aca="false">Položky!BE17</f>
        <v>0</v>
      </c>
    </row>
    <row r="8" customFormat="false" ht="12.8" hidden="false" customHeight="false" outlineLevel="0" collapsed="false">
      <c r="A8" s="106" t="str">
        <f aca="false">Položky!B18</f>
        <v>34</v>
      </c>
      <c r="B8" s="107" t="str">
        <f aca="false">Položky!C18</f>
        <v>Stěny a příčky</v>
      </c>
      <c r="C8" s="56"/>
      <c r="D8" s="108"/>
      <c r="E8" s="109" t="n">
        <f aca="false">Položky!BA20</f>
        <v>0</v>
      </c>
      <c r="F8" s="110" t="n">
        <f aca="false">Položky!BB20</f>
        <v>0</v>
      </c>
      <c r="G8" s="110" t="n">
        <f aca="false">Položky!BC20</f>
        <v>0</v>
      </c>
      <c r="H8" s="110" t="n">
        <f aca="false">Položky!BD20</f>
        <v>0</v>
      </c>
      <c r="I8" s="111" t="n">
        <f aca="false">Položky!BE20</f>
        <v>0</v>
      </c>
    </row>
    <row r="9" customFormat="false" ht="12.75" hidden="false" customHeight="false" outlineLevel="0" collapsed="false">
      <c r="A9" s="106" t="str">
        <f aca="false">Položky!B21</f>
        <v>4</v>
      </c>
      <c r="B9" s="107" t="str">
        <f aca="false">Položky!C21</f>
        <v>Vodorovné konstrukce</v>
      </c>
      <c r="C9" s="56"/>
      <c r="D9" s="108"/>
      <c r="E9" s="109" t="n">
        <f aca="false">Položky!BA25</f>
        <v>0</v>
      </c>
      <c r="F9" s="110" t="n">
        <f aca="false">Položky!BB25</f>
        <v>0</v>
      </c>
      <c r="G9" s="110" t="n">
        <f aca="false">Položky!BC25</f>
        <v>0</v>
      </c>
      <c r="H9" s="110" t="n">
        <f aca="false">Položky!BD25</f>
        <v>0</v>
      </c>
      <c r="I9" s="111" t="n">
        <f aca="false">Položky!BE25</f>
        <v>0</v>
      </c>
    </row>
    <row r="10" customFormat="false" ht="12.8" hidden="false" customHeight="false" outlineLevel="0" collapsed="false">
      <c r="A10" s="106" t="str">
        <f aca="false">Položky!B26</f>
        <v>41</v>
      </c>
      <c r="B10" s="107" t="str">
        <f aca="false">Položky!C26</f>
        <v>Stropy a stropní konstrukce</v>
      </c>
      <c r="C10" s="56"/>
      <c r="D10" s="108"/>
      <c r="E10" s="109" t="n">
        <f aca="false">Položky!BA42</f>
        <v>0</v>
      </c>
      <c r="F10" s="110" t="n">
        <f aca="false">Položky!BB42</f>
        <v>0</v>
      </c>
      <c r="G10" s="110" t="n">
        <f aca="false">Položky!BC42</f>
        <v>0</v>
      </c>
      <c r="H10" s="110" t="n">
        <f aca="false">Položky!BD42</f>
        <v>0</v>
      </c>
      <c r="I10" s="111" t="n">
        <f aca="false">Položky!BE42</f>
        <v>0</v>
      </c>
    </row>
    <row r="11" customFormat="false" ht="12.75" hidden="false" customHeight="false" outlineLevel="0" collapsed="false">
      <c r="A11" s="106" t="str">
        <f aca="false">Položky!B43</f>
        <v>43</v>
      </c>
      <c r="B11" s="107" t="str">
        <f aca="false">Položky!C43</f>
        <v>Schodiště</v>
      </c>
      <c r="C11" s="56"/>
      <c r="D11" s="108"/>
      <c r="E11" s="109" t="n">
        <f aca="false">Položky!BA50</f>
        <v>0</v>
      </c>
      <c r="F11" s="110" t="n">
        <f aca="false">Položky!BB50</f>
        <v>0</v>
      </c>
      <c r="G11" s="110" t="n">
        <f aca="false">Položky!BC50</f>
        <v>0</v>
      </c>
      <c r="H11" s="110" t="n">
        <f aca="false">Položky!BD50</f>
        <v>0</v>
      </c>
      <c r="I11" s="111" t="n">
        <f aca="false">Položky!BE50</f>
        <v>0</v>
      </c>
    </row>
    <row r="12" customFormat="false" ht="12.75" hidden="false" customHeight="false" outlineLevel="0" collapsed="false">
      <c r="A12" s="106" t="str">
        <f aca="false">Položky!B51</f>
        <v>62</v>
      </c>
      <c r="B12" s="107" t="str">
        <f aca="false">Položky!C51</f>
        <v>Úpravy povrchů vnější</v>
      </c>
      <c r="C12" s="56"/>
      <c r="D12" s="108"/>
      <c r="E12" s="109" t="n">
        <f aca="false">Položky!BA53</f>
        <v>0</v>
      </c>
      <c r="F12" s="110" t="n">
        <f aca="false">Položky!BB53</f>
        <v>0</v>
      </c>
      <c r="G12" s="110" t="n">
        <f aca="false">Položky!BC53</f>
        <v>0</v>
      </c>
      <c r="H12" s="110" t="n">
        <f aca="false">Položky!BD53</f>
        <v>0</v>
      </c>
      <c r="I12" s="111" t="n">
        <f aca="false">Položky!BE53</f>
        <v>0</v>
      </c>
    </row>
    <row r="13" customFormat="false" ht="12.75" hidden="false" customHeight="false" outlineLevel="0" collapsed="false">
      <c r="A13" s="106" t="str">
        <f aca="false">Položky!B54</f>
        <v>95</v>
      </c>
      <c r="B13" s="107" t="str">
        <f aca="false">Položky!C54</f>
        <v>Dokončovací konstrukce na pozemních stavbách</v>
      </c>
      <c r="C13" s="56"/>
      <c r="D13" s="108"/>
      <c r="E13" s="109" t="n">
        <f aca="false">Položky!BA56</f>
        <v>0</v>
      </c>
      <c r="F13" s="110" t="n">
        <f aca="false">Položky!BB56</f>
        <v>0</v>
      </c>
      <c r="G13" s="110" t="n">
        <f aca="false">Položky!BC56</f>
        <v>0</v>
      </c>
      <c r="H13" s="110" t="n">
        <f aca="false">Položky!BD56</f>
        <v>0</v>
      </c>
      <c r="I13" s="111" t="n">
        <f aca="false">Položky!BE56</f>
        <v>0</v>
      </c>
    </row>
    <row r="14" customFormat="false" ht="12.75" hidden="false" customHeight="false" outlineLevel="0" collapsed="false">
      <c r="A14" s="106" t="str">
        <f aca="false">Položky!B57</f>
        <v>711</v>
      </c>
      <c r="B14" s="107" t="str">
        <f aca="false">Položky!C57</f>
        <v>Izolace proti vodě</v>
      </c>
      <c r="C14" s="56"/>
      <c r="D14" s="108"/>
      <c r="E14" s="109" t="n">
        <f aca="false">Položky!BA64</f>
        <v>0</v>
      </c>
      <c r="F14" s="110" t="n">
        <f aca="false">Položky!BB64</f>
        <v>0</v>
      </c>
      <c r="G14" s="110" t="n">
        <f aca="false">Položky!BC64</f>
        <v>0</v>
      </c>
      <c r="H14" s="110" t="n">
        <f aca="false">Položky!BD64</f>
        <v>0</v>
      </c>
      <c r="I14" s="111" t="n">
        <f aca="false">Položky!BE64</f>
        <v>0</v>
      </c>
    </row>
    <row r="15" customFormat="false" ht="13.5" hidden="false" customHeight="false" outlineLevel="0" collapsed="false">
      <c r="A15" s="106" t="str">
        <f aca="false">Položky!B65</f>
        <v>713</v>
      </c>
      <c r="B15" s="107" t="str">
        <f aca="false">Položky!C65</f>
        <v>Izolace tepelné</v>
      </c>
      <c r="C15" s="56"/>
      <c r="D15" s="108"/>
      <c r="E15" s="109" t="n">
        <f aca="false">Položky!BA68</f>
        <v>0</v>
      </c>
      <c r="F15" s="110" t="n">
        <f aca="false">Položky!BB68</f>
        <v>0</v>
      </c>
      <c r="G15" s="110" t="n">
        <f aca="false">Položky!BC68</f>
        <v>0</v>
      </c>
      <c r="H15" s="110" t="n">
        <f aca="false">Položky!BD68</f>
        <v>0</v>
      </c>
      <c r="I15" s="111" t="n">
        <f aca="false">Položky!BE68</f>
        <v>0</v>
      </c>
    </row>
    <row r="16" s="118" customFormat="true" ht="13.5" hidden="false" customHeight="false" outlineLevel="0" collapsed="false">
      <c r="A16" s="112"/>
      <c r="B16" s="113" t="s">
        <v>60</v>
      </c>
      <c r="C16" s="113"/>
      <c r="D16" s="114"/>
      <c r="E16" s="115" t="n">
        <f aca="false">SUM(E7:E15)</f>
        <v>0</v>
      </c>
      <c r="F16" s="116" t="n">
        <f aca="false">SUM(F7:F15)</f>
        <v>0</v>
      </c>
      <c r="G16" s="116" t="n">
        <f aca="false">SUM(G7:G15)</f>
        <v>0</v>
      </c>
      <c r="H16" s="116" t="n">
        <f aca="false">SUM(H7:H15)</f>
        <v>0</v>
      </c>
      <c r="I16" s="117" t="n">
        <f aca="false">SUM(I7:I15)</f>
        <v>0</v>
      </c>
    </row>
    <row r="17" customFormat="false" ht="12.75" hidden="false" customHeight="false" outlineLevel="0" collapsed="false">
      <c r="A17" s="56"/>
      <c r="B17" s="56"/>
      <c r="C17" s="56"/>
      <c r="D17" s="56"/>
      <c r="E17" s="56"/>
      <c r="F17" s="56"/>
      <c r="G17" s="56"/>
      <c r="H17" s="56"/>
      <c r="I17" s="56"/>
    </row>
    <row r="18" customFormat="false" ht="19.5" hidden="false" customHeight="true" outlineLevel="0" collapsed="false">
      <c r="A18" s="119" t="s">
        <v>61</v>
      </c>
      <c r="B18" s="119"/>
      <c r="C18" s="119"/>
      <c r="D18" s="119"/>
      <c r="E18" s="119"/>
      <c r="F18" s="119"/>
      <c r="G18" s="119"/>
      <c r="H18" s="119"/>
      <c r="I18" s="119"/>
      <c r="BA18" s="34"/>
      <c r="BB18" s="34"/>
      <c r="BC18" s="34"/>
      <c r="BD18" s="34"/>
      <c r="BE18" s="34"/>
    </row>
    <row r="19" customFormat="false" ht="13.5" hidden="false" customHeight="false" outlineLevel="0" collapsed="false">
      <c r="A19" s="68"/>
      <c r="B19" s="68"/>
      <c r="C19" s="68"/>
      <c r="D19" s="68"/>
      <c r="E19" s="68"/>
      <c r="F19" s="68"/>
      <c r="G19" s="68"/>
      <c r="H19" s="68"/>
      <c r="I19" s="68"/>
    </row>
    <row r="20" customFormat="false" ht="12.75" hidden="false" customHeight="false" outlineLevel="0" collapsed="false">
      <c r="A20" s="62" t="s">
        <v>62</v>
      </c>
      <c r="B20" s="63"/>
      <c r="C20" s="63"/>
      <c r="D20" s="120"/>
      <c r="E20" s="121" t="s">
        <v>63</v>
      </c>
      <c r="F20" s="122" t="s">
        <v>46</v>
      </c>
      <c r="G20" s="123" t="s">
        <v>64</v>
      </c>
      <c r="H20" s="124"/>
      <c r="I20" s="125" t="s">
        <v>63</v>
      </c>
    </row>
    <row r="21" customFormat="false" ht="12.75" hidden="false" customHeight="false" outlineLevel="0" collapsed="false">
      <c r="A21" s="54" t="s">
        <v>65</v>
      </c>
      <c r="B21" s="45"/>
      <c r="C21" s="45"/>
      <c r="D21" s="126"/>
      <c r="E21" s="127" t="n">
        <v>0</v>
      </c>
      <c r="F21" s="128" t="n">
        <v>0</v>
      </c>
      <c r="G21" s="129" t="n">
        <f aca="false">CHOOSE(BA21+1,HSV+PSV,HSV+PSV+Mont,HSV+PSV+Dodavka+Mont,HSV,PSV,Mont,Dodavka,Mont+Dodavka,0)</f>
        <v>0</v>
      </c>
      <c r="H21" s="130"/>
      <c r="I21" s="131" t="n">
        <f aca="false">E21+F21*G21/100</f>
        <v>0</v>
      </c>
      <c r="BA21" s="0" t="n">
        <v>0</v>
      </c>
    </row>
    <row r="22" customFormat="false" ht="12.75" hidden="false" customHeight="false" outlineLevel="0" collapsed="false">
      <c r="A22" s="54" t="s">
        <v>66</v>
      </c>
      <c r="B22" s="45"/>
      <c r="C22" s="45"/>
      <c r="D22" s="126"/>
      <c r="E22" s="127" t="n">
        <v>0</v>
      </c>
      <c r="F22" s="128" t="n">
        <v>0</v>
      </c>
      <c r="G22" s="129" t="n">
        <f aca="false">CHOOSE(BA22+1,HSV+PSV,HSV+PSV+Mont,HSV+PSV+Dodavka+Mont,HSV,PSV,Mont,Dodavka,Mont+Dodavka,0)</f>
        <v>0</v>
      </c>
      <c r="H22" s="130"/>
      <c r="I22" s="131" t="n">
        <f aca="false">E22+F22*G22/100</f>
        <v>0</v>
      </c>
      <c r="BA22" s="0" t="n">
        <v>0</v>
      </c>
    </row>
    <row r="23" customFormat="false" ht="12.75" hidden="false" customHeight="false" outlineLevel="0" collapsed="false">
      <c r="A23" s="54" t="s">
        <v>67</v>
      </c>
      <c r="B23" s="45"/>
      <c r="C23" s="45"/>
      <c r="D23" s="126"/>
      <c r="E23" s="127" t="n">
        <v>0</v>
      </c>
      <c r="F23" s="128" t="n">
        <v>0</v>
      </c>
      <c r="G23" s="129" t="n">
        <f aca="false">CHOOSE(BA23+1,HSV+PSV,HSV+PSV+Mont,HSV+PSV+Dodavka+Mont,HSV,PSV,Mont,Dodavka,Mont+Dodavka,0)</f>
        <v>0</v>
      </c>
      <c r="H23" s="130"/>
      <c r="I23" s="131" t="n">
        <f aca="false">E23+F23*G23/100</f>
        <v>0</v>
      </c>
      <c r="BA23" s="0" t="n">
        <v>0</v>
      </c>
    </row>
    <row r="24" customFormat="false" ht="12.75" hidden="false" customHeight="false" outlineLevel="0" collapsed="false">
      <c r="A24" s="54" t="s">
        <v>68</v>
      </c>
      <c r="B24" s="45"/>
      <c r="C24" s="45"/>
      <c r="D24" s="126"/>
      <c r="E24" s="127" t="n">
        <v>0</v>
      </c>
      <c r="F24" s="128" t="n">
        <v>0</v>
      </c>
      <c r="G24" s="129" t="n">
        <f aca="false">CHOOSE(BA24+1,HSV+PSV,HSV+PSV+Mont,HSV+PSV+Dodavka+Mont,HSV,PSV,Mont,Dodavka,Mont+Dodavka,0)</f>
        <v>0</v>
      </c>
      <c r="H24" s="130"/>
      <c r="I24" s="131" t="n">
        <f aca="false">E24+F24*G24/100</f>
        <v>0</v>
      </c>
      <c r="BA24" s="0" t="n">
        <v>0</v>
      </c>
    </row>
    <row r="25" customFormat="false" ht="12.8" hidden="false" customHeight="false" outlineLevel="0" collapsed="false">
      <c r="A25" s="54" t="s">
        <v>69</v>
      </c>
      <c r="B25" s="45"/>
      <c r="C25" s="45"/>
      <c r="D25" s="126"/>
      <c r="E25" s="127" t="n">
        <v>0</v>
      </c>
      <c r="F25" s="128" t="n">
        <v>0</v>
      </c>
      <c r="G25" s="129" t="n">
        <f aca="false">CHOOSE(BA25+1,HSV+PSV,HSV+PSV+Mont,HSV+PSV+Dodavka+Mont,HSV,PSV,Mont,Dodavka,Mont+Dodavka,0)</f>
        <v>0</v>
      </c>
      <c r="H25" s="130"/>
      <c r="I25" s="131" t="n">
        <f aca="false">E25+F25*G25/100</f>
        <v>0</v>
      </c>
      <c r="BA25" s="0" t="n">
        <v>1</v>
      </c>
    </row>
    <row r="26" customFormat="false" ht="12.8" hidden="false" customHeight="false" outlineLevel="0" collapsed="false">
      <c r="A26" s="54" t="s">
        <v>70</v>
      </c>
      <c r="B26" s="45"/>
      <c r="C26" s="45"/>
      <c r="D26" s="126"/>
      <c r="E26" s="127" t="n">
        <v>0</v>
      </c>
      <c r="F26" s="128" t="n">
        <v>0</v>
      </c>
      <c r="G26" s="129" t="n">
        <f aca="false">CHOOSE(BA26+1,HSV+PSV,HSV+PSV+Mont,HSV+PSV+Dodavka+Mont,HSV,PSV,Mont,Dodavka,Mont+Dodavka,0)</f>
        <v>0</v>
      </c>
      <c r="H26" s="130"/>
      <c r="I26" s="131" t="n">
        <f aca="false">E26+F26*G26/100</f>
        <v>0</v>
      </c>
      <c r="BA26" s="0" t="n">
        <v>1</v>
      </c>
    </row>
    <row r="27" customFormat="false" ht="12.75" hidden="false" customHeight="false" outlineLevel="0" collapsed="false">
      <c r="A27" s="54" t="s">
        <v>71</v>
      </c>
      <c r="B27" s="45"/>
      <c r="C27" s="45"/>
      <c r="D27" s="126"/>
      <c r="E27" s="127" t="n">
        <v>0</v>
      </c>
      <c r="F27" s="128" t="n">
        <v>0</v>
      </c>
      <c r="G27" s="129" t="n">
        <f aca="false">CHOOSE(BA27+1,HSV+PSV,HSV+PSV+Mont,HSV+PSV+Dodavka+Mont,HSV,PSV,Mont,Dodavka,Mont+Dodavka,0)</f>
        <v>0</v>
      </c>
      <c r="H27" s="130"/>
      <c r="I27" s="131" t="n">
        <f aca="false">E27+F27*G27/100</f>
        <v>0</v>
      </c>
      <c r="BA27" s="0" t="n">
        <v>2</v>
      </c>
    </row>
    <row r="28" customFormat="false" ht="12.75" hidden="false" customHeight="false" outlineLevel="0" collapsed="false">
      <c r="A28" s="54" t="s">
        <v>72</v>
      </c>
      <c r="B28" s="45"/>
      <c r="C28" s="45"/>
      <c r="D28" s="126"/>
      <c r="E28" s="127" t="n">
        <v>0</v>
      </c>
      <c r="F28" s="128" t="n">
        <v>0</v>
      </c>
      <c r="G28" s="129" t="n">
        <f aca="false">CHOOSE(BA28+1,HSV+PSV,HSV+PSV+Mont,HSV+PSV+Dodavka+Mont,HSV,PSV,Mont,Dodavka,Mont+Dodavka,0)</f>
        <v>0</v>
      </c>
      <c r="H28" s="130"/>
      <c r="I28" s="131" t="n">
        <f aca="false">E28+F28*G28/100</f>
        <v>0</v>
      </c>
      <c r="BA28" s="0" t="n">
        <v>2</v>
      </c>
    </row>
    <row r="29" customFormat="false" ht="13.5" hidden="false" customHeight="false" outlineLevel="0" collapsed="false">
      <c r="A29" s="132"/>
      <c r="B29" s="133" t="s">
        <v>73</v>
      </c>
      <c r="C29" s="134"/>
      <c r="D29" s="135"/>
      <c r="E29" s="136"/>
      <c r="F29" s="137"/>
      <c r="G29" s="137"/>
      <c r="H29" s="138" t="n">
        <f aca="false">SUM(I21:I28)</f>
        <v>0</v>
      </c>
      <c r="I29" s="138"/>
    </row>
    <row r="31" customFormat="false" ht="12.8" hidden="false" customHeight="false" outlineLevel="0" collapsed="false"/>
    <row r="68" customFormat="false" ht="12.8" hidden="false" customHeight="false" outlineLevel="0" collapsed="false"/>
    <row r="88" customFormat="false" ht="12.8" hidden="false" customHeight="false" outlineLevel="0" collapsed="false"/>
  </sheetData>
  <mergeCells count="6">
    <mergeCell ref="A1:B1"/>
    <mergeCell ref="A2:B2"/>
    <mergeCell ref="G2:I2"/>
    <mergeCell ref="A4:I4"/>
    <mergeCell ref="A18:I18"/>
    <mergeCell ref="H29:I29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a.s.&amp;R&amp;"Arial,Regular"Strana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Z88"/>
  <sheetViews>
    <sheetView windowProtection="false" showFormulas="false" showGridLines="false" showRowColHeaders="true" showZeros="true" rightToLeft="false" tabSelected="false" showOutlineSymbols="true" defaultGridColor="true" view="normal" topLeftCell="A52" colorId="64" zoomScale="160" zoomScaleNormal="160" zoomScalePageLayoutView="100" workbookViewId="0">
      <selection pane="topLeft" activeCell="F66" activeCellId="0" sqref="F66"/>
    </sheetView>
  </sheetViews>
  <sheetFormatPr defaultRowHeight="12.75"/>
  <cols>
    <col collapsed="false" hidden="false" max="1" min="1" style="139" width="4.42857142857143"/>
    <col collapsed="false" hidden="false" max="2" min="2" style="139" width="11.5714285714286"/>
    <col collapsed="false" hidden="false" max="3" min="3" style="139" width="40.4234693877551"/>
    <col collapsed="false" hidden="false" max="4" min="4" style="139" width="5.57142857142857"/>
    <col collapsed="false" hidden="false" max="5" min="5" style="140" width="8.56632653061224"/>
    <col collapsed="false" hidden="false" max="6" min="6" style="139" width="9.85204081632653"/>
    <col collapsed="false" hidden="false" max="7" min="7" style="139" width="13.8571428571429"/>
    <col collapsed="false" hidden="false" max="11" min="8" style="139" width="9.14285714285714"/>
    <col collapsed="false" hidden="false" max="12" min="12" style="139" width="75.4234693877551"/>
    <col collapsed="false" hidden="false" max="13" min="13" style="139" width="45.2857142857143"/>
    <col collapsed="false" hidden="false" max="1025" min="14" style="139" width="9.14285714285714"/>
  </cols>
  <sheetData>
    <row r="1" customFormat="false" ht="15.75" hidden="false" customHeight="false" outlineLevel="0" collapsed="false">
      <c r="A1" s="141" t="s">
        <v>74</v>
      </c>
      <c r="B1" s="141"/>
      <c r="C1" s="141"/>
      <c r="D1" s="141"/>
      <c r="E1" s="141"/>
      <c r="F1" s="141"/>
      <c r="G1" s="141"/>
      <c r="H1" s="0"/>
      <c r="I1" s="0"/>
      <c r="O1" s="0"/>
      <c r="AA1" s="0"/>
      <c r="AB1" s="0"/>
      <c r="AC1" s="0"/>
      <c r="AZ1" s="0"/>
      <c r="BA1" s="0"/>
      <c r="BB1" s="0"/>
      <c r="BC1" s="0"/>
      <c r="BD1" s="0"/>
      <c r="BE1" s="0"/>
      <c r="CA1" s="0"/>
      <c r="CB1" s="0"/>
      <c r="CZ1" s="0"/>
    </row>
    <row r="2" customFormat="false" ht="14.25" hidden="false" customHeight="true" outlineLevel="0" collapsed="false">
      <c r="A2" s="142"/>
      <c r="B2" s="143"/>
      <c r="C2" s="144"/>
      <c r="D2" s="144"/>
      <c r="E2" s="145"/>
      <c r="F2" s="144"/>
      <c r="G2" s="144"/>
      <c r="H2" s="0"/>
      <c r="I2" s="0"/>
      <c r="O2" s="0"/>
      <c r="AA2" s="0"/>
      <c r="AB2" s="0"/>
      <c r="AC2" s="0"/>
      <c r="AZ2" s="0"/>
      <c r="BA2" s="0"/>
      <c r="BB2" s="0"/>
      <c r="BC2" s="0"/>
      <c r="BD2" s="0"/>
      <c r="BE2" s="0"/>
      <c r="CA2" s="0"/>
      <c r="CB2" s="0"/>
      <c r="CZ2" s="0"/>
    </row>
    <row r="3" customFormat="false" ht="13.5" hidden="false" customHeight="false" outlineLevel="0" collapsed="false">
      <c r="A3" s="88" t="s">
        <v>50</v>
      </c>
      <c r="B3" s="88"/>
      <c r="C3" s="89" t="str">
        <f aca="false">CONCATENATE(cislostavby," ",nazevstavby)</f>
        <v>15012 </v>
      </c>
      <c r="D3" s="146"/>
      <c r="E3" s="147" t="s">
        <v>75</v>
      </c>
      <c r="F3" s="148" t="str">
        <f aca="false">Rekapitulace!H1</f>
        <v>15012</v>
      </c>
      <c r="G3" s="149"/>
      <c r="H3" s="0"/>
      <c r="I3" s="0"/>
      <c r="O3" s="0"/>
      <c r="AA3" s="0"/>
      <c r="AB3" s="0"/>
      <c r="AC3" s="0"/>
      <c r="AZ3" s="0"/>
      <c r="BA3" s="0"/>
      <c r="BB3" s="0"/>
      <c r="BC3" s="0"/>
      <c r="BD3" s="0"/>
      <c r="BE3" s="0"/>
      <c r="CA3" s="0"/>
      <c r="CB3" s="0"/>
      <c r="CZ3" s="0"/>
    </row>
    <row r="4" customFormat="false" ht="13.5" hidden="false" customHeight="false" outlineLevel="0" collapsed="false">
      <c r="A4" s="150" t="s">
        <v>52</v>
      </c>
      <c r="B4" s="150"/>
      <c r="C4" s="96" t="str">
        <f aca="false">CONCATENATE(cisloobjektu," ",nazevobjektu)</f>
        <v>002 Hrubá stavba - zdivo YTONG,věnce,stropy</v>
      </c>
      <c r="D4" s="151"/>
      <c r="E4" s="152" t="str">
        <f aca="false">Rekapitulace!G2</f>
        <v>Hrubá stavba - zdivo</v>
      </c>
      <c r="F4" s="152"/>
      <c r="G4" s="152"/>
      <c r="H4" s="0"/>
      <c r="I4" s="0"/>
      <c r="O4" s="0"/>
      <c r="AA4" s="0"/>
      <c r="AB4" s="0"/>
      <c r="AC4" s="0"/>
      <c r="AZ4" s="0"/>
      <c r="BA4" s="0"/>
      <c r="BB4" s="0"/>
      <c r="BC4" s="0"/>
      <c r="BD4" s="0"/>
      <c r="BE4" s="0"/>
      <c r="CA4" s="0"/>
      <c r="CB4" s="0"/>
      <c r="CZ4" s="0"/>
    </row>
    <row r="5" customFormat="false" ht="12.8" hidden="false" customHeight="false" outlineLevel="0" collapsed="false">
      <c r="A5" s="153"/>
      <c r="B5" s="142"/>
      <c r="C5" s="142"/>
      <c r="D5" s="142"/>
      <c r="E5" s="154"/>
      <c r="F5" s="142"/>
      <c r="G5" s="155"/>
      <c r="H5" s="0"/>
      <c r="I5" s="0"/>
      <c r="O5" s="0"/>
      <c r="AA5" s="0"/>
      <c r="AB5" s="0"/>
      <c r="AC5" s="0"/>
      <c r="AZ5" s="0"/>
      <c r="BA5" s="0"/>
      <c r="BB5" s="0"/>
      <c r="BC5" s="0"/>
      <c r="BD5" s="0"/>
      <c r="BE5" s="0"/>
      <c r="CA5" s="0"/>
      <c r="CB5" s="0"/>
      <c r="CZ5" s="0"/>
    </row>
    <row r="6" customFormat="false" ht="12.8" hidden="false" customHeight="false" outlineLevel="0" collapsed="false">
      <c r="A6" s="156" t="s">
        <v>76</v>
      </c>
      <c r="B6" s="157" t="s">
        <v>77</v>
      </c>
      <c r="C6" s="157" t="s">
        <v>78</v>
      </c>
      <c r="D6" s="157" t="s">
        <v>79</v>
      </c>
      <c r="E6" s="157" t="s">
        <v>80</v>
      </c>
      <c r="F6" s="157" t="s">
        <v>81</v>
      </c>
      <c r="G6" s="158" t="s">
        <v>82</v>
      </c>
      <c r="H6" s="0"/>
      <c r="I6" s="0"/>
      <c r="O6" s="0"/>
      <c r="AA6" s="0"/>
      <c r="AB6" s="0"/>
      <c r="AC6" s="0"/>
      <c r="AZ6" s="0"/>
      <c r="BA6" s="0"/>
      <c r="BB6" s="0"/>
      <c r="BC6" s="0"/>
      <c r="BD6" s="0"/>
      <c r="BE6" s="0"/>
      <c r="CA6" s="0"/>
      <c r="CB6" s="0"/>
      <c r="CZ6" s="0"/>
    </row>
    <row r="7" customFormat="false" ht="12.8" hidden="false" customHeight="false" outlineLevel="0" collapsed="false">
      <c r="A7" s="159" t="s">
        <v>83</v>
      </c>
      <c r="B7" s="160" t="s">
        <v>84</v>
      </c>
      <c r="C7" s="161" t="s">
        <v>85</v>
      </c>
      <c r="D7" s="162"/>
      <c r="E7" s="163"/>
      <c r="F7" s="163"/>
      <c r="G7" s="164"/>
      <c r="O7" s="165" t="n">
        <v>1</v>
      </c>
      <c r="AA7" s="0"/>
      <c r="AB7" s="0"/>
      <c r="AC7" s="0"/>
      <c r="AZ7" s="0"/>
      <c r="BA7" s="0"/>
      <c r="BB7" s="0"/>
      <c r="BC7" s="0"/>
      <c r="BD7" s="0"/>
      <c r="BE7" s="0"/>
      <c r="CA7" s="0"/>
      <c r="CB7" s="0"/>
      <c r="CZ7" s="0"/>
    </row>
    <row r="8" customFormat="false" ht="21.45" hidden="false" customHeight="false" outlineLevel="0" collapsed="false">
      <c r="A8" s="166" t="n">
        <v>1</v>
      </c>
      <c r="B8" s="167" t="s">
        <v>86</v>
      </c>
      <c r="C8" s="168" t="s">
        <v>87</v>
      </c>
      <c r="D8" s="169" t="s">
        <v>88</v>
      </c>
      <c r="E8" s="170" t="n">
        <v>11</v>
      </c>
      <c r="F8" s="170"/>
      <c r="G8" s="171"/>
      <c r="H8" s="0"/>
      <c r="I8" s="0"/>
      <c r="O8" s="165" t="n">
        <v>2</v>
      </c>
      <c r="AA8" s="139" t="n">
        <v>1</v>
      </c>
      <c r="AB8" s="139" t="n">
        <v>1</v>
      </c>
      <c r="AC8" s="139" t="n">
        <v>1</v>
      </c>
      <c r="AZ8" s="139" t="n">
        <v>1</v>
      </c>
      <c r="BA8" s="139" t="n">
        <f aca="false">IF(AZ8=1,G8,0)</f>
        <v>0</v>
      </c>
      <c r="BB8" s="139" t="n">
        <f aca="false">IF(AZ8=2,G8,0)</f>
        <v>0</v>
      </c>
      <c r="BC8" s="139" t="n">
        <f aca="false">IF(AZ8=3,G8,0)</f>
        <v>0</v>
      </c>
      <c r="BD8" s="139" t="n">
        <f aca="false">IF(AZ8=4,G8,0)</f>
        <v>0</v>
      </c>
      <c r="BE8" s="139" t="n">
        <f aca="false">IF(AZ8=5,G8,0)</f>
        <v>0</v>
      </c>
      <c r="CA8" s="172" t="n">
        <v>1</v>
      </c>
      <c r="CB8" s="172" t="n">
        <v>1</v>
      </c>
      <c r="CZ8" s="139" t="n">
        <v>0.14802</v>
      </c>
    </row>
    <row r="9" customFormat="false" ht="21.45" hidden="false" customHeight="false" outlineLevel="0" collapsed="false">
      <c r="A9" s="166" t="n">
        <v>2</v>
      </c>
      <c r="B9" s="167" t="s">
        <v>89</v>
      </c>
      <c r="C9" s="168" t="s">
        <v>90</v>
      </c>
      <c r="D9" s="169" t="s">
        <v>88</v>
      </c>
      <c r="E9" s="170" t="n">
        <v>74.28</v>
      </c>
      <c r="F9" s="170"/>
      <c r="G9" s="171"/>
      <c r="H9" s="0"/>
      <c r="I9" s="0"/>
      <c r="O9" s="165" t="n">
        <v>2</v>
      </c>
      <c r="AA9" s="139" t="n">
        <v>1</v>
      </c>
      <c r="AB9" s="139" t="n">
        <v>1</v>
      </c>
      <c r="AC9" s="139" t="n">
        <v>1</v>
      </c>
      <c r="AZ9" s="139" t="n">
        <v>1</v>
      </c>
      <c r="BA9" s="139" t="n">
        <f aca="false">IF(AZ9=1,G9,0)</f>
        <v>0</v>
      </c>
      <c r="BB9" s="139" t="n">
        <f aca="false">IF(AZ9=2,G9,0)</f>
        <v>0</v>
      </c>
      <c r="BC9" s="139" t="n">
        <f aca="false">IF(AZ9=3,G9,0)</f>
        <v>0</v>
      </c>
      <c r="BD9" s="139" t="n">
        <f aca="false">IF(AZ9=4,G9,0)</f>
        <v>0</v>
      </c>
      <c r="BE9" s="139" t="n">
        <f aca="false">IF(AZ9=5,G9,0)</f>
        <v>0</v>
      </c>
      <c r="CA9" s="172" t="n">
        <v>1</v>
      </c>
      <c r="CB9" s="172" t="n">
        <v>1</v>
      </c>
      <c r="CZ9" s="139" t="n">
        <v>0.16622</v>
      </c>
    </row>
    <row r="10" customFormat="false" ht="21.45" hidden="false" customHeight="false" outlineLevel="0" collapsed="false">
      <c r="A10" s="166" t="n">
        <v>3</v>
      </c>
      <c r="B10" s="167" t="s">
        <v>91</v>
      </c>
      <c r="C10" s="168" t="s">
        <v>92</v>
      </c>
      <c r="D10" s="169" t="s">
        <v>88</v>
      </c>
      <c r="E10" s="170" t="n">
        <v>161.5</v>
      </c>
      <c r="F10" s="170"/>
      <c r="G10" s="171"/>
      <c r="H10" s="0"/>
      <c r="I10" s="0"/>
      <c r="O10" s="165" t="n">
        <v>2</v>
      </c>
      <c r="AA10" s="139" t="n">
        <v>1</v>
      </c>
      <c r="AB10" s="139" t="n">
        <v>1</v>
      </c>
      <c r="AC10" s="139" t="n">
        <v>1</v>
      </c>
      <c r="AZ10" s="139" t="n">
        <v>1</v>
      </c>
      <c r="BA10" s="139" t="n">
        <f aca="false">IF(AZ10=1,G10,0)</f>
        <v>0</v>
      </c>
      <c r="BB10" s="139" t="n">
        <f aca="false">IF(AZ10=2,G10,0)</f>
        <v>0</v>
      </c>
      <c r="BC10" s="139" t="n">
        <f aca="false">IF(AZ10=3,G10,0)</f>
        <v>0</v>
      </c>
      <c r="BD10" s="139" t="n">
        <f aca="false">IF(AZ10=4,G10,0)</f>
        <v>0</v>
      </c>
      <c r="BE10" s="139" t="n">
        <f aca="false">IF(AZ10=5,G10,0)</f>
        <v>0</v>
      </c>
      <c r="CA10" s="172" t="n">
        <v>1</v>
      </c>
      <c r="CB10" s="172" t="n">
        <v>1</v>
      </c>
      <c r="CZ10" s="139" t="n">
        <v>0.16483</v>
      </c>
    </row>
    <row r="11" customFormat="false" ht="21.45" hidden="false" customHeight="false" outlineLevel="0" collapsed="false">
      <c r="A11" s="166" t="n">
        <v>4</v>
      </c>
      <c r="B11" s="167" t="s">
        <v>93</v>
      </c>
      <c r="C11" s="168" t="s">
        <v>94</v>
      </c>
      <c r="D11" s="169" t="s">
        <v>95</v>
      </c>
      <c r="E11" s="170" t="n">
        <v>8</v>
      </c>
      <c r="F11" s="170"/>
      <c r="G11" s="171"/>
      <c r="H11" s="0"/>
      <c r="I11" s="0"/>
      <c r="O11" s="165" t="n">
        <v>2</v>
      </c>
      <c r="AA11" s="139" t="n">
        <v>1</v>
      </c>
      <c r="AB11" s="139" t="n">
        <v>1</v>
      </c>
      <c r="AC11" s="139" t="n">
        <v>1</v>
      </c>
      <c r="AZ11" s="139" t="n">
        <v>1</v>
      </c>
      <c r="BA11" s="139" t="n">
        <f aca="false">IF(AZ11=1,G11,0)</f>
        <v>0</v>
      </c>
      <c r="BB11" s="139" t="n">
        <f aca="false">IF(AZ11=2,G11,0)</f>
        <v>0</v>
      </c>
      <c r="BC11" s="139" t="n">
        <f aca="false">IF(AZ11=3,G11,0)</f>
        <v>0</v>
      </c>
      <c r="BD11" s="139" t="n">
        <f aca="false">IF(AZ11=4,G11,0)</f>
        <v>0</v>
      </c>
      <c r="BE11" s="139" t="n">
        <f aca="false">IF(AZ11=5,G11,0)</f>
        <v>0</v>
      </c>
      <c r="CA11" s="172" t="n">
        <v>1</v>
      </c>
      <c r="CB11" s="172" t="n">
        <v>1</v>
      </c>
      <c r="CZ11" s="139" t="n">
        <v>0.0269</v>
      </c>
    </row>
    <row r="12" customFormat="false" ht="21.45" hidden="false" customHeight="false" outlineLevel="0" collapsed="false">
      <c r="A12" s="166" t="n">
        <v>5</v>
      </c>
      <c r="B12" s="167" t="s">
        <v>96</v>
      </c>
      <c r="C12" s="168" t="s">
        <v>97</v>
      </c>
      <c r="D12" s="169" t="s">
        <v>95</v>
      </c>
      <c r="E12" s="170" t="n">
        <v>5</v>
      </c>
      <c r="F12" s="170"/>
      <c r="G12" s="171"/>
      <c r="H12" s="0"/>
      <c r="I12" s="0"/>
      <c r="O12" s="165" t="n">
        <v>2</v>
      </c>
      <c r="AA12" s="139" t="n">
        <v>1</v>
      </c>
      <c r="AB12" s="139" t="n">
        <v>1</v>
      </c>
      <c r="AC12" s="139" t="n">
        <v>1</v>
      </c>
      <c r="AZ12" s="139" t="n">
        <v>1</v>
      </c>
      <c r="BA12" s="139" t="n">
        <f aca="false">IF(AZ12=1,G12,0)</f>
        <v>0</v>
      </c>
      <c r="BB12" s="139" t="n">
        <f aca="false">IF(AZ12=2,G12,0)</f>
        <v>0</v>
      </c>
      <c r="BC12" s="139" t="n">
        <f aca="false">IF(AZ12=3,G12,0)</f>
        <v>0</v>
      </c>
      <c r="BD12" s="139" t="n">
        <f aca="false">IF(AZ12=4,G12,0)</f>
        <v>0</v>
      </c>
      <c r="BE12" s="139" t="n">
        <f aca="false">IF(AZ12=5,G12,0)</f>
        <v>0</v>
      </c>
      <c r="CA12" s="172" t="n">
        <v>1</v>
      </c>
      <c r="CB12" s="172" t="n">
        <v>1</v>
      </c>
      <c r="CZ12" s="139" t="n">
        <v>0.09575</v>
      </c>
    </row>
    <row r="13" customFormat="false" ht="21.45" hidden="false" customHeight="false" outlineLevel="0" collapsed="false">
      <c r="A13" s="166" t="n">
        <v>6</v>
      </c>
      <c r="B13" s="167" t="s">
        <v>98</v>
      </c>
      <c r="C13" s="168" t="s">
        <v>99</v>
      </c>
      <c r="D13" s="169" t="s">
        <v>95</v>
      </c>
      <c r="E13" s="170" t="n">
        <v>2</v>
      </c>
      <c r="F13" s="170"/>
      <c r="G13" s="171"/>
      <c r="H13" s="0"/>
      <c r="I13" s="0"/>
      <c r="O13" s="165" t="n">
        <v>2</v>
      </c>
      <c r="AA13" s="139" t="n">
        <v>1</v>
      </c>
      <c r="AB13" s="139" t="n">
        <v>1</v>
      </c>
      <c r="AC13" s="139" t="n">
        <v>1</v>
      </c>
      <c r="AZ13" s="139" t="n">
        <v>1</v>
      </c>
      <c r="BA13" s="139" t="n">
        <f aca="false">IF(AZ13=1,G13,0)</f>
        <v>0</v>
      </c>
      <c r="BB13" s="139" t="n">
        <f aca="false">IF(AZ13=2,G13,0)</f>
        <v>0</v>
      </c>
      <c r="BC13" s="139" t="n">
        <f aca="false">IF(AZ13=3,G13,0)</f>
        <v>0</v>
      </c>
      <c r="BD13" s="139" t="n">
        <f aca="false">IF(AZ13=4,G13,0)</f>
        <v>0</v>
      </c>
      <c r="BE13" s="139" t="n">
        <f aca="false">IF(AZ13=5,G13,0)</f>
        <v>0</v>
      </c>
      <c r="CA13" s="172" t="n">
        <v>1</v>
      </c>
      <c r="CB13" s="172" t="n">
        <v>1</v>
      </c>
      <c r="CZ13" s="139" t="n">
        <v>0.12706</v>
      </c>
    </row>
    <row r="14" customFormat="false" ht="21.45" hidden="false" customHeight="false" outlineLevel="0" collapsed="false">
      <c r="A14" s="166" t="n">
        <v>7</v>
      </c>
      <c r="B14" s="167" t="s">
        <v>100</v>
      </c>
      <c r="C14" s="168" t="s">
        <v>101</v>
      </c>
      <c r="D14" s="169" t="s">
        <v>88</v>
      </c>
      <c r="E14" s="170" t="n">
        <v>3.92</v>
      </c>
      <c r="F14" s="170"/>
      <c r="G14" s="171"/>
      <c r="H14" s="0"/>
      <c r="I14" s="0"/>
      <c r="O14" s="165" t="n">
        <v>2</v>
      </c>
      <c r="AA14" s="139" t="n">
        <v>1</v>
      </c>
      <c r="AB14" s="139" t="n">
        <v>1</v>
      </c>
      <c r="AC14" s="139" t="n">
        <v>1</v>
      </c>
      <c r="AZ14" s="139" t="n">
        <v>1</v>
      </c>
      <c r="BA14" s="139" t="n">
        <f aca="false">IF(AZ14=1,G14,0)</f>
        <v>0</v>
      </c>
      <c r="BB14" s="139" t="n">
        <f aca="false">IF(AZ14=2,G14,0)</f>
        <v>0</v>
      </c>
      <c r="BC14" s="139" t="n">
        <f aca="false">IF(AZ14=3,G14,0)</f>
        <v>0</v>
      </c>
      <c r="BD14" s="139" t="n">
        <f aca="false">IF(AZ14=4,G14,0)</f>
        <v>0</v>
      </c>
      <c r="BE14" s="139" t="n">
        <f aca="false">IF(AZ14=5,G14,0)</f>
        <v>0</v>
      </c>
      <c r="CA14" s="172" t="n">
        <v>1</v>
      </c>
      <c r="CB14" s="172" t="n">
        <v>1</v>
      </c>
      <c r="CZ14" s="139" t="n">
        <v>0.04761</v>
      </c>
    </row>
    <row r="15" customFormat="false" ht="21.45" hidden="false" customHeight="false" outlineLevel="0" collapsed="false">
      <c r="A15" s="166" t="n">
        <v>8</v>
      </c>
      <c r="B15" s="167" t="s">
        <v>102</v>
      </c>
      <c r="C15" s="168" t="s">
        <v>103</v>
      </c>
      <c r="D15" s="169" t="s">
        <v>88</v>
      </c>
      <c r="E15" s="170" t="n">
        <v>56</v>
      </c>
      <c r="F15" s="170"/>
      <c r="G15" s="171"/>
      <c r="H15" s="0"/>
      <c r="I15" s="0"/>
      <c r="O15" s="165" t="n">
        <v>2</v>
      </c>
      <c r="AA15" s="139" t="n">
        <v>1</v>
      </c>
      <c r="AB15" s="139" t="n">
        <v>1</v>
      </c>
      <c r="AC15" s="139" t="n">
        <v>1</v>
      </c>
      <c r="AZ15" s="139" t="n">
        <v>1</v>
      </c>
      <c r="BA15" s="139" t="n">
        <f aca="false">IF(AZ15=1,G15,0)</f>
        <v>0</v>
      </c>
      <c r="BB15" s="139" t="n">
        <f aca="false">IF(AZ15=2,G15,0)</f>
        <v>0</v>
      </c>
      <c r="BC15" s="139" t="n">
        <f aca="false">IF(AZ15=3,G15,0)</f>
        <v>0</v>
      </c>
      <c r="BD15" s="139" t="n">
        <f aca="false">IF(AZ15=4,G15,0)</f>
        <v>0</v>
      </c>
      <c r="BE15" s="139" t="n">
        <f aca="false">IF(AZ15=5,G15,0)</f>
        <v>0</v>
      </c>
      <c r="CA15" s="172" t="n">
        <v>1</v>
      </c>
      <c r="CB15" s="172" t="n">
        <v>1</v>
      </c>
      <c r="CZ15" s="139" t="n">
        <v>0.0706</v>
      </c>
    </row>
    <row r="16" customFormat="false" ht="21.45" hidden="false" customHeight="false" outlineLevel="0" collapsed="false">
      <c r="A16" s="166" t="n">
        <v>9</v>
      </c>
      <c r="B16" s="167" t="s">
        <v>104</v>
      </c>
      <c r="C16" s="168" t="s">
        <v>105</v>
      </c>
      <c r="D16" s="169" t="s">
        <v>88</v>
      </c>
      <c r="E16" s="170" t="n">
        <v>3.5</v>
      </c>
      <c r="F16" s="170"/>
      <c r="G16" s="171"/>
      <c r="H16" s="0"/>
      <c r="I16" s="0"/>
      <c r="O16" s="165" t="n">
        <v>2</v>
      </c>
      <c r="AA16" s="139" t="n">
        <v>1</v>
      </c>
      <c r="AB16" s="139" t="n">
        <v>1</v>
      </c>
      <c r="AC16" s="139" t="n">
        <v>1</v>
      </c>
      <c r="AZ16" s="139" t="n">
        <v>1</v>
      </c>
      <c r="BA16" s="139" t="n">
        <f aca="false">IF(AZ16=1,G16,0)</f>
        <v>0</v>
      </c>
      <c r="BB16" s="139" t="n">
        <f aca="false">IF(AZ16=2,G16,0)</f>
        <v>0</v>
      </c>
      <c r="BC16" s="139" t="n">
        <f aca="false">IF(AZ16=3,G16,0)</f>
        <v>0</v>
      </c>
      <c r="BD16" s="139" t="n">
        <f aca="false">IF(AZ16=4,G16,0)</f>
        <v>0</v>
      </c>
      <c r="BE16" s="139" t="n">
        <f aca="false">IF(AZ16=5,G16,0)</f>
        <v>0</v>
      </c>
      <c r="CA16" s="172" t="n">
        <v>1</v>
      </c>
      <c r="CB16" s="172" t="n">
        <v>1</v>
      </c>
      <c r="CZ16" s="139" t="n">
        <v>0.1055</v>
      </c>
    </row>
    <row r="17" customFormat="false" ht="12.8" hidden="false" customHeight="false" outlineLevel="0" collapsed="false">
      <c r="A17" s="173"/>
      <c r="B17" s="174" t="s">
        <v>106</v>
      </c>
      <c r="C17" s="175" t="str">
        <f aca="false">CONCATENATE(B7," ",C7)</f>
        <v>3 Svislé a kompletní konstrukce</v>
      </c>
      <c r="D17" s="176"/>
      <c r="E17" s="177"/>
      <c r="F17" s="178"/>
      <c r="G17" s="179" t="n">
        <f aca="false">SUM(G7:G16)</f>
        <v>0</v>
      </c>
      <c r="H17" s="0"/>
      <c r="I17" s="0"/>
      <c r="O17" s="165" t="n">
        <v>4</v>
      </c>
      <c r="AA17" s="0"/>
      <c r="AB17" s="0"/>
      <c r="AC17" s="0"/>
      <c r="AZ17" s="0"/>
      <c r="BA17" s="180" t="n">
        <f aca="false">SUM(BA7:BA16)</f>
        <v>0</v>
      </c>
      <c r="BB17" s="180" t="n">
        <f aca="false">SUM(BB7:BB16)</f>
        <v>0</v>
      </c>
      <c r="BC17" s="180" t="n">
        <f aca="false">SUM(BC7:BC16)</f>
        <v>0</v>
      </c>
      <c r="BD17" s="180" t="n">
        <f aca="false">SUM(BD7:BD16)</f>
        <v>0</v>
      </c>
      <c r="BE17" s="180" t="n">
        <f aca="false">SUM(BE7:BE16)</f>
        <v>0</v>
      </c>
      <c r="CA17" s="0"/>
      <c r="CB17" s="0"/>
      <c r="CZ17" s="0"/>
    </row>
    <row r="18" customFormat="false" ht="12.75" hidden="false" customHeight="false" outlineLevel="0" collapsed="false">
      <c r="A18" s="159" t="s">
        <v>83</v>
      </c>
      <c r="B18" s="160" t="s">
        <v>107</v>
      </c>
      <c r="C18" s="161" t="s">
        <v>108</v>
      </c>
      <c r="D18" s="162"/>
      <c r="E18" s="163"/>
      <c r="F18" s="163"/>
      <c r="G18" s="164"/>
      <c r="O18" s="165" t="n">
        <v>1</v>
      </c>
      <c r="AA18" s="0"/>
      <c r="AB18" s="0"/>
      <c r="AC18" s="0"/>
      <c r="AZ18" s="0"/>
      <c r="BA18" s="0"/>
      <c r="BB18" s="0"/>
      <c r="BC18" s="0"/>
      <c r="BD18" s="0"/>
      <c r="BE18" s="0"/>
      <c r="CA18" s="0"/>
      <c r="CB18" s="0"/>
      <c r="CZ18" s="0"/>
    </row>
    <row r="19" customFormat="false" ht="12.8" hidden="false" customHeight="false" outlineLevel="0" collapsed="false">
      <c r="A19" s="166" t="n">
        <v>10</v>
      </c>
      <c r="B19" s="167" t="s">
        <v>109</v>
      </c>
      <c r="C19" s="168" t="s">
        <v>110</v>
      </c>
      <c r="D19" s="169" t="s">
        <v>111</v>
      </c>
      <c r="E19" s="170" t="n">
        <v>31</v>
      </c>
      <c r="F19" s="170"/>
      <c r="G19" s="171" t="n">
        <f aca="false">E19*F19</f>
        <v>0</v>
      </c>
      <c r="H19" s="0"/>
      <c r="I19" s="0"/>
      <c r="O19" s="165" t="n">
        <v>2</v>
      </c>
      <c r="AA19" s="139" t="n">
        <v>1</v>
      </c>
      <c r="AB19" s="139" t="n">
        <v>1</v>
      </c>
      <c r="AC19" s="139" t="n">
        <v>1</v>
      </c>
      <c r="AZ19" s="139" t="n">
        <v>1</v>
      </c>
      <c r="BA19" s="139" t="n">
        <f aca="false">IF(AZ19=1,G19,0)</f>
        <v>0</v>
      </c>
      <c r="BB19" s="139" t="n">
        <f aca="false">IF(AZ19=2,G19,0)</f>
        <v>0</v>
      </c>
      <c r="BC19" s="139" t="n">
        <f aca="false">IF(AZ19=3,G19,0)</f>
        <v>0</v>
      </c>
      <c r="BD19" s="139" t="n">
        <f aca="false">IF(AZ19=4,G19,0)</f>
        <v>0</v>
      </c>
      <c r="BE19" s="139" t="n">
        <f aca="false">IF(AZ19=5,G19,0)</f>
        <v>0</v>
      </c>
      <c r="CA19" s="172" t="n">
        <v>1</v>
      </c>
      <c r="CB19" s="172" t="n">
        <v>1</v>
      </c>
      <c r="CZ19" s="139" t="n">
        <v>0.00102</v>
      </c>
    </row>
    <row r="20" customFormat="false" ht="12.75" hidden="false" customHeight="false" outlineLevel="0" collapsed="false">
      <c r="A20" s="173"/>
      <c r="B20" s="174" t="s">
        <v>106</v>
      </c>
      <c r="C20" s="175" t="str">
        <f aca="false">CONCATENATE(B18," ",C18)</f>
        <v>34 Stěny a příčky</v>
      </c>
      <c r="D20" s="176"/>
      <c r="E20" s="177"/>
      <c r="F20" s="178"/>
      <c r="G20" s="179" t="n">
        <f aca="false">SUM(G18:G19)</f>
        <v>0</v>
      </c>
      <c r="H20" s="0"/>
      <c r="I20" s="0"/>
      <c r="O20" s="165" t="n">
        <v>4</v>
      </c>
      <c r="AA20" s="0"/>
      <c r="AB20" s="0"/>
      <c r="AC20" s="0"/>
      <c r="AZ20" s="0"/>
      <c r="BA20" s="180" t="n">
        <f aca="false">SUM(BA18:BA19)</f>
        <v>0</v>
      </c>
      <c r="BB20" s="180" t="n">
        <f aca="false">SUM(BB18:BB19)</f>
        <v>0</v>
      </c>
      <c r="BC20" s="180" t="n">
        <f aca="false">SUM(BC18:BC19)</f>
        <v>0</v>
      </c>
      <c r="BD20" s="180" t="n">
        <f aca="false">SUM(BD18:BD19)</f>
        <v>0</v>
      </c>
      <c r="BE20" s="180" t="n">
        <f aca="false">SUM(BE18:BE19)</f>
        <v>0</v>
      </c>
      <c r="CA20" s="0"/>
      <c r="CB20" s="0"/>
      <c r="CZ20" s="0"/>
    </row>
    <row r="21" customFormat="false" ht="12.75" hidden="false" customHeight="false" outlineLevel="0" collapsed="false">
      <c r="A21" s="159" t="s">
        <v>83</v>
      </c>
      <c r="B21" s="160" t="s">
        <v>112</v>
      </c>
      <c r="C21" s="161" t="s">
        <v>113</v>
      </c>
      <c r="D21" s="162"/>
      <c r="E21" s="163"/>
      <c r="F21" s="163"/>
      <c r="G21" s="164"/>
      <c r="O21" s="165" t="n">
        <v>1</v>
      </c>
      <c r="AA21" s="0"/>
      <c r="AB21" s="0"/>
      <c r="AC21" s="0"/>
      <c r="AZ21" s="0"/>
      <c r="BA21" s="0"/>
      <c r="BB21" s="0"/>
      <c r="BC21" s="0"/>
      <c r="BD21" s="0"/>
      <c r="BE21" s="0"/>
      <c r="CA21" s="0"/>
      <c r="CB21" s="0"/>
      <c r="CZ21" s="0"/>
    </row>
    <row r="22" customFormat="false" ht="21.45" hidden="false" customHeight="false" outlineLevel="0" collapsed="false">
      <c r="A22" s="166" t="n">
        <v>11</v>
      </c>
      <c r="B22" s="167" t="s">
        <v>114</v>
      </c>
      <c r="C22" s="168" t="s">
        <v>115</v>
      </c>
      <c r="D22" s="169" t="s">
        <v>116</v>
      </c>
      <c r="E22" s="170" t="n">
        <v>0.961</v>
      </c>
      <c r="F22" s="170"/>
      <c r="G22" s="171"/>
      <c r="H22" s="0"/>
      <c r="I22" s="0"/>
      <c r="O22" s="165" t="n">
        <v>2</v>
      </c>
      <c r="AA22" s="139" t="n">
        <v>1</v>
      </c>
      <c r="AB22" s="139" t="n">
        <v>1</v>
      </c>
      <c r="AC22" s="139" t="n">
        <v>1</v>
      </c>
      <c r="AZ22" s="139" t="n">
        <v>1</v>
      </c>
      <c r="BA22" s="139" t="n">
        <f aca="false">IF(AZ22=1,G22,0)</f>
        <v>0</v>
      </c>
      <c r="BB22" s="139" t="n">
        <f aca="false">IF(AZ22=2,G22,0)</f>
        <v>0</v>
      </c>
      <c r="BC22" s="139" t="n">
        <f aca="false">IF(AZ22=3,G22,0)</f>
        <v>0</v>
      </c>
      <c r="BD22" s="139" t="n">
        <f aca="false">IF(AZ22=4,G22,0)</f>
        <v>0</v>
      </c>
      <c r="BE22" s="139" t="n">
        <f aca="false">IF(AZ22=5,G22,0)</f>
        <v>0</v>
      </c>
      <c r="CA22" s="172" t="n">
        <v>1</v>
      </c>
      <c r="CB22" s="172" t="n">
        <v>1</v>
      </c>
      <c r="CZ22" s="139" t="n">
        <v>1.05438</v>
      </c>
    </row>
    <row r="23" customFormat="false" ht="21.45" hidden="false" customHeight="false" outlineLevel="0" collapsed="false">
      <c r="A23" s="166" t="n">
        <v>12</v>
      </c>
      <c r="B23" s="167" t="s">
        <v>117</v>
      </c>
      <c r="C23" s="168" t="s">
        <v>118</v>
      </c>
      <c r="D23" s="169" t="s">
        <v>111</v>
      </c>
      <c r="E23" s="170" t="n">
        <v>16.36</v>
      </c>
      <c r="F23" s="170"/>
      <c r="G23" s="171"/>
      <c r="H23" s="0"/>
      <c r="I23" s="0"/>
      <c r="O23" s="165" t="n">
        <v>2</v>
      </c>
      <c r="AA23" s="139" t="n">
        <v>1</v>
      </c>
      <c r="AB23" s="139" t="n">
        <v>1</v>
      </c>
      <c r="AC23" s="139" t="n">
        <v>1</v>
      </c>
      <c r="AZ23" s="139" t="n">
        <v>1</v>
      </c>
      <c r="BA23" s="139" t="n">
        <f aca="false">IF(AZ23=1,G23,0)</f>
        <v>0</v>
      </c>
      <c r="BB23" s="139" t="n">
        <f aca="false">IF(AZ23=2,G23,0)</f>
        <v>0</v>
      </c>
      <c r="BC23" s="139" t="n">
        <f aca="false">IF(AZ23=3,G23,0)</f>
        <v>0</v>
      </c>
      <c r="BD23" s="139" t="n">
        <f aca="false">IF(AZ23=4,G23,0)</f>
        <v>0</v>
      </c>
      <c r="BE23" s="139" t="n">
        <f aca="false">IF(AZ23=5,G23,0)</f>
        <v>0</v>
      </c>
      <c r="CA23" s="172" t="n">
        <v>1</v>
      </c>
      <c r="CB23" s="172" t="n">
        <v>1</v>
      </c>
      <c r="CZ23" s="139" t="n">
        <v>0.09417</v>
      </c>
    </row>
    <row r="24" customFormat="false" ht="21.45" hidden="false" customHeight="false" outlineLevel="0" collapsed="false">
      <c r="A24" s="166" t="n">
        <v>13</v>
      </c>
      <c r="B24" s="167" t="s">
        <v>119</v>
      </c>
      <c r="C24" s="168" t="s">
        <v>120</v>
      </c>
      <c r="D24" s="169" t="s">
        <v>111</v>
      </c>
      <c r="E24" s="170" t="n">
        <v>38.6</v>
      </c>
      <c r="F24" s="170"/>
      <c r="G24" s="171"/>
      <c r="H24" s="0"/>
      <c r="I24" s="0"/>
      <c r="O24" s="165" t="n">
        <v>2</v>
      </c>
      <c r="AA24" s="139" t="n">
        <v>1</v>
      </c>
      <c r="AB24" s="139" t="n">
        <v>1</v>
      </c>
      <c r="AC24" s="139" t="n">
        <v>1</v>
      </c>
      <c r="AZ24" s="139" t="n">
        <v>1</v>
      </c>
      <c r="BA24" s="139" t="n">
        <f aca="false">IF(AZ24=1,G24,0)</f>
        <v>0</v>
      </c>
      <c r="BB24" s="139" t="n">
        <f aca="false">IF(AZ24=2,G24,0)</f>
        <v>0</v>
      </c>
      <c r="BC24" s="139" t="n">
        <f aca="false">IF(AZ24=3,G24,0)</f>
        <v>0</v>
      </c>
      <c r="BD24" s="139" t="n">
        <f aca="false">IF(AZ24=4,G24,0)</f>
        <v>0</v>
      </c>
      <c r="BE24" s="139" t="n">
        <f aca="false">IF(AZ24=5,G24,0)</f>
        <v>0</v>
      </c>
      <c r="CA24" s="172" t="n">
        <v>1</v>
      </c>
      <c r="CB24" s="172" t="n">
        <v>1</v>
      </c>
      <c r="CZ24" s="139" t="n">
        <v>0.11455</v>
      </c>
    </row>
    <row r="25" customFormat="false" ht="12.8" hidden="false" customHeight="false" outlineLevel="0" collapsed="false">
      <c r="A25" s="173"/>
      <c r="B25" s="174" t="s">
        <v>106</v>
      </c>
      <c r="C25" s="175" t="str">
        <f aca="false">CONCATENATE(B21," ",C21)</f>
        <v>4 Vodorovné konstrukce</v>
      </c>
      <c r="D25" s="176"/>
      <c r="E25" s="177"/>
      <c r="F25" s="178"/>
      <c r="G25" s="179" t="n">
        <f aca="false">SUM(G21:G24)</f>
        <v>0</v>
      </c>
      <c r="H25" s="0"/>
      <c r="I25" s="0"/>
      <c r="O25" s="165" t="n">
        <v>4</v>
      </c>
      <c r="AA25" s="0"/>
      <c r="AB25" s="0"/>
      <c r="AC25" s="0"/>
      <c r="AZ25" s="0"/>
      <c r="BA25" s="180" t="n">
        <f aca="false">SUM(BA21:BA24)</f>
        <v>0</v>
      </c>
      <c r="BB25" s="180" t="n">
        <f aca="false">SUM(BB21:BB24)</f>
        <v>0</v>
      </c>
      <c r="BC25" s="180" t="n">
        <f aca="false">SUM(BC21:BC24)</f>
        <v>0</v>
      </c>
      <c r="BD25" s="180" t="n">
        <f aca="false">SUM(BD21:BD24)</f>
        <v>0</v>
      </c>
      <c r="BE25" s="180" t="n">
        <f aca="false">SUM(BE21:BE24)</f>
        <v>0</v>
      </c>
      <c r="CA25" s="0"/>
      <c r="CB25" s="0"/>
      <c r="CZ25" s="0"/>
    </row>
    <row r="26" customFormat="false" ht="12.8" hidden="false" customHeight="false" outlineLevel="0" collapsed="false">
      <c r="A26" s="159" t="s">
        <v>83</v>
      </c>
      <c r="B26" s="160" t="s">
        <v>121</v>
      </c>
      <c r="C26" s="161" t="s">
        <v>122</v>
      </c>
      <c r="D26" s="162"/>
      <c r="E26" s="163"/>
      <c r="F26" s="163"/>
      <c r="G26" s="164"/>
      <c r="O26" s="165" t="n">
        <v>1</v>
      </c>
      <c r="AA26" s="0"/>
      <c r="AB26" s="0"/>
      <c r="AC26" s="0"/>
      <c r="AZ26" s="0"/>
      <c r="BA26" s="0"/>
      <c r="BB26" s="0"/>
      <c r="BC26" s="0"/>
      <c r="BD26" s="0"/>
      <c r="BE26" s="0"/>
      <c r="CA26" s="0"/>
      <c r="CB26" s="0"/>
      <c r="CZ26" s="0"/>
    </row>
    <row r="27" customFormat="false" ht="12.8" hidden="false" customHeight="false" outlineLevel="0" collapsed="false">
      <c r="A27" s="166" t="n">
        <v>14</v>
      </c>
      <c r="B27" s="167" t="s">
        <v>123</v>
      </c>
      <c r="C27" s="168" t="s">
        <v>124</v>
      </c>
      <c r="D27" s="169" t="s">
        <v>125</v>
      </c>
      <c r="E27" s="170" t="n">
        <v>10.8</v>
      </c>
      <c r="F27" s="170"/>
      <c r="G27" s="171"/>
      <c r="H27" s="0"/>
      <c r="I27" s="0"/>
      <c r="O27" s="165" t="n">
        <v>2</v>
      </c>
      <c r="AA27" s="139" t="n">
        <v>1</v>
      </c>
      <c r="AB27" s="139" t="n">
        <v>1</v>
      </c>
      <c r="AC27" s="139" t="n">
        <v>1</v>
      </c>
      <c r="AZ27" s="139" t="n">
        <v>1</v>
      </c>
      <c r="BA27" s="139" t="n">
        <f aca="false">IF(AZ27=1,G27,0)</f>
        <v>0</v>
      </c>
      <c r="BB27" s="139" t="n">
        <f aca="false">IF(AZ27=2,G27,0)</f>
        <v>0</v>
      </c>
      <c r="BC27" s="139" t="n">
        <f aca="false">IF(AZ27=3,G27,0)</f>
        <v>0</v>
      </c>
      <c r="BD27" s="139" t="n">
        <f aca="false">IF(AZ27=4,G27,0)</f>
        <v>0</v>
      </c>
      <c r="BE27" s="139" t="n">
        <f aca="false">IF(AZ27=5,G27,0)</f>
        <v>0</v>
      </c>
      <c r="CA27" s="172" t="n">
        <v>1</v>
      </c>
      <c r="CB27" s="172" t="n">
        <v>1</v>
      </c>
      <c r="CZ27" s="139" t="n">
        <v>0</v>
      </c>
    </row>
    <row r="28" customFormat="false" ht="12.8" hidden="false" customHeight="false" outlineLevel="0" collapsed="false">
      <c r="A28" s="166" t="n">
        <v>15</v>
      </c>
      <c r="B28" s="167" t="s">
        <v>126</v>
      </c>
      <c r="C28" s="168" t="s">
        <v>127</v>
      </c>
      <c r="D28" s="169" t="s">
        <v>88</v>
      </c>
      <c r="E28" s="170" t="n">
        <v>64.08</v>
      </c>
      <c r="F28" s="170"/>
      <c r="G28" s="171"/>
      <c r="H28" s="0"/>
      <c r="I28" s="0"/>
      <c r="O28" s="165" t="n">
        <v>2</v>
      </c>
      <c r="AA28" s="139" t="n">
        <v>1</v>
      </c>
      <c r="AB28" s="139" t="n">
        <v>0</v>
      </c>
      <c r="AC28" s="139" t="n">
        <v>0</v>
      </c>
      <c r="AZ28" s="139" t="n">
        <v>1</v>
      </c>
      <c r="BA28" s="139" t="n">
        <f aca="false">IF(AZ28=1,G28,0)</f>
        <v>0</v>
      </c>
      <c r="BB28" s="139" t="n">
        <f aca="false">IF(AZ28=2,G28,0)</f>
        <v>0</v>
      </c>
      <c r="BC28" s="139" t="n">
        <f aca="false">IF(AZ28=3,G28,0)</f>
        <v>0</v>
      </c>
      <c r="BD28" s="139" t="n">
        <f aca="false">IF(AZ28=4,G28,0)</f>
        <v>0</v>
      </c>
      <c r="BE28" s="139" t="n">
        <f aca="false">IF(AZ28=5,G28,0)</f>
        <v>0</v>
      </c>
      <c r="CA28" s="172" t="n">
        <v>1</v>
      </c>
      <c r="CB28" s="172" t="n">
        <v>0</v>
      </c>
      <c r="CZ28" s="139" t="n">
        <v>0.04538</v>
      </c>
    </row>
    <row r="29" customFormat="false" ht="12.8" hidden="false" customHeight="false" outlineLevel="0" collapsed="false">
      <c r="A29" s="166" t="n">
        <v>16</v>
      </c>
      <c r="B29" s="167" t="s">
        <v>128</v>
      </c>
      <c r="C29" s="168" t="s">
        <v>129</v>
      </c>
      <c r="D29" s="169" t="s">
        <v>88</v>
      </c>
      <c r="E29" s="170" t="n">
        <v>64.08</v>
      </c>
      <c r="F29" s="170"/>
      <c r="G29" s="171"/>
      <c r="H29" s="0"/>
      <c r="I29" s="0"/>
      <c r="O29" s="165" t="n">
        <v>2</v>
      </c>
      <c r="AA29" s="139" t="n">
        <v>1</v>
      </c>
      <c r="AB29" s="139" t="n">
        <v>1</v>
      </c>
      <c r="AC29" s="139" t="n">
        <v>1</v>
      </c>
      <c r="AZ29" s="139" t="n">
        <v>1</v>
      </c>
      <c r="BA29" s="139" t="n">
        <f aca="false">IF(AZ29=1,G29,0)</f>
        <v>0</v>
      </c>
      <c r="BB29" s="139" t="n">
        <f aca="false">IF(AZ29=2,G29,0)</f>
        <v>0</v>
      </c>
      <c r="BC29" s="139" t="n">
        <f aca="false">IF(AZ29=3,G29,0)</f>
        <v>0</v>
      </c>
      <c r="BD29" s="139" t="n">
        <f aca="false">IF(AZ29=4,G29,0)</f>
        <v>0</v>
      </c>
      <c r="BE29" s="139" t="n">
        <f aca="false">IF(AZ29=5,G29,0)</f>
        <v>0</v>
      </c>
      <c r="CA29" s="172" t="n">
        <v>1</v>
      </c>
      <c r="CB29" s="172" t="n">
        <v>1</v>
      </c>
      <c r="CZ29" s="139" t="n">
        <v>0</v>
      </c>
    </row>
    <row r="30" customFormat="false" ht="12.8" hidden="false" customHeight="false" outlineLevel="0" collapsed="false">
      <c r="A30" s="166" t="n">
        <v>17</v>
      </c>
      <c r="B30" s="167" t="s">
        <v>130</v>
      </c>
      <c r="C30" s="168" t="s">
        <v>131</v>
      </c>
      <c r="D30" s="169" t="s">
        <v>88</v>
      </c>
      <c r="E30" s="170" t="n">
        <v>64.08</v>
      </c>
      <c r="F30" s="170"/>
      <c r="G30" s="171"/>
      <c r="H30" s="0"/>
      <c r="I30" s="0"/>
      <c r="O30" s="165" t="n">
        <v>2</v>
      </c>
      <c r="AA30" s="139" t="n">
        <v>1</v>
      </c>
      <c r="AB30" s="139" t="n">
        <v>1</v>
      </c>
      <c r="AC30" s="139" t="n">
        <v>1</v>
      </c>
      <c r="AZ30" s="139" t="n">
        <v>1</v>
      </c>
      <c r="BA30" s="139" t="n">
        <f aca="false">IF(AZ30=1,G30,0)</f>
        <v>0</v>
      </c>
      <c r="BB30" s="139" t="n">
        <f aca="false">IF(AZ30=2,G30,0)</f>
        <v>0</v>
      </c>
      <c r="BC30" s="139" t="n">
        <f aca="false">IF(AZ30=3,G30,0)</f>
        <v>0</v>
      </c>
      <c r="BD30" s="139" t="n">
        <f aca="false">IF(AZ30=4,G30,0)</f>
        <v>0</v>
      </c>
      <c r="BE30" s="139" t="n">
        <f aca="false">IF(AZ30=5,G30,0)</f>
        <v>0</v>
      </c>
      <c r="CA30" s="172" t="n">
        <v>1</v>
      </c>
      <c r="CB30" s="172" t="n">
        <v>1</v>
      </c>
      <c r="CZ30" s="139" t="n">
        <v>0.00387</v>
      </c>
    </row>
    <row r="31" customFormat="false" ht="12.8" hidden="false" customHeight="false" outlineLevel="0" collapsed="false">
      <c r="A31" s="166" t="n">
        <v>18</v>
      </c>
      <c r="B31" s="167" t="s">
        <v>132</v>
      </c>
      <c r="C31" s="168" t="s">
        <v>133</v>
      </c>
      <c r="D31" s="169" t="s">
        <v>88</v>
      </c>
      <c r="E31" s="170" t="n">
        <v>64.08</v>
      </c>
      <c r="F31" s="170"/>
      <c r="G31" s="171"/>
      <c r="H31" s="0"/>
      <c r="I31" s="0"/>
      <c r="O31" s="165" t="n">
        <v>2</v>
      </c>
      <c r="AA31" s="139" t="n">
        <v>1</v>
      </c>
      <c r="AB31" s="139" t="n">
        <v>1</v>
      </c>
      <c r="AC31" s="139" t="n">
        <v>1</v>
      </c>
      <c r="AZ31" s="139" t="n">
        <v>1</v>
      </c>
      <c r="BA31" s="139" t="n">
        <f aca="false">IF(AZ31=1,G31,0)</f>
        <v>0</v>
      </c>
      <c r="BB31" s="139" t="n">
        <f aca="false">IF(AZ31=2,G31,0)</f>
        <v>0</v>
      </c>
      <c r="BC31" s="139" t="n">
        <f aca="false">IF(AZ31=3,G31,0)</f>
        <v>0</v>
      </c>
      <c r="BD31" s="139" t="n">
        <f aca="false">IF(AZ31=4,G31,0)</f>
        <v>0</v>
      </c>
      <c r="BE31" s="139" t="n">
        <f aca="false">IF(AZ31=5,G31,0)</f>
        <v>0</v>
      </c>
      <c r="CA31" s="172" t="n">
        <v>1</v>
      </c>
      <c r="CB31" s="172" t="n">
        <v>1</v>
      </c>
      <c r="CZ31" s="139" t="n">
        <v>0</v>
      </c>
    </row>
    <row r="32" customFormat="false" ht="12.8" hidden="false" customHeight="false" outlineLevel="0" collapsed="false">
      <c r="A32" s="166" t="n">
        <v>19</v>
      </c>
      <c r="B32" s="167" t="s">
        <v>134</v>
      </c>
      <c r="C32" s="168" t="s">
        <v>135</v>
      </c>
      <c r="D32" s="169" t="s">
        <v>125</v>
      </c>
      <c r="E32" s="170" t="n">
        <v>2.2</v>
      </c>
      <c r="F32" s="170"/>
      <c r="G32" s="171"/>
      <c r="H32" s="0"/>
      <c r="I32" s="0"/>
      <c r="O32" s="165" t="n">
        <v>2</v>
      </c>
      <c r="AA32" s="139" t="n">
        <v>1</v>
      </c>
      <c r="AB32" s="139" t="n">
        <v>1</v>
      </c>
      <c r="AC32" s="139" t="n">
        <v>1</v>
      </c>
      <c r="AZ32" s="139" t="n">
        <v>1</v>
      </c>
      <c r="BA32" s="139" t="n">
        <f aca="false">IF(AZ32=1,G32,0)</f>
        <v>0</v>
      </c>
      <c r="BB32" s="139" t="n">
        <f aca="false">IF(AZ32=2,G32,0)</f>
        <v>0</v>
      </c>
      <c r="BC32" s="139" t="n">
        <f aca="false">IF(AZ32=3,G32,0)</f>
        <v>0</v>
      </c>
      <c r="BD32" s="139" t="n">
        <f aca="false">IF(AZ32=4,G32,0)</f>
        <v>0</v>
      </c>
      <c r="BE32" s="139" t="n">
        <f aca="false">IF(AZ32=5,G32,0)</f>
        <v>0</v>
      </c>
      <c r="CA32" s="172" t="n">
        <v>1</v>
      </c>
      <c r="CB32" s="172" t="n">
        <v>1</v>
      </c>
      <c r="CZ32" s="139" t="n">
        <v>0</v>
      </c>
    </row>
    <row r="33" customFormat="false" ht="12.8" hidden="false" customHeight="false" outlineLevel="0" collapsed="false">
      <c r="A33" s="166" t="n">
        <v>20</v>
      </c>
      <c r="B33" s="167" t="s">
        <v>136</v>
      </c>
      <c r="C33" s="168" t="s">
        <v>137</v>
      </c>
      <c r="D33" s="169" t="s">
        <v>88</v>
      </c>
      <c r="E33" s="170" t="n">
        <v>18.1</v>
      </c>
      <c r="F33" s="170"/>
      <c r="G33" s="171"/>
      <c r="H33" s="0"/>
      <c r="I33" s="0"/>
      <c r="O33" s="165" t="n">
        <v>2</v>
      </c>
      <c r="AA33" s="139" t="n">
        <v>1</v>
      </c>
      <c r="AB33" s="139" t="n">
        <v>1</v>
      </c>
      <c r="AC33" s="139" t="n">
        <v>1</v>
      </c>
      <c r="AZ33" s="139" t="n">
        <v>1</v>
      </c>
      <c r="BA33" s="139" t="n">
        <f aca="false">IF(AZ33=1,G33,0)</f>
        <v>0</v>
      </c>
      <c r="BB33" s="139" t="n">
        <f aca="false">IF(AZ33=2,G33,0)</f>
        <v>0</v>
      </c>
      <c r="BC33" s="139" t="n">
        <f aca="false">IF(AZ33=3,G33,0)</f>
        <v>0</v>
      </c>
      <c r="BD33" s="139" t="n">
        <f aca="false">IF(AZ33=4,G33,0)</f>
        <v>0</v>
      </c>
      <c r="BE33" s="139" t="n">
        <f aca="false">IF(AZ33=5,G33,0)</f>
        <v>0</v>
      </c>
      <c r="CA33" s="172" t="n">
        <v>1</v>
      </c>
      <c r="CB33" s="172" t="n">
        <v>1</v>
      </c>
      <c r="CZ33" s="139" t="n">
        <v>0.05775</v>
      </c>
    </row>
    <row r="34" customFormat="false" ht="12.8" hidden="false" customHeight="false" outlineLevel="0" collapsed="false">
      <c r="A34" s="166" t="n">
        <v>21</v>
      </c>
      <c r="B34" s="167" t="s">
        <v>138</v>
      </c>
      <c r="C34" s="168" t="s">
        <v>139</v>
      </c>
      <c r="D34" s="169" t="s">
        <v>88</v>
      </c>
      <c r="E34" s="170" t="n">
        <v>18.1</v>
      </c>
      <c r="F34" s="170"/>
      <c r="G34" s="171"/>
      <c r="H34" s="0"/>
      <c r="I34" s="0"/>
      <c r="O34" s="165" t="n">
        <v>2</v>
      </c>
      <c r="AA34" s="139" t="n">
        <v>1</v>
      </c>
      <c r="AB34" s="139" t="n">
        <v>1</v>
      </c>
      <c r="AC34" s="139" t="n">
        <v>1</v>
      </c>
      <c r="AZ34" s="139" t="n">
        <v>1</v>
      </c>
      <c r="BA34" s="139" t="n">
        <f aca="false">IF(AZ34=1,G34,0)</f>
        <v>0</v>
      </c>
      <c r="BB34" s="139" t="n">
        <f aca="false">IF(AZ34=2,G34,0)</f>
        <v>0</v>
      </c>
      <c r="BC34" s="139" t="n">
        <f aca="false">IF(AZ34=3,G34,0)</f>
        <v>0</v>
      </c>
      <c r="BD34" s="139" t="n">
        <f aca="false">IF(AZ34=4,G34,0)</f>
        <v>0</v>
      </c>
      <c r="BE34" s="139" t="n">
        <f aca="false">IF(AZ34=5,G34,0)</f>
        <v>0</v>
      </c>
      <c r="CA34" s="172" t="n">
        <v>1</v>
      </c>
      <c r="CB34" s="172" t="n">
        <v>1</v>
      </c>
      <c r="CZ34" s="139" t="n">
        <v>0</v>
      </c>
    </row>
    <row r="35" customFormat="false" ht="12.8" hidden="false" customHeight="false" outlineLevel="0" collapsed="false">
      <c r="A35" s="166" t="n">
        <v>22</v>
      </c>
      <c r="B35" s="167" t="s">
        <v>140</v>
      </c>
      <c r="C35" s="168" t="s">
        <v>141</v>
      </c>
      <c r="D35" s="169" t="s">
        <v>88</v>
      </c>
      <c r="E35" s="170" t="n">
        <v>7.7</v>
      </c>
      <c r="F35" s="170"/>
      <c r="G35" s="171"/>
      <c r="H35" s="0"/>
      <c r="I35" s="0"/>
      <c r="O35" s="165" t="n">
        <v>2</v>
      </c>
      <c r="AA35" s="139" t="n">
        <v>1</v>
      </c>
      <c r="AB35" s="139" t="n">
        <v>1</v>
      </c>
      <c r="AC35" s="139" t="n">
        <v>1</v>
      </c>
      <c r="AZ35" s="139" t="n">
        <v>1</v>
      </c>
      <c r="BA35" s="139" t="n">
        <f aca="false">IF(AZ35=1,G35,0)</f>
        <v>0</v>
      </c>
      <c r="BB35" s="139" t="n">
        <f aca="false">IF(AZ35=2,G35,0)</f>
        <v>0</v>
      </c>
      <c r="BC35" s="139" t="n">
        <f aca="false">IF(AZ35=3,G35,0)</f>
        <v>0</v>
      </c>
      <c r="BD35" s="139" t="n">
        <f aca="false">IF(AZ35=4,G35,0)</f>
        <v>0</v>
      </c>
      <c r="BE35" s="139" t="n">
        <f aca="false">IF(AZ35=5,G35,0)</f>
        <v>0</v>
      </c>
      <c r="CA35" s="172" t="n">
        <v>1</v>
      </c>
      <c r="CB35" s="172" t="n">
        <v>1</v>
      </c>
      <c r="CZ35" s="139" t="n">
        <v>0.00633</v>
      </c>
    </row>
    <row r="36" customFormat="false" ht="12.8" hidden="false" customHeight="false" outlineLevel="0" collapsed="false">
      <c r="A36" s="166" t="n">
        <v>23</v>
      </c>
      <c r="B36" s="167" t="s">
        <v>142</v>
      </c>
      <c r="C36" s="168" t="s">
        <v>143</v>
      </c>
      <c r="D36" s="169" t="s">
        <v>88</v>
      </c>
      <c r="E36" s="170" t="n">
        <v>7.7</v>
      </c>
      <c r="F36" s="170"/>
      <c r="G36" s="171"/>
      <c r="H36" s="0"/>
      <c r="I36" s="0"/>
      <c r="O36" s="165" t="n">
        <v>2</v>
      </c>
      <c r="AA36" s="139" t="n">
        <v>1</v>
      </c>
      <c r="AB36" s="139" t="n">
        <v>1</v>
      </c>
      <c r="AC36" s="139" t="n">
        <v>1</v>
      </c>
      <c r="AZ36" s="139" t="n">
        <v>1</v>
      </c>
      <c r="BA36" s="139" t="n">
        <f aca="false">IF(AZ36=1,G36,0)</f>
        <v>0</v>
      </c>
      <c r="BB36" s="139" t="n">
        <f aca="false">IF(AZ36=2,G36,0)</f>
        <v>0</v>
      </c>
      <c r="BC36" s="139" t="n">
        <f aca="false">IF(AZ36=3,G36,0)</f>
        <v>0</v>
      </c>
      <c r="BD36" s="139" t="n">
        <f aca="false">IF(AZ36=4,G36,0)</f>
        <v>0</v>
      </c>
      <c r="BE36" s="139" t="n">
        <f aca="false">IF(AZ36=5,G36,0)</f>
        <v>0</v>
      </c>
      <c r="CA36" s="172" t="n">
        <v>1</v>
      </c>
      <c r="CB36" s="172" t="n">
        <v>1</v>
      </c>
      <c r="CZ36" s="139" t="n">
        <v>0</v>
      </c>
    </row>
    <row r="37" customFormat="false" ht="12.8" hidden="false" customHeight="false" outlineLevel="0" collapsed="false">
      <c r="A37" s="166" t="n">
        <v>24</v>
      </c>
      <c r="B37" s="167" t="s">
        <v>144</v>
      </c>
      <c r="C37" s="168" t="s">
        <v>145</v>
      </c>
      <c r="D37" s="169" t="s">
        <v>116</v>
      </c>
      <c r="E37" s="170" t="n">
        <v>0.35</v>
      </c>
      <c r="F37" s="170"/>
      <c r="G37" s="171"/>
      <c r="H37" s="0"/>
      <c r="I37" s="0"/>
      <c r="O37" s="165" t="n">
        <v>2</v>
      </c>
      <c r="AA37" s="139" t="n">
        <v>1</v>
      </c>
      <c r="AB37" s="139" t="n">
        <v>1</v>
      </c>
      <c r="AC37" s="139" t="n">
        <v>1</v>
      </c>
      <c r="AZ37" s="139" t="n">
        <v>1</v>
      </c>
      <c r="BA37" s="139" t="n">
        <f aca="false">IF(AZ37=1,G37,0)</f>
        <v>0</v>
      </c>
      <c r="BB37" s="139" t="n">
        <f aca="false">IF(AZ37=2,G37,0)</f>
        <v>0</v>
      </c>
      <c r="BC37" s="139" t="n">
        <f aca="false">IF(AZ37=3,G37,0)</f>
        <v>0</v>
      </c>
      <c r="BD37" s="139" t="n">
        <f aca="false">IF(AZ37=4,G37,0)</f>
        <v>0</v>
      </c>
      <c r="BE37" s="139" t="n">
        <f aca="false">IF(AZ37=5,G37,0)</f>
        <v>0</v>
      </c>
      <c r="CA37" s="172" t="n">
        <v>1</v>
      </c>
      <c r="CB37" s="172" t="n">
        <v>1</v>
      </c>
      <c r="CZ37" s="139" t="n">
        <v>1.01939</v>
      </c>
    </row>
    <row r="38" customFormat="false" ht="12.8" hidden="false" customHeight="false" outlineLevel="0" collapsed="false">
      <c r="A38" s="166" t="n">
        <v>25</v>
      </c>
      <c r="B38" s="167" t="s">
        <v>146</v>
      </c>
      <c r="C38" s="168" t="s">
        <v>147</v>
      </c>
      <c r="D38" s="169" t="s">
        <v>125</v>
      </c>
      <c r="E38" s="170" t="n">
        <v>6.52</v>
      </c>
      <c r="F38" s="170"/>
      <c r="G38" s="171"/>
      <c r="H38" s="0"/>
      <c r="I38" s="0"/>
      <c r="O38" s="165" t="n">
        <v>2</v>
      </c>
      <c r="AA38" s="139" t="n">
        <v>1</v>
      </c>
      <c r="AB38" s="139" t="n">
        <v>1</v>
      </c>
      <c r="AC38" s="139" t="n">
        <v>1</v>
      </c>
      <c r="AZ38" s="139" t="n">
        <v>1</v>
      </c>
      <c r="BA38" s="139" t="n">
        <f aca="false">IF(AZ38=1,G38,0)</f>
        <v>0</v>
      </c>
      <c r="BB38" s="139" t="n">
        <f aca="false">IF(AZ38=2,G38,0)</f>
        <v>0</v>
      </c>
      <c r="BC38" s="139" t="n">
        <f aca="false">IF(AZ38=3,G38,0)</f>
        <v>0</v>
      </c>
      <c r="BD38" s="139" t="n">
        <f aca="false">IF(AZ38=4,G38,0)</f>
        <v>0</v>
      </c>
      <c r="BE38" s="139" t="n">
        <f aca="false">IF(AZ38=5,G38,0)</f>
        <v>0</v>
      </c>
      <c r="CA38" s="172" t="n">
        <v>1</v>
      </c>
      <c r="CB38" s="172" t="n">
        <v>1</v>
      </c>
      <c r="CZ38" s="139" t="n">
        <v>2.52517</v>
      </c>
    </row>
    <row r="39" customFormat="false" ht="12.8" hidden="false" customHeight="false" outlineLevel="0" collapsed="false">
      <c r="A39" s="166" t="n">
        <v>26</v>
      </c>
      <c r="B39" s="167" t="s">
        <v>148</v>
      </c>
      <c r="C39" s="168" t="s">
        <v>149</v>
      </c>
      <c r="D39" s="169" t="s">
        <v>88</v>
      </c>
      <c r="E39" s="170" t="n">
        <v>17</v>
      </c>
      <c r="F39" s="170"/>
      <c r="G39" s="171"/>
      <c r="H39" s="0"/>
      <c r="I39" s="0"/>
      <c r="O39" s="165" t="n">
        <v>2</v>
      </c>
      <c r="AA39" s="139" t="n">
        <v>1</v>
      </c>
      <c r="AB39" s="139" t="n">
        <v>1</v>
      </c>
      <c r="AC39" s="139" t="n">
        <v>1</v>
      </c>
      <c r="AZ39" s="139" t="n">
        <v>1</v>
      </c>
      <c r="BA39" s="139" t="n">
        <f aca="false">IF(AZ39=1,G39,0)</f>
        <v>0</v>
      </c>
      <c r="BB39" s="139" t="n">
        <f aca="false">IF(AZ39=2,G39,0)</f>
        <v>0</v>
      </c>
      <c r="BC39" s="139" t="n">
        <f aca="false">IF(AZ39=3,G39,0)</f>
        <v>0</v>
      </c>
      <c r="BD39" s="139" t="n">
        <f aca="false">IF(AZ39=4,G39,0)</f>
        <v>0</v>
      </c>
      <c r="BE39" s="139" t="n">
        <f aca="false">IF(AZ39=5,G39,0)</f>
        <v>0</v>
      </c>
      <c r="CA39" s="172" t="n">
        <v>1</v>
      </c>
      <c r="CB39" s="172" t="n">
        <v>1</v>
      </c>
      <c r="CZ39" s="139" t="n">
        <v>0.00795</v>
      </c>
    </row>
    <row r="40" customFormat="false" ht="12.8" hidden="false" customHeight="false" outlineLevel="0" collapsed="false">
      <c r="A40" s="166" t="n">
        <v>27</v>
      </c>
      <c r="B40" s="167" t="s">
        <v>150</v>
      </c>
      <c r="C40" s="168" t="s">
        <v>151</v>
      </c>
      <c r="D40" s="169" t="s">
        <v>88</v>
      </c>
      <c r="E40" s="170" t="n">
        <v>17</v>
      </c>
      <c r="F40" s="170"/>
      <c r="G40" s="171"/>
      <c r="H40" s="0"/>
      <c r="I40" s="0"/>
      <c r="O40" s="165" t="n">
        <v>2</v>
      </c>
      <c r="AA40" s="139" t="n">
        <v>1</v>
      </c>
      <c r="AB40" s="139" t="n">
        <v>1</v>
      </c>
      <c r="AC40" s="139" t="n">
        <v>1</v>
      </c>
      <c r="AZ40" s="139" t="n">
        <v>1</v>
      </c>
      <c r="BA40" s="139" t="n">
        <f aca="false">IF(AZ40=1,G40,0)</f>
        <v>0</v>
      </c>
      <c r="BB40" s="139" t="n">
        <f aca="false">IF(AZ40=2,G40,0)</f>
        <v>0</v>
      </c>
      <c r="BC40" s="139" t="n">
        <f aca="false">IF(AZ40=3,G40,0)</f>
        <v>0</v>
      </c>
      <c r="BD40" s="139" t="n">
        <f aca="false">IF(AZ40=4,G40,0)</f>
        <v>0</v>
      </c>
      <c r="BE40" s="139" t="n">
        <f aca="false">IF(AZ40=5,G40,0)</f>
        <v>0</v>
      </c>
      <c r="CA40" s="172" t="n">
        <v>1</v>
      </c>
      <c r="CB40" s="172" t="n">
        <v>1</v>
      </c>
      <c r="CZ40" s="139" t="n">
        <v>0</v>
      </c>
    </row>
    <row r="41" customFormat="false" ht="12.8" hidden="false" customHeight="false" outlineLevel="0" collapsed="false">
      <c r="A41" s="166" t="n">
        <v>28</v>
      </c>
      <c r="B41" s="167" t="s">
        <v>152</v>
      </c>
      <c r="C41" s="168" t="s">
        <v>153</v>
      </c>
      <c r="D41" s="169" t="s">
        <v>116</v>
      </c>
      <c r="E41" s="170" t="n">
        <v>0.59</v>
      </c>
      <c r="F41" s="170"/>
      <c r="G41" s="171"/>
      <c r="H41" s="0"/>
      <c r="I41" s="0"/>
      <c r="O41" s="165" t="n">
        <v>2</v>
      </c>
      <c r="AA41" s="139" t="n">
        <v>1</v>
      </c>
      <c r="AB41" s="139" t="n">
        <v>1</v>
      </c>
      <c r="AC41" s="139" t="n">
        <v>1</v>
      </c>
      <c r="AZ41" s="139" t="n">
        <v>1</v>
      </c>
      <c r="BA41" s="139" t="n">
        <f aca="false">IF(AZ41=1,G41,0)</f>
        <v>0</v>
      </c>
      <c r="BB41" s="139" t="n">
        <f aca="false">IF(AZ41=2,G41,0)</f>
        <v>0</v>
      </c>
      <c r="BC41" s="139" t="n">
        <f aca="false">IF(AZ41=3,G41,0)</f>
        <v>0</v>
      </c>
      <c r="BD41" s="139" t="n">
        <f aca="false">IF(AZ41=4,G41,0)</f>
        <v>0</v>
      </c>
      <c r="BE41" s="139" t="n">
        <f aca="false">IF(AZ41=5,G41,0)</f>
        <v>0</v>
      </c>
      <c r="CA41" s="172" t="n">
        <v>1</v>
      </c>
      <c r="CB41" s="172" t="n">
        <v>1</v>
      </c>
      <c r="CZ41" s="139" t="n">
        <v>1.01665</v>
      </c>
    </row>
    <row r="42" customFormat="false" ht="12.75" hidden="false" customHeight="false" outlineLevel="0" collapsed="false">
      <c r="A42" s="173"/>
      <c r="B42" s="174" t="s">
        <v>106</v>
      </c>
      <c r="C42" s="175" t="str">
        <f aca="false">CONCATENATE(B26," ",C26)</f>
        <v>41 Stropy a stropní konstrukce</v>
      </c>
      <c r="D42" s="176"/>
      <c r="E42" s="177"/>
      <c r="F42" s="178"/>
      <c r="G42" s="179" t="n">
        <f aca="false">SUM(G26:G41)</f>
        <v>0</v>
      </c>
      <c r="H42" s="0"/>
      <c r="I42" s="0"/>
      <c r="O42" s="165" t="n">
        <v>4</v>
      </c>
      <c r="AA42" s="0"/>
      <c r="AB42" s="0"/>
      <c r="AC42" s="0"/>
      <c r="AZ42" s="0"/>
      <c r="BA42" s="180" t="n">
        <f aca="false">SUM(BA26:BA41)</f>
        <v>0</v>
      </c>
      <c r="BB42" s="180" t="n">
        <f aca="false">SUM(BB26:BB41)</f>
        <v>0</v>
      </c>
      <c r="BC42" s="180" t="n">
        <f aca="false">SUM(BC26:BC41)</f>
        <v>0</v>
      </c>
      <c r="BD42" s="180" t="n">
        <f aca="false">SUM(BD26:BD41)</f>
        <v>0</v>
      </c>
      <c r="BE42" s="180" t="n">
        <f aca="false">SUM(BE26:BE41)</f>
        <v>0</v>
      </c>
      <c r="CA42" s="0"/>
      <c r="CB42" s="0"/>
      <c r="CZ42" s="0"/>
    </row>
    <row r="43" customFormat="false" ht="12.75" hidden="false" customHeight="false" outlineLevel="0" collapsed="false">
      <c r="A43" s="159" t="s">
        <v>83</v>
      </c>
      <c r="B43" s="160" t="s">
        <v>154</v>
      </c>
      <c r="C43" s="161" t="s">
        <v>155</v>
      </c>
      <c r="D43" s="162"/>
      <c r="E43" s="163"/>
      <c r="F43" s="163"/>
      <c r="G43" s="164"/>
      <c r="O43" s="165" t="n">
        <v>1</v>
      </c>
      <c r="AA43" s="0"/>
      <c r="AB43" s="0"/>
      <c r="AC43" s="0"/>
      <c r="AZ43" s="0"/>
      <c r="BA43" s="0"/>
      <c r="BB43" s="0"/>
      <c r="BC43" s="0"/>
      <c r="BD43" s="0"/>
      <c r="BE43" s="0"/>
      <c r="CA43" s="0"/>
      <c r="CB43" s="0"/>
      <c r="CZ43" s="0"/>
    </row>
    <row r="44" customFormat="false" ht="12.8" hidden="false" customHeight="false" outlineLevel="0" collapsed="false">
      <c r="A44" s="166" t="n">
        <v>29</v>
      </c>
      <c r="B44" s="167" t="s">
        <v>156</v>
      </c>
      <c r="C44" s="168" t="s">
        <v>157</v>
      </c>
      <c r="D44" s="169" t="s">
        <v>125</v>
      </c>
      <c r="E44" s="170" t="n">
        <v>1.2</v>
      </c>
      <c r="F44" s="170"/>
      <c r="G44" s="171"/>
      <c r="H44" s="0"/>
      <c r="I44" s="0"/>
      <c r="O44" s="165" t="n">
        <v>2</v>
      </c>
      <c r="AA44" s="139" t="n">
        <v>1</v>
      </c>
      <c r="AB44" s="139" t="n">
        <v>1</v>
      </c>
      <c r="AC44" s="139" t="n">
        <v>1</v>
      </c>
      <c r="AZ44" s="139" t="n">
        <v>1</v>
      </c>
      <c r="BA44" s="139" t="n">
        <f aca="false">IF(AZ44=1,G44,0)</f>
        <v>0</v>
      </c>
      <c r="BB44" s="139" t="n">
        <f aca="false">IF(AZ44=2,G44,0)</f>
        <v>0</v>
      </c>
      <c r="BC44" s="139" t="n">
        <f aca="false">IF(AZ44=3,G44,0)</f>
        <v>0</v>
      </c>
      <c r="BD44" s="139" t="n">
        <f aca="false">IF(AZ44=4,G44,0)</f>
        <v>0</v>
      </c>
      <c r="BE44" s="139" t="n">
        <f aca="false">IF(AZ44=5,G44,0)</f>
        <v>0</v>
      </c>
      <c r="CA44" s="172" t="n">
        <v>1</v>
      </c>
      <c r="CB44" s="172" t="n">
        <v>1</v>
      </c>
      <c r="CZ44" s="139" t="n">
        <v>0</v>
      </c>
    </row>
    <row r="45" customFormat="false" ht="12.8" hidden="false" customHeight="false" outlineLevel="0" collapsed="false">
      <c r="A45" s="166" t="n">
        <v>30</v>
      </c>
      <c r="B45" s="167" t="s">
        <v>158</v>
      </c>
      <c r="C45" s="168" t="s">
        <v>159</v>
      </c>
      <c r="D45" s="169" t="s">
        <v>116</v>
      </c>
      <c r="E45" s="170" t="n">
        <v>0.11</v>
      </c>
      <c r="F45" s="170"/>
      <c r="G45" s="171"/>
      <c r="H45" s="0"/>
      <c r="I45" s="0"/>
      <c r="O45" s="165" t="n">
        <v>2</v>
      </c>
      <c r="AA45" s="139" t="n">
        <v>1</v>
      </c>
      <c r="AB45" s="139" t="n">
        <v>1</v>
      </c>
      <c r="AC45" s="139" t="n">
        <v>1</v>
      </c>
      <c r="AZ45" s="139" t="n">
        <v>1</v>
      </c>
      <c r="BA45" s="139" t="n">
        <f aca="false">IF(AZ45=1,G45,0)</f>
        <v>0</v>
      </c>
      <c r="BB45" s="139" t="n">
        <f aca="false">IF(AZ45=2,G45,0)</f>
        <v>0</v>
      </c>
      <c r="BC45" s="139" t="n">
        <f aca="false">IF(AZ45=3,G45,0)</f>
        <v>0</v>
      </c>
      <c r="BD45" s="139" t="n">
        <f aca="false">IF(AZ45=4,G45,0)</f>
        <v>0</v>
      </c>
      <c r="BE45" s="139" t="n">
        <f aca="false">IF(AZ45=5,G45,0)</f>
        <v>0</v>
      </c>
      <c r="CA45" s="172" t="n">
        <v>1</v>
      </c>
      <c r="CB45" s="172" t="n">
        <v>1</v>
      </c>
      <c r="CZ45" s="139" t="n">
        <v>1.02092</v>
      </c>
    </row>
    <row r="46" customFormat="false" ht="12.8" hidden="false" customHeight="false" outlineLevel="0" collapsed="false">
      <c r="A46" s="166" t="n">
        <v>31</v>
      </c>
      <c r="B46" s="167" t="s">
        <v>160</v>
      </c>
      <c r="C46" s="168" t="s">
        <v>161</v>
      </c>
      <c r="D46" s="169" t="s">
        <v>88</v>
      </c>
      <c r="E46" s="170" t="n">
        <v>5.5</v>
      </c>
      <c r="F46" s="170"/>
      <c r="G46" s="171"/>
      <c r="H46" s="0"/>
      <c r="I46" s="0"/>
      <c r="O46" s="165" t="n">
        <v>2</v>
      </c>
      <c r="AA46" s="139" t="n">
        <v>1</v>
      </c>
      <c r="AB46" s="139" t="n">
        <v>1</v>
      </c>
      <c r="AC46" s="139" t="n">
        <v>1</v>
      </c>
      <c r="AZ46" s="139" t="n">
        <v>1</v>
      </c>
      <c r="BA46" s="139" t="n">
        <f aca="false">IF(AZ46=1,G46,0)</f>
        <v>0</v>
      </c>
      <c r="BB46" s="139" t="n">
        <f aca="false">IF(AZ46=2,G46,0)</f>
        <v>0</v>
      </c>
      <c r="BC46" s="139" t="n">
        <f aca="false">IF(AZ46=3,G46,0)</f>
        <v>0</v>
      </c>
      <c r="BD46" s="139" t="n">
        <f aca="false">IF(AZ46=4,G46,0)</f>
        <v>0</v>
      </c>
      <c r="BE46" s="139" t="n">
        <f aca="false">IF(AZ46=5,G46,0)</f>
        <v>0</v>
      </c>
      <c r="CA46" s="172" t="n">
        <v>1</v>
      </c>
      <c r="CB46" s="172" t="n">
        <v>1</v>
      </c>
      <c r="CZ46" s="139" t="n">
        <v>0.0324</v>
      </c>
    </row>
    <row r="47" customFormat="false" ht="12.8" hidden="false" customHeight="false" outlineLevel="0" collapsed="false">
      <c r="A47" s="166" t="n">
        <v>32</v>
      </c>
      <c r="B47" s="167" t="s">
        <v>162</v>
      </c>
      <c r="C47" s="168" t="s">
        <v>163</v>
      </c>
      <c r="D47" s="169" t="s">
        <v>88</v>
      </c>
      <c r="E47" s="170" t="n">
        <v>5.5</v>
      </c>
      <c r="F47" s="170"/>
      <c r="G47" s="171"/>
      <c r="H47" s="0"/>
      <c r="I47" s="0"/>
      <c r="O47" s="165" t="n">
        <v>2</v>
      </c>
      <c r="AA47" s="139" t="n">
        <v>1</v>
      </c>
      <c r="AB47" s="139" t="n">
        <v>1</v>
      </c>
      <c r="AC47" s="139" t="n">
        <v>1</v>
      </c>
      <c r="AZ47" s="139" t="n">
        <v>1</v>
      </c>
      <c r="BA47" s="139" t="n">
        <f aca="false">IF(AZ47=1,G47,0)</f>
        <v>0</v>
      </c>
      <c r="BB47" s="139" t="n">
        <f aca="false">IF(AZ47=2,G47,0)</f>
        <v>0</v>
      </c>
      <c r="BC47" s="139" t="n">
        <f aca="false">IF(AZ47=3,G47,0)</f>
        <v>0</v>
      </c>
      <c r="BD47" s="139" t="n">
        <f aca="false">IF(AZ47=4,G47,0)</f>
        <v>0</v>
      </c>
      <c r="BE47" s="139" t="n">
        <f aca="false">IF(AZ47=5,G47,0)</f>
        <v>0</v>
      </c>
      <c r="CA47" s="172" t="n">
        <v>1</v>
      </c>
      <c r="CB47" s="172" t="n">
        <v>1</v>
      </c>
      <c r="CZ47" s="139" t="n">
        <v>0</v>
      </c>
    </row>
    <row r="48" customFormat="false" ht="12.8" hidden="false" customHeight="false" outlineLevel="0" collapsed="false">
      <c r="A48" s="166" t="n">
        <v>33</v>
      </c>
      <c r="B48" s="167" t="s">
        <v>164</v>
      </c>
      <c r="C48" s="168" t="s">
        <v>165</v>
      </c>
      <c r="D48" s="169" t="s">
        <v>88</v>
      </c>
      <c r="E48" s="170" t="n">
        <v>2.6</v>
      </c>
      <c r="F48" s="170"/>
      <c r="G48" s="171"/>
      <c r="H48" s="0"/>
      <c r="I48" s="0"/>
      <c r="O48" s="165" t="n">
        <v>2</v>
      </c>
      <c r="AA48" s="139" t="n">
        <v>1</v>
      </c>
      <c r="AB48" s="139" t="n">
        <v>1</v>
      </c>
      <c r="AC48" s="139" t="n">
        <v>1</v>
      </c>
      <c r="AZ48" s="139" t="n">
        <v>1</v>
      </c>
      <c r="BA48" s="139" t="n">
        <f aca="false">IF(AZ48=1,G48,0)</f>
        <v>0</v>
      </c>
      <c r="BB48" s="139" t="n">
        <f aca="false">IF(AZ48=2,G48,0)</f>
        <v>0</v>
      </c>
      <c r="BC48" s="139" t="n">
        <f aca="false">IF(AZ48=3,G48,0)</f>
        <v>0</v>
      </c>
      <c r="BD48" s="139" t="n">
        <f aca="false">IF(AZ48=4,G48,0)</f>
        <v>0</v>
      </c>
      <c r="BE48" s="139" t="n">
        <f aca="false">IF(AZ48=5,G48,0)</f>
        <v>0</v>
      </c>
      <c r="CA48" s="172" t="n">
        <v>1</v>
      </c>
      <c r="CB48" s="172" t="n">
        <v>1</v>
      </c>
      <c r="CZ48" s="139" t="n">
        <v>0.00816</v>
      </c>
    </row>
    <row r="49" customFormat="false" ht="12.8" hidden="false" customHeight="false" outlineLevel="0" collapsed="false">
      <c r="A49" s="166" t="n">
        <v>34</v>
      </c>
      <c r="B49" s="167" t="s">
        <v>166</v>
      </c>
      <c r="C49" s="168" t="s">
        <v>167</v>
      </c>
      <c r="D49" s="169" t="s">
        <v>88</v>
      </c>
      <c r="E49" s="170" t="n">
        <v>2.6</v>
      </c>
      <c r="F49" s="170"/>
      <c r="G49" s="171"/>
      <c r="H49" s="0"/>
      <c r="I49" s="0"/>
      <c r="O49" s="165" t="n">
        <v>2</v>
      </c>
      <c r="AA49" s="139" t="n">
        <v>1</v>
      </c>
      <c r="AB49" s="139" t="n">
        <v>1</v>
      </c>
      <c r="AC49" s="139" t="n">
        <v>1</v>
      </c>
      <c r="AZ49" s="139" t="n">
        <v>1</v>
      </c>
      <c r="BA49" s="139" t="n">
        <f aca="false">IF(AZ49=1,G49,0)</f>
        <v>0</v>
      </c>
      <c r="BB49" s="139" t="n">
        <f aca="false">IF(AZ49=2,G49,0)</f>
        <v>0</v>
      </c>
      <c r="BC49" s="139" t="n">
        <f aca="false">IF(AZ49=3,G49,0)</f>
        <v>0</v>
      </c>
      <c r="BD49" s="139" t="n">
        <f aca="false">IF(AZ49=4,G49,0)</f>
        <v>0</v>
      </c>
      <c r="BE49" s="139" t="n">
        <f aca="false">IF(AZ49=5,G49,0)</f>
        <v>0</v>
      </c>
      <c r="CA49" s="172" t="n">
        <v>1</v>
      </c>
      <c r="CB49" s="172" t="n">
        <v>1</v>
      </c>
      <c r="CZ49" s="139" t="n">
        <v>0</v>
      </c>
    </row>
    <row r="50" customFormat="false" ht="12.8" hidden="false" customHeight="false" outlineLevel="0" collapsed="false">
      <c r="A50" s="173"/>
      <c r="B50" s="174" t="s">
        <v>106</v>
      </c>
      <c r="C50" s="175" t="str">
        <f aca="false">CONCATENATE(B43," ",C43)</f>
        <v>43 Schodiště</v>
      </c>
      <c r="D50" s="176"/>
      <c r="E50" s="177"/>
      <c r="F50" s="178"/>
      <c r="G50" s="179" t="n">
        <f aca="false">SUM(G43:G49)</f>
        <v>0</v>
      </c>
      <c r="H50" s="0"/>
      <c r="I50" s="0"/>
      <c r="O50" s="165" t="n">
        <v>4</v>
      </c>
      <c r="AA50" s="0"/>
      <c r="AB50" s="0"/>
      <c r="AC50" s="0"/>
      <c r="AZ50" s="0"/>
      <c r="BA50" s="180" t="n">
        <f aca="false">SUM(BA43:BA49)</f>
        <v>0</v>
      </c>
      <c r="BB50" s="180" t="n">
        <f aca="false">SUM(BB43:BB49)</f>
        <v>0</v>
      </c>
      <c r="BC50" s="180" t="n">
        <f aca="false">SUM(BC43:BC49)</f>
        <v>0</v>
      </c>
      <c r="BD50" s="180" t="n">
        <f aca="false">SUM(BD43:BD49)</f>
        <v>0</v>
      </c>
      <c r="BE50" s="180" t="n">
        <f aca="false">SUM(BE43:BE49)</f>
        <v>0</v>
      </c>
      <c r="CA50" s="0"/>
      <c r="CB50" s="0"/>
      <c r="CZ50" s="0"/>
    </row>
    <row r="51" customFormat="false" ht="12.75" hidden="false" customHeight="false" outlineLevel="0" collapsed="false">
      <c r="A51" s="159" t="s">
        <v>83</v>
      </c>
      <c r="B51" s="160" t="s">
        <v>168</v>
      </c>
      <c r="C51" s="161" t="s">
        <v>169</v>
      </c>
      <c r="D51" s="162"/>
      <c r="E51" s="163"/>
      <c r="F51" s="163"/>
      <c r="G51" s="164"/>
      <c r="O51" s="165" t="n">
        <v>1</v>
      </c>
      <c r="AA51" s="0"/>
      <c r="AB51" s="0"/>
      <c r="AC51" s="0"/>
      <c r="AZ51" s="0"/>
      <c r="BA51" s="0"/>
      <c r="BB51" s="0"/>
      <c r="BC51" s="0"/>
      <c r="BD51" s="0"/>
      <c r="BE51" s="0"/>
      <c r="CA51" s="0"/>
      <c r="CB51" s="0"/>
      <c r="CZ51" s="0"/>
    </row>
    <row r="52" customFormat="false" ht="12.8" hidden="false" customHeight="false" outlineLevel="0" collapsed="false">
      <c r="A52" s="166" t="n">
        <v>35</v>
      </c>
      <c r="B52" s="167" t="s">
        <v>170</v>
      </c>
      <c r="C52" s="168" t="s">
        <v>171</v>
      </c>
      <c r="D52" s="169" t="s">
        <v>88</v>
      </c>
      <c r="E52" s="170" t="n">
        <v>22</v>
      </c>
      <c r="F52" s="170"/>
      <c r="G52" s="171"/>
      <c r="H52" s="0"/>
      <c r="I52" s="0"/>
      <c r="O52" s="165" t="n">
        <v>2</v>
      </c>
      <c r="AA52" s="139" t="n">
        <v>1</v>
      </c>
      <c r="AB52" s="139" t="n">
        <v>1</v>
      </c>
      <c r="AC52" s="139" t="n">
        <v>1</v>
      </c>
      <c r="AZ52" s="139" t="n">
        <v>1</v>
      </c>
      <c r="BA52" s="139" t="n">
        <f aca="false">IF(AZ52=1,G52,0)</f>
        <v>0</v>
      </c>
      <c r="BB52" s="139" t="n">
        <f aca="false">IF(AZ52=2,G52,0)</f>
        <v>0</v>
      </c>
      <c r="BC52" s="139" t="n">
        <f aca="false">IF(AZ52=3,G52,0)</f>
        <v>0</v>
      </c>
      <c r="BD52" s="139" t="n">
        <f aca="false">IF(AZ52=4,G52,0)</f>
        <v>0</v>
      </c>
      <c r="BE52" s="139" t="n">
        <f aca="false">IF(AZ52=5,G52,0)</f>
        <v>0</v>
      </c>
      <c r="CA52" s="172" t="n">
        <v>1</v>
      </c>
      <c r="CB52" s="172" t="n">
        <v>1</v>
      </c>
      <c r="CZ52" s="139" t="n">
        <v>0.01021</v>
      </c>
    </row>
    <row r="53" customFormat="false" ht="12.75" hidden="false" customHeight="false" outlineLevel="0" collapsed="false">
      <c r="A53" s="173"/>
      <c r="B53" s="174" t="s">
        <v>106</v>
      </c>
      <c r="C53" s="175" t="str">
        <f aca="false">CONCATENATE(B51," ",C51)</f>
        <v>62 Úpravy povrchů vnější</v>
      </c>
      <c r="D53" s="176"/>
      <c r="E53" s="177"/>
      <c r="F53" s="178"/>
      <c r="G53" s="179" t="n">
        <f aca="false">SUM(G51:G52)</f>
        <v>0</v>
      </c>
      <c r="H53" s="0"/>
      <c r="I53" s="0"/>
      <c r="O53" s="165" t="n">
        <v>4</v>
      </c>
      <c r="AA53" s="0"/>
      <c r="AB53" s="0"/>
      <c r="AC53" s="0"/>
      <c r="AZ53" s="0"/>
      <c r="BA53" s="180" t="n">
        <f aca="false">SUM(BA51:BA52)</f>
        <v>0</v>
      </c>
      <c r="BB53" s="180" t="n">
        <f aca="false">SUM(BB51:BB52)</f>
        <v>0</v>
      </c>
      <c r="BC53" s="180" t="n">
        <f aca="false">SUM(BC51:BC52)</f>
        <v>0</v>
      </c>
      <c r="BD53" s="180" t="n">
        <f aca="false">SUM(BD51:BD52)</f>
        <v>0</v>
      </c>
      <c r="BE53" s="180" t="n">
        <f aca="false">SUM(BE51:BE52)</f>
        <v>0</v>
      </c>
      <c r="CA53" s="0"/>
      <c r="CB53" s="0"/>
      <c r="CZ53" s="0"/>
    </row>
    <row r="54" customFormat="false" ht="12.75" hidden="false" customHeight="false" outlineLevel="0" collapsed="false">
      <c r="A54" s="159" t="s">
        <v>83</v>
      </c>
      <c r="B54" s="160" t="s">
        <v>172</v>
      </c>
      <c r="C54" s="161" t="s">
        <v>173</v>
      </c>
      <c r="D54" s="162"/>
      <c r="E54" s="163"/>
      <c r="F54" s="163"/>
      <c r="G54" s="164"/>
      <c r="O54" s="165" t="n">
        <v>1</v>
      </c>
      <c r="AA54" s="0"/>
      <c r="AB54" s="0"/>
      <c r="AC54" s="0"/>
      <c r="AZ54" s="0"/>
      <c r="BA54" s="0"/>
      <c r="BB54" s="0"/>
      <c r="BC54" s="0"/>
      <c r="BD54" s="0"/>
      <c r="BE54" s="0"/>
      <c r="CA54" s="0"/>
      <c r="CB54" s="0"/>
      <c r="CZ54" s="0"/>
    </row>
    <row r="55" customFormat="false" ht="12.8" hidden="false" customHeight="false" outlineLevel="0" collapsed="false">
      <c r="A55" s="166" t="n">
        <v>36</v>
      </c>
      <c r="B55" s="167" t="s">
        <v>174</v>
      </c>
      <c r="C55" s="168" t="s">
        <v>175</v>
      </c>
      <c r="D55" s="169" t="s">
        <v>116</v>
      </c>
      <c r="E55" s="170" t="n">
        <v>75.40192978</v>
      </c>
      <c r="F55" s="170"/>
      <c r="G55" s="171"/>
      <c r="H55" s="0"/>
      <c r="I55" s="0"/>
      <c r="O55" s="165" t="n">
        <v>2</v>
      </c>
      <c r="AA55" s="139" t="n">
        <v>7</v>
      </c>
      <c r="AB55" s="139" t="n">
        <v>1</v>
      </c>
      <c r="AC55" s="139" t="n">
        <v>2</v>
      </c>
      <c r="AZ55" s="139" t="n">
        <v>1</v>
      </c>
      <c r="BA55" s="139" t="n">
        <f aca="false">IF(AZ55=1,G55,0)</f>
        <v>0</v>
      </c>
      <c r="BB55" s="139" t="n">
        <f aca="false">IF(AZ55=2,G55,0)</f>
        <v>0</v>
      </c>
      <c r="BC55" s="139" t="n">
        <f aca="false">IF(AZ55=3,G55,0)</f>
        <v>0</v>
      </c>
      <c r="BD55" s="139" t="n">
        <f aca="false">IF(AZ55=4,G55,0)</f>
        <v>0</v>
      </c>
      <c r="BE55" s="139" t="n">
        <f aca="false">IF(AZ55=5,G55,0)</f>
        <v>0</v>
      </c>
      <c r="CA55" s="172" t="n">
        <v>7</v>
      </c>
      <c r="CB55" s="172" t="n">
        <v>1</v>
      </c>
      <c r="CZ55" s="139" t="n">
        <v>0</v>
      </c>
    </row>
    <row r="56" customFormat="false" ht="12.75" hidden="false" customHeight="false" outlineLevel="0" collapsed="false">
      <c r="A56" s="173"/>
      <c r="B56" s="174" t="s">
        <v>106</v>
      </c>
      <c r="C56" s="175" t="str">
        <f aca="false">CONCATENATE(B54," ",C54)</f>
        <v>95 Dokončovací konstrukce na pozemních stavbách</v>
      </c>
      <c r="D56" s="176"/>
      <c r="E56" s="177"/>
      <c r="F56" s="178"/>
      <c r="G56" s="179" t="n">
        <f aca="false">SUM(G54:G55)</f>
        <v>0</v>
      </c>
      <c r="H56" s="0"/>
      <c r="I56" s="0"/>
      <c r="O56" s="165" t="n">
        <v>4</v>
      </c>
      <c r="AA56" s="0"/>
      <c r="AB56" s="0"/>
      <c r="AC56" s="0"/>
      <c r="AZ56" s="0"/>
      <c r="BA56" s="180" t="n">
        <f aca="false">SUM(BA54:BA55)</f>
        <v>0</v>
      </c>
      <c r="BB56" s="180" t="n">
        <f aca="false">SUM(BB54:BB55)</f>
        <v>0</v>
      </c>
      <c r="BC56" s="180" t="n">
        <f aca="false">SUM(BC54:BC55)</f>
        <v>0</v>
      </c>
      <c r="BD56" s="180" t="n">
        <f aca="false">SUM(BD54:BD55)</f>
        <v>0</v>
      </c>
      <c r="BE56" s="180" t="n">
        <f aca="false">SUM(BE54:BE55)</f>
        <v>0</v>
      </c>
      <c r="CA56" s="0"/>
      <c r="CB56" s="0"/>
      <c r="CZ56" s="0"/>
    </row>
    <row r="57" customFormat="false" ht="12.75" hidden="false" customHeight="false" outlineLevel="0" collapsed="false">
      <c r="A57" s="159" t="s">
        <v>83</v>
      </c>
      <c r="B57" s="160" t="s">
        <v>176</v>
      </c>
      <c r="C57" s="161" t="s">
        <v>177</v>
      </c>
      <c r="D57" s="162"/>
      <c r="E57" s="163"/>
      <c r="F57" s="163"/>
      <c r="G57" s="164"/>
      <c r="O57" s="165" t="n">
        <v>1</v>
      </c>
      <c r="AA57" s="0"/>
      <c r="AB57" s="0"/>
      <c r="AC57" s="0"/>
      <c r="AZ57" s="0"/>
      <c r="BA57" s="0"/>
      <c r="BB57" s="0"/>
      <c r="BC57" s="0"/>
      <c r="BD57" s="0"/>
      <c r="BE57" s="0"/>
      <c r="CA57" s="0"/>
      <c r="CB57" s="0"/>
      <c r="CZ57" s="0"/>
    </row>
    <row r="58" customFormat="false" ht="12.8" hidden="false" customHeight="false" outlineLevel="0" collapsed="false">
      <c r="A58" s="166" t="n">
        <v>37</v>
      </c>
      <c r="B58" s="167" t="s">
        <v>178</v>
      </c>
      <c r="C58" s="168" t="s">
        <v>179</v>
      </c>
      <c r="D58" s="169" t="s">
        <v>88</v>
      </c>
      <c r="E58" s="170" t="n">
        <v>284</v>
      </c>
      <c r="F58" s="170"/>
      <c r="G58" s="171"/>
      <c r="H58" s="0"/>
      <c r="I58" s="0"/>
      <c r="O58" s="165" t="n">
        <v>2</v>
      </c>
      <c r="AA58" s="139" t="n">
        <v>1</v>
      </c>
      <c r="AB58" s="139" t="n">
        <v>1</v>
      </c>
      <c r="AC58" s="139" t="n">
        <v>1</v>
      </c>
      <c r="AZ58" s="139" t="n">
        <v>2</v>
      </c>
      <c r="BA58" s="139" t="n">
        <f aca="false">IF(AZ58=1,G58,0)</f>
        <v>0</v>
      </c>
      <c r="BB58" s="139" t="n">
        <f aca="false">IF(AZ58=2,G58,0)</f>
        <v>0</v>
      </c>
      <c r="BC58" s="139" t="n">
        <f aca="false">IF(AZ58=3,G58,0)</f>
        <v>0</v>
      </c>
      <c r="BD58" s="139" t="n">
        <f aca="false">IF(AZ58=4,G58,0)</f>
        <v>0</v>
      </c>
      <c r="BE58" s="139" t="n">
        <f aca="false">IF(AZ58=5,G58,0)</f>
        <v>0</v>
      </c>
      <c r="CA58" s="172" t="n">
        <v>1</v>
      </c>
      <c r="CB58" s="172" t="n">
        <v>1</v>
      </c>
      <c r="CZ58" s="139" t="n">
        <v>3E-005</v>
      </c>
    </row>
    <row r="59" customFormat="false" ht="21.45" hidden="false" customHeight="false" outlineLevel="0" collapsed="false">
      <c r="A59" s="166" t="n">
        <v>38</v>
      </c>
      <c r="B59" s="167" t="s">
        <v>180</v>
      </c>
      <c r="C59" s="168" t="s">
        <v>181</v>
      </c>
      <c r="D59" s="169" t="s">
        <v>88</v>
      </c>
      <c r="E59" s="170" t="n">
        <v>45</v>
      </c>
      <c r="F59" s="170"/>
      <c r="G59" s="171"/>
      <c r="H59" s="0"/>
      <c r="I59" s="0"/>
      <c r="O59" s="165" t="n">
        <v>2</v>
      </c>
      <c r="AA59" s="139" t="n">
        <v>1</v>
      </c>
      <c r="AB59" s="139" t="n">
        <v>7</v>
      </c>
      <c r="AC59" s="139" t="n">
        <v>7</v>
      </c>
      <c r="AZ59" s="139" t="n">
        <v>2</v>
      </c>
      <c r="BA59" s="139" t="n">
        <f aca="false">IF(AZ59=1,G59,0)</f>
        <v>0</v>
      </c>
      <c r="BB59" s="139" t="n">
        <f aca="false">IF(AZ59=2,G59,0)</f>
        <v>0</v>
      </c>
      <c r="BC59" s="139" t="n">
        <f aca="false">IF(AZ59=3,G59,0)</f>
        <v>0</v>
      </c>
      <c r="BD59" s="139" t="n">
        <f aca="false">IF(AZ59=4,G59,0)</f>
        <v>0</v>
      </c>
      <c r="BE59" s="139" t="n">
        <f aca="false">IF(AZ59=5,G59,0)</f>
        <v>0</v>
      </c>
      <c r="CA59" s="172" t="n">
        <v>1</v>
      </c>
      <c r="CB59" s="172" t="n">
        <v>7</v>
      </c>
      <c r="CZ59" s="139" t="n">
        <v>0.00115</v>
      </c>
    </row>
    <row r="60" customFormat="false" ht="21.45" hidden="false" customHeight="false" outlineLevel="0" collapsed="false">
      <c r="A60" s="166" t="n">
        <v>39</v>
      </c>
      <c r="B60" s="167" t="s">
        <v>182</v>
      </c>
      <c r="C60" s="168" t="s">
        <v>183</v>
      </c>
      <c r="D60" s="169" t="s">
        <v>88</v>
      </c>
      <c r="E60" s="170" t="n">
        <v>142</v>
      </c>
      <c r="F60" s="170"/>
      <c r="G60" s="171"/>
      <c r="H60" s="0"/>
      <c r="I60" s="0"/>
      <c r="O60" s="165" t="n">
        <v>2</v>
      </c>
      <c r="AA60" s="139" t="n">
        <v>1</v>
      </c>
      <c r="AB60" s="139" t="n">
        <v>7</v>
      </c>
      <c r="AC60" s="139" t="n">
        <v>7</v>
      </c>
      <c r="AZ60" s="139" t="n">
        <v>2</v>
      </c>
      <c r="BA60" s="139" t="n">
        <f aca="false">IF(AZ60=1,G60,0)</f>
        <v>0</v>
      </c>
      <c r="BB60" s="139" t="n">
        <f aca="false">IF(AZ60=2,G60,0)</f>
        <v>0</v>
      </c>
      <c r="BC60" s="139" t="n">
        <f aca="false">IF(AZ60=3,G60,0)</f>
        <v>0</v>
      </c>
      <c r="BD60" s="139" t="n">
        <f aca="false">IF(AZ60=4,G60,0)</f>
        <v>0</v>
      </c>
      <c r="BE60" s="139" t="n">
        <f aca="false">IF(AZ60=5,G60,0)</f>
        <v>0</v>
      </c>
      <c r="CA60" s="172" t="n">
        <v>1</v>
      </c>
      <c r="CB60" s="172" t="n">
        <v>7</v>
      </c>
      <c r="CZ60" s="139" t="n">
        <v>0.00212</v>
      </c>
    </row>
    <row r="61" customFormat="false" ht="21.45" hidden="false" customHeight="false" outlineLevel="0" collapsed="false">
      <c r="A61" s="166" t="n">
        <v>40</v>
      </c>
      <c r="B61" s="167" t="s">
        <v>184</v>
      </c>
      <c r="C61" s="168" t="s">
        <v>185</v>
      </c>
      <c r="D61" s="169" t="s">
        <v>88</v>
      </c>
      <c r="E61" s="170" t="n">
        <v>25</v>
      </c>
      <c r="F61" s="170"/>
      <c r="G61" s="171"/>
      <c r="H61" s="0"/>
      <c r="I61" s="0"/>
      <c r="O61" s="165" t="n">
        <v>2</v>
      </c>
      <c r="AA61" s="139" t="n">
        <v>1</v>
      </c>
      <c r="AB61" s="139" t="n">
        <v>7</v>
      </c>
      <c r="AC61" s="139" t="n">
        <v>7</v>
      </c>
      <c r="AZ61" s="139" t="n">
        <v>2</v>
      </c>
      <c r="BA61" s="139" t="n">
        <f aca="false">IF(AZ61=1,G61,0)</f>
        <v>0</v>
      </c>
      <c r="BB61" s="139" t="n">
        <f aca="false">IF(AZ61=2,G61,0)</f>
        <v>0</v>
      </c>
      <c r="BC61" s="139" t="n">
        <f aca="false">IF(AZ61=3,G61,0)</f>
        <v>0</v>
      </c>
      <c r="BD61" s="139" t="n">
        <f aca="false">IF(AZ61=4,G61,0)</f>
        <v>0</v>
      </c>
      <c r="BE61" s="139" t="n">
        <f aca="false">IF(AZ61=5,G61,0)</f>
        <v>0</v>
      </c>
      <c r="CA61" s="172" t="n">
        <v>1</v>
      </c>
      <c r="CB61" s="172" t="n">
        <v>7</v>
      </c>
      <c r="CZ61" s="139" t="n">
        <v>0.00238</v>
      </c>
    </row>
    <row r="62" customFormat="false" ht="12.8" hidden="false" customHeight="false" outlineLevel="0" collapsed="false">
      <c r="A62" s="166" t="n">
        <v>41</v>
      </c>
      <c r="B62" s="167" t="s">
        <v>186</v>
      </c>
      <c r="C62" s="168" t="s">
        <v>187</v>
      </c>
      <c r="D62" s="169" t="s">
        <v>88</v>
      </c>
      <c r="E62" s="170" t="n">
        <v>284</v>
      </c>
      <c r="F62" s="170"/>
      <c r="G62" s="171"/>
      <c r="H62" s="0"/>
      <c r="I62" s="0"/>
      <c r="O62" s="165" t="n">
        <v>2</v>
      </c>
      <c r="AA62" s="139" t="n">
        <v>12</v>
      </c>
      <c r="AB62" s="139" t="n">
        <v>0</v>
      </c>
      <c r="AC62" s="139" t="n">
        <v>36</v>
      </c>
      <c r="AZ62" s="139" t="n">
        <v>2</v>
      </c>
      <c r="BA62" s="139" t="n">
        <f aca="false">IF(AZ62=1,G62,0)</f>
        <v>0</v>
      </c>
      <c r="BB62" s="139" t="n">
        <f aca="false">IF(AZ62=2,G62,0)</f>
        <v>0</v>
      </c>
      <c r="BC62" s="139" t="n">
        <f aca="false">IF(AZ62=3,G62,0)</f>
        <v>0</v>
      </c>
      <c r="BD62" s="139" t="n">
        <f aca="false">IF(AZ62=4,G62,0)</f>
        <v>0</v>
      </c>
      <c r="BE62" s="139" t="n">
        <f aca="false">IF(AZ62=5,G62,0)</f>
        <v>0</v>
      </c>
      <c r="CA62" s="172" t="n">
        <v>12</v>
      </c>
      <c r="CB62" s="172" t="n">
        <v>0</v>
      </c>
      <c r="CZ62" s="139" t="n">
        <v>0</v>
      </c>
    </row>
    <row r="63" customFormat="false" ht="12.8" hidden="false" customHeight="false" outlineLevel="0" collapsed="false">
      <c r="A63" s="166" t="n">
        <v>42</v>
      </c>
      <c r="B63" s="167" t="s">
        <v>188</v>
      </c>
      <c r="C63" s="168" t="s">
        <v>189</v>
      </c>
      <c r="D63" s="169" t="s">
        <v>46</v>
      </c>
      <c r="E63" s="170" t="n">
        <v>658.229</v>
      </c>
      <c r="F63" s="170"/>
      <c r="G63" s="171"/>
      <c r="H63" s="0"/>
      <c r="I63" s="0"/>
      <c r="O63" s="165" t="n">
        <v>2</v>
      </c>
      <c r="AA63" s="139" t="n">
        <v>7</v>
      </c>
      <c r="AB63" s="139" t="n">
        <v>1002</v>
      </c>
      <c r="AC63" s="139" t="n">
        <v>5</v>
      </c>
      <c r="AZ63" s="139" t="n">
        <v>2</v>
      </c>
      <c r="BA63" s="139" t="n">
        <f aca="false">IF(AZ63=1,G63,0)</f>
        <v>0</v>
      </c>
      <c r="BB63" s="139" t="n">
        <f aca="false">IF(AZ63=2,G63,0)</f>
        <v>0</v>
      </c>
      <c r="BC63" s="139" t="n">
        <f aca="false">IF(AZ63=3,G63,0)</f>
        <v>0</v>
      </c>
      <c r="BD63" s="139" t="n">
        <f aca="false">IF(AZ63=4,G63,0)</f>
        <v>0</v>
      </c>
      <c r="BE63" s="139" t="n">
        <f aca="false">IF(AZ63=5,G63,0)</f>
        <v>0</v>
      </c>
      <c r="CA63" s="172" t="n">
        <v>7</v>
      </c>
      <c r="CB63" s="172" t="n">
        <v>1002</v>
      </c>
      <c r="CZ63" s="139" t="n">
        <v>0</v>
      </c>
    </row>
    <row r="64" customFormat="false" ht="12.75" hidden="false" customHeight="false" outlineLevel="0" collapsed="false">
      <c r="A64" s="173"/>
      <c r="B64" s="174" t="s">
        <v>106</v>
      </c>
      <c r="C64" s="175" t="str">
        <f aca="false">CONCATENATE(B57," ",C57)</f>
        <v>711 Izolace proti vodě</v>
      </c>
      <c r="D64" s="176"/>
      <c r="E64" s="177"/>
      <c r="F64" s="178"/>
      <c r="G64" s="179" t="n">
        <f aca="false">SUM(G57:G63)</f>
        <v>0</v>
      </c>
      <c r="H64" s="0"/>
      <c r="I64" s="0"/>
      <c r="O64" s="165" t="n">
        <v>4</v>
      </c>
      <c r="AA64" s="0"/>
      <c r="AB64" s="0"/>
      <c r="AC64" s="0"/>
      <c r="AZ64" s="0"/>
      <c r="BA64" s="180" t="n">
        <f aca="false">SUM(BA57:BA63)</f>
        <v>0</v>
      </c>
      <c r="BB64" s="180" t="n">
        <f aca="false">SUM(BB57:BB63)</f>
        <v>0</v>
      </c>
      <c r="BC64" s="180" t="n">
        <f aca="false">SUM(BC57:BC63)</f>
        <v>0</v>
      </c>
      <c r="BD64" s="180" t="n">
        <f aca="false">SUM(BD57:BD63)</f>
        <v>0</v>
      </c>
      <c r="BE64" s="180" t="n">
        <f aca="false">SUM(BE57:BE63)</f>
        <v>0</v>
      </c>
      <c r="CA64" s="0"/>
      <c r="CB64" s="0"/>
      <c r="CZ64" s="0"/>
    </row>
    <row r="65" customFormat="false" ht="12.75" hidden="false" customHeight="false" outlineLevel="0" collapsed="false">
      <c r="A65" s="159" t="s">
        <v>83</v>
      </c>
      <c r="B65" s="160" t="s">
        <v>190</v>
      </c>
      <c r="C65" s="161" t="s">
        <v>191</v>
      </c>
      <c r="D65" s="162"/>
      <c r="E65" s="163"/>
      <c r="F65" s="163"/>
      <c r="G65" s="164"/>
      <c r="O65" s="165" t="n">
        <v>1</v>
      </c>
      <c r="AA65" s="0"/>
      <c r="AB65" s="0"/>
      <c r="AC65" s="0"/>
      <c r="AZ65" s="0"/>
      <c r="BA65" s="0"/>
      <c r="BB65" s="0"/>
      <c r="BC65" s="0"/>
      <c r="BD65" s="0"/>
      <c r="BE65" s="0"/>
      <c r="CA65" s="0"/>
      <c r="CB65" s="0"/>
      <c r="CZ65" s="0"/>
    </row>
    <row r="66" customFormat="false" ht="12.8" hidden="false" customHeight="false" outlineLevel="0" collapsed="false">
      <c r="A66" s="166" t="n">
        <v>43</v>
      </c>
      <c r="B66" s="167" t="s">
        <v>192</v>
      </c>
      <c r="C66" s="168" t="s">
        <v>193</v>
      </c>
      <c r="D66" s="169" t="s">
        <v>88</v>
      </c>
      <c r="E66" s="170" t="n">
        <v>22</v>
      </c>
      <c r="F66" s="170"/>
      <c r="G66" s="171"/>
      <c r="O66" s="165" t="n">
        <v>2</v>
      </c>
      <c r="AA66" s="139" t="n">
        <v>1</v>
      </c>
      <c r="AB66" s="139" t="n">
        <v>7</v>
      </c>
      <c r="AC66" s="139" t="n">
        <v>7</v>
      </c>
      <c r="AZ66" s="139" t="n">
        <v>2</v>
      </c>
      <c r="BA66" s="139" t="n">
        <f aca="false">IF(AZ66=1,G66,0)</f>
        <v>0</v>
      </c>
      <c r="BB66" s="139" t="n">
        <f aca="false">IF(AZ66=2,G66,0)</f>
        <v>0</v>
      </c>
      <c r="BC66" s="139" t="n">
        <f aca="false">IF(AZ66=3,G66,0)</f>
        <v>0</v>
      </c>
      <c r="BD66" s="139" t="n">
        <f aca="false">IF(AZ66=4,G66,0)</f>
        <v>0</v>
      </c>
      <c r="BE66" s="139" t="n">
        <f aca="false">IF(AZ66=5,G66,0)</f>
        <v>0</v>
      </c>
      <c r="CA66" s="172" t="n">
        <v>1</v>
      </c>
      <c r="CB66" s="172" t="n">
        <v>7</v>
      </c>
      <c r="CZ66" s="139" t="n">
        <v>0</v>
      </c>
    </row>
    <row r="67" customFormat="false" ht="12.8" hidden="false" customHeight="false" outlineLevel="0" collapsed="false">
      <c r="A67" s="166" t="n">
        <v>44</v>
      </c>
      <c r="B67" s="167" t="s">
        <v>194</v>
      </c>
      <c r="C67" s="168" t="s">
        <v>195</v>
      </c>
      <c r="D67" s="169" t="s">
        <v>46</v>
      </c>
      <c r="E67" s="170" t="n">
        <v>19.646</v>
      </c>
      <c r="F67" s="170"/>
      <c r="G67" s="171"/>
      <c r="O67" s="165" t="n">
        <v>2</v>
      </c>
      <c r="AA67" s="139" t="n">
        <v>7</v>
      </c>
      <c r="AB67" s="139" t="n">
        <v>1002</v>
      </c>
      <c r="AC67" s="139" t="n">
        <v>5</v>
      </c>
      <c r="AZ67" s="139" t="n">
        <v>2</v>
      </c>
      <c r="BA67" s="139" t="n">
        <f aca="false">IF(AZ67=1,G67,0)</f>
        <v>0</v>
      </c>
      <c r="BB67" s="139" t="n">
        <f aca="false">IF(AZ67=2,G67,0)</f>
        <v>0</v>
      </c>
      <c r="BC67" s="139" t="n">
        <f aca="false">IF(AZ67=3,G67,0)</f>
        <v>0</v>
      </c>
      <c r="BD67" s="139" t="n">
        <f aca="false">IF(AZ67=4,G67,0)</f>
        <v>0</v>
      </c>
      <c r="BE67" s="139" t="n">
        <f aca="false">IF(AZ67=5,G67,0)</f>
        <v>0</v>
      </c>
      <c r="CA67" s="172" t="n">
        <v>7</v>
      </c>
      <c r="CB67" s="172" t="n">
        <v>1002</v>
      </c>
      <c r="CZ67" s="139" t="n">
        <v>0</v>
      </c>
    </row>
    <row r="68" customFormat="false" ht="12.75" hidden="false" customHeight="false" outlineLevel="0" collapsed="false">
      <c r="A68" s="173"/>
      <c r="B68" s="174" t="s">
        <v>106</v>
      </c>
      <c r="C68" s="175" t="str">
        <f aca="false">CONCATENATE(B65," ",C65)</f>
        <v>713 Izolace tepelné</v>
      </c>
      <c r="D68" s="176"/>
      <c r="E68" s="177"/>
      <c r="F68" s="178"/>
      <c r="G68" s="179" t="n">
        <f aca="false">SUM(G65:G67)</f>
        <v>0</v>
      </c>
      <c r="O68" s="165" t="n">
        <v>4</v>
      </c>
      <c r="BA68" s="180" t="n">
        <f aca="false">SUM(BA65:BA67)</f>
        <v>0</v>
      </c>
      <c r="BB68" s="180" t="n">
        <f aca="false">SUM(BB65:BB67)</f>
        <v>0</v>
      </c>
      <c r="BC68" s="180" t="n">
        <f aca="false">SUM(BC65:BC67)</f>
        <v>0</v>
      </c>
      <c r="BD68" s="180" t="n">
        <f aca="false">SUM(BD65:BD67)</f>
        <v>0</v>
      </c>
      <c r="BE68" s="180" t="n">
        <f aca="false">SUM(BE65:BE67)</f>
        <v>0</v>
      </c>
    </row>
    <row r="88" customFormat="false" ht="12.8" hidden="false" customHeight="false" outlineLevel="0" collapsed="false"/>
  </sheetData>
  <mergeCells count="4">
    <mergeCell ref="A1:G1"/>
    <mergeCell ref="A3:B3"/>
    <mergeCell ref="A4:B4"/>
    <mergeCell ref="E4:G4"/>
  </mergeCells>
  <printOptions headings="false" gridLines="false" gridLinesSet="true" horizontalCentered="false" verticalCentered="false"/>
  <pageMargins left="0.590277777777778" right="0.39375" top="0.59027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&amp;L&amp;9Zpracováno programem BUILDpower,  © RTS, a.s.&amp;R&amp;"Arial,Regular"Strana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2015-07-20T11:26:41Z</dcterms:created>
  <dc:creator>Fakt</dc:creator>
  <dc:language>en-US</dc:language>
  <cp:lastModifiedBy>Fakt</cp:lastModifiedBy>
  <dcterms:modified xsi:type="dcterms:W3CDTF">2015-07-20T11:32:50Z</dcterms:modified>
  <cp:revision>0</cp:revision>
</cp:coreProperties>
</file>