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" yWindow="326" windowWidth="12254" windowHeight="8246" firstSheet="1" activeTab="3"/>
  </bookViews>
  <sheets>
    <sheet name="Položky přípojka NN" sheetId="1" r:id="rId1"/>
    <sheet name="Položky přípojka Plyn" sheetId="2" r:id="rId2"/>
    <sheet name="Položky uložiště" sheetId="3" r:id="rId3"/>
    <sheet name="Položky výdej" sheetId="4" r:id="rId4"/>
  </sheets>
  <externalReferences>
    <externalReference r:id="rId7"/>
    <externalReference r:id="rId8"/>
    <externalReference r:id="rId9"/>
  </externalReference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 přípojka NN'!#REF!</definedName>
    <definedName name="HSV">#REF!</definedName>
    <definedName name="HSV0">'Položky přípojka NN'!#REF!</definedName>
    <definedName name="HZS">#REF!</definedName>
    <definedName name="HZS0">'Položky přípojka NN'!#REF!</definedName>
    <definedName name="JKSO">#REF!</definedName>
    <definedName name="MJ">#REF!</definedName>
    <definedName name="Mont">#REF!</definedName>
    <definedName name="Montaz0">'Položky přípojka NN'!#REF!</definedName>
    <definedName name="NazevDilu">#REF!</definedName>
    <definedName name="nazevobjektu">#REF!</definedName>
    <definedName name="nazevstavby">#REF!</definedName>
    <definedName name="_xlnm.Print_Titles" localSheetId="0">'Položky přípojka NN'!$1:$6</definedName>
    <definedName name="Objednatel">#REF!</definedName>
    <definedName name="_xlnm.Print_Area" localSheetId="0">'Položky přípojka NN'!$A$1:$G$46</definedName>
    <definedName name="PocetMJ">#REF!</definedName>
    <definedName name="Poznamka">#REF!</definedName>
    <definedName name="Projektant">#REF!</definedName>
    <definedName name="PSV">#REF!</definedName>
    <definedName name="PSV0">'Položky přípojka NN'!#REF!</definedName>
    <definedName name="SloupecCC">'Položky přípojka NN'!$G$6</definedName>
    <definedName name="SloupecCisloPol">'Položky přípojka NN'!$B$6</definedName>
    <definedName name="SloupecJC">'Položky přípojka NN'!$F$6</definedName>
    <definedName name="SloupecMJ">'Položky přípojka NN'!$D$6</definedName>
    <definedName name="SloupecMnozstvi">'Položky přípojka NN'!$E$6</definedName>
    <definedName name="SloupecNazPol">'Položky přípojka NN'!$C$6</definedName>
    <definedName name="SloupecPC">'Položky přípojka NN'!$A$6</definedName>
    <definedName name="solver_lin" localSheetId="0" hidden="1">0</definedName>
    <definedName name="solver_num" localSheetId="0" hidden="1">0</definedName>
    <definedName name="solver_opt" localSheetId="0" hidden="1">'Položky přípojka NN'!#REF!</definedName>
    <definedName name="solver_typ" localSheetId="0" hidden="1">1</definedName>
    <definedName name="solver_val" localSheetId="0" hidden="1">0</definedName>
    <definedName name="Typ">'Položky přípojka NN'!#REF!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<sst xmlns="http://schemas.openxmlformats.org/spreadsheetml/2006/main" count="531" uniqueCount="227">
  <si>
    <t>Objekt :</t>
  </si>
  <si>
    <t>Stavba :</t>
  </si>
  <si>
    <t>Kč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</si>
  <si>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</si>
  <si>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</si>
  <si>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</si>
  <si>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</si>
  <si>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</si>
  <si>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</si>
  <si>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</si>
  <si>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</si>
  <si>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</si>
  <si>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</si>
  <si>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</si>
  <si>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</si>
  <si>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175 10-0020.RAA</t>
  </si>
  <si>
    <t>Obsyp potrubí štěrkopískem dovoz štěrkopísku ze vzdálenosti 1 km</t>
  </si>
  <si>
    <t>m3</t>
  </si>
  <si>
    <t>175 10-1101.R00</t>
  </si>
  <si>
    <t xml:space="preserve">Obsyp potrubí bez prohození sypaniny </t>
  </si>
  <si>
    <t>123 10-0010.RA0</t>
  </si>
  <si>
    <t xml:space="preserve">Výkop zářezu pro podzemní vedení v hornině 1-4 </t>
  </si>
  <si>
    <t>123 10-0010.RAB</t>
  </si>
  <si>
    <t>Výkop zářezu pro podzemní vedení v hornině 1-4 naložení, odvoz 5 km, uložení na skládku</t>
  </si>
  <si>
    <t>460 60-0001.RT3</t>
  </si>
  <si>
    <t>Naložení a odvoz zeminy odvoz na vzdálenost 5000 m</t>
  </si>
  <si>
    <t>181 10-1102.R00</t>
  </si>
  <si>
    <t xml:space="preserve">Úprava pláně v zářezech v hor. 1-4, se zhutněním </t>
  </si>
  <si>
    <t>m2</t>
  </si>
  <si>
    <t>139 60-1103.R00</t>
  </si>
  <si>
    <t>Ruční výkop jam, rýh a šachet v hornině tř. 4 šachta stojanu, tankomatu</t>
  </si>
  <si>
    <t>174 10-0010.RA0</t>
  </si>
  <si>
    <t xml:space="preserve">Zásyp jam, rýh a šachet sypaninou </t>
  </si>
  <si>
    <t>5</t>
  </si>
  <si>
    <t>Komunikace</t>
  </si>
  <si>
    <t>599 00-0010.RAA</t>
  </si>
  <si>
    <t>Rozebrání a oprava asfaltové komunikace řezání, výměna podkl. tl. 30 cm, asfaltobet.10 cm</t>
  </si>
  <si>
    <t>113 20-2111.R00</t>
  </si>
  <si>
    <t xml:space="preserve">Vytrhání obrub z krajníků nebo obrubníků stojatých </t>
  </si>
  <si>
    <t>m</t>
  </si>
  <si>
    <t>63</t>
  </si>
  <si>
    <t>Podlahy a podlahové konstrukce</t>
  </si>
  <si>
    <t>631 31-3611.RT3</t>
  </si>
  <si>
    <t>Mazanina betonová tl. 8 - 12 cm C 16/20  (B 20) vyztužená ocelovými vlákny 25 kg / m3</t>
  </si>
  <si>
    <t>8</t>
  </si>
  <si>
    <t>Trubní vedení</t>
  </si>
  <si>
    <t>899 91-1113.R00</t>
  </si>
  <si>
    <t>Osazení ocelových součástí nad 10 kg jednotlivě FeZn lemování ostrůvku, bez dodávky lemování</t>
  </si>
  <si>
    <t>kg</t>
  </si>
  <si>
    <t>93</t>
  </si>
  <si>
    <t>Dokončovací práce inž.staveb</t>
  </si>
  <si>
    <t>935 11-1111.R00</t>
  </si>
  <si>
    <t xml:space="preserve">Osazení přík. žlabu do štěrkopísku z tvárnic 50 cm </t>
  </si>
  <si>
    <t>93 11-1311</t>
  </si>
  <si>
    <t xml:space="preserve">Betnonové žlaby tk3 vč. víka </t>
  </si>
  <si>
    <t>95</t>
  </si>
  <si>
    <t>Dokončovací kce na pozem.stav.</t>
  </si>
  <si>
    <t>953 94-1321.R00</t>
  </si>
  <si>
    <t>Osazení železných rámů o ploše do 1 m2 bez dodávky výrobku</t>
  </si>
  <si>
    <t>kus</t>
  </si>
  <si>
    <t>96</t>
  </si>
  <si>
    <t>Bourání konstrukcí</t>
  </si>
  <si>
    <t>965 20-0014.RA0</t>
  </si>
  <si>
    <t xml:space="preserve">Bourání mazanin vyztužených svařovanou sítí </t>
  </si>
  <si>
    <t>99</t>
  </si>
  <si>
    <t>Staveništní přesun hmot</t>
  </si>
  <si>
    <t>998 22-5311.R00</t>
  </si>
  <si>
    <t xml:space="preserve">Přesun hmot, oprava komunikací, kryt živič. a bet. </t>
  </si>
  <si>
    <t>t</t>
  </si>
  <si>
    <t>767</t>
  </si>
  <si>
    <t>Konstrukce zámečnické</t>
  </si>
  <si>
    <t>767 99-0010.RAD</t>
  </si>
  <si>
    <t xml:space="preserve">Atypické ocelové konstrukce 50 - 100 kg/kus </t>
  </si>
  <si>
    <t>obruba ostrůvku čerpacího stojanu, předpokládaná hmotnost, ocelová pásovina kotvená trny do betonu, pozinková úprava</t>
  </si>
  <si>
    <t>M46</t>
  </si>
  <si>
    <t>Zemní práce při montážích</t>
  </si>
  <si>
    <t>460 49-0012.R00</t>
  </si>
  <si>
    <t xml:space="preserve">Zakrytí kabelu výstražnou folií PVC, šířka 33 cm </t>
  </si>
  <si>
    <t>139 60-0011.RBB</t>
  </si>
  <si>
    <t>Ruční výkop v hornině 1-2 hloubka do 1 m, odvoz do 5 km</t>
  </si>
  <si>
    <t>199 00-0002.R00</t>
  </si>
  <si>
    <t xml:space="preserve">Poplatek za skládku horniny 1- 4 </t>
  </si>
  <si>
    <t>181 20-1102.R00</t>
  </si>
  <si>
    <t xml:space="preserve">Úprava pláně v násypech v hor. 1-4, </t>
  </si>
  <si>
    <t>4</t>
  </si>
  <si>
    <t>Vodorovné konstrukce</t>
  </si>
  <si>
    <t>451 57-2111.R00</t>
  </si>
  <si>
    <t xml:space="preserve">Lože pod potrubí z kameniva těženého 0 - 4 mm </t>
  </si>
  <si>
    <t>998 27-6101.R00</t>
  </si>
  <si>
    <t xml:space="preserve">Přesun hmot, trubní vedení plastová, otevř. výkop </t>
  </si>
  <si>
    <t>460 49-0012.RT1</t>
  </si>
  <si>
    <t>Zakrytí kabelu výstražnou folií PVC, šířka 33 cm fólie PVC šířka 33 cm</t>
  </si>
  <si>
    <t xml:space="preserve"> CNG Svitavy</t>
  </si>
  <si>
    <t xml:space="preserve"> Přípojka plyn</t>
  </si>
  <si>
    <t>121 10-0001.RAB</t>
  </si>
  <si>
    <t>Sejmutí ornice, naložení, odvoz a uložení odvoz do 5 km</t>
  </si>
  <si>
    <t>v prostoru kontejneru, zámkovky, štěrkového krytu a pilířku, hloubka 28 cm</t>
  </si>
  <si>
    <t>132 20-0010.RAB</t>
  </si>
  <si>
    <t>Hloubení nezapaž. rýh šířky do 60 cm v hornině 1-4 odvoz do  5 km, uložení na skládku</t>
  </si>
  <si>
    <t>základy kontejneru</t>
  </si>
  <si>
    <t>výkopy HUP + RIS</t>
  </si>
  <si>
    <t>199 00-0001.R00</t>
  </si>
  <si>
    <t xml:space="preserve">Poplatek za skládku - ornice </t>
  </si>
  <si>
    <t>výkopek základy kontejneru a sloupku</t>
  </si>
  <si>
    <t>131 10-0010.RA0</t>
  </si>
  <si>
    <t xml:space="preserve">Hloubení nezapažených jam v hornině1-4 </t>
  </si>
  <si>
    <t>šachta na box trativodu</t>
  </si>
  <si>
    <t>174 10-1102.R00</t>
  </si>
  <si>
    <t>Zásyp ruční se zhutněním obsyp základů</t>
  </si>
  <si>
    <t>obsyp základů, dosyp nad box trativodu</t>
  </si>
  <si>
    <t>2</t>
  </si>
  <si>
    <t>Základy,zvláštní zakládání</t>
  </si>
  <si>
    <t>279 35-0001.RA0</t>
  </si>
  <si>
    <t xml:space="preserve">Bednění a odbednění základových konstrukcí </t>
  </si>
  <si>
    <t>bednění instalační šachty, bednění dvou prostupů v základech kontejneru</t>
  </si>
  <si>
    <t>271 57-1112.R00</t>
  </si>
  <si>
    <t xml:space="preserve">Polštář základu ze štěrkopísku netříděného </t>
  </si>
  <si>
    <t>460 08-0001.RT1</t>
  </si>
  <si>
    <t>Betonový základ do zeminy bez bednění základ kontejner</t>
  </si>
  <si>
    <t>základ kontejneru a základ sloupku</t>
  </si>
  <si>
    <t>460 08-0001.R00</t>
  </si>
  <si>
    <t>Betonový základ do zeminy bez bednění základ HUP+RIS</t>
  </si>
  <si>
    <t>460 08-0002.R00</t>
  </si>
  <si>
    <t>Betonový základ do bednění základ jímače</t>
  </si>
  <si>
    <t>3</t>
  </si>
  <si>
    <t>Svislé a kompletní konstrukce</t>
  </si>
  <si>
    <t>311 11-2140.RT2</t>
  </si>
  <si>
    <t>Stěna z tvárnic ztraceného bednění, tl. 40 cm zalití tvárnic betonem C 16/20</t>
  </si>
  <si>
    <t>311 11-2015.RT3</t>
  </si>
  <si>
    <t>Uložení tvárnic ztraceného bednění, tl. 15 cm zalití tvárnic betonem C 16/20</t>
  </si>
  <si>
    <t>311 36-1221.R00</t>
  </si>
  <si>
    <t>Výztuž nadzákladových zdí z betonářské ocelí 10216 základ kontejneru</t>
  </si>
  <si>
    <t>výztuž ocelí prum 8mm, 2 pruty v ložných sparách ( dvě spáry)</t>
  </si>
  <si>
    <t>34</t>
  </si>
  <si>
    <t>Stěny a příčky</t>
  </si>
  <si>
    <t>348 92-2211.R00</t>
  </si>
  <si>
    <t>Zdivo plotové tl.20cm z bet.tvar.škrab.přírod. zděné nasucho, první řada do MVC</t>
  </si>
  <si>
    <t>341 32-1310.R00</t>
  </si>
  <si>
    <t>Beton nosných stěn železový C 16/20  (B 20) zalití stěn HUP + RIS</t>
  </si>
  <si>
    <t>beton pro pilířek</t>
  </si>
  <si>
    <t>348 92-9111.R00</t>
  </si>
  <si>
    <t xml:space="preserve">Příplatek na řezání 1ks betonové tvarovky KB Blok </t>
  </si>
  <si>
    <t>317 12-0012.RAA</t>
  </si>
  <si>
    <t>Osazení překladů prefa, otvor šířky do 180 cm včetně dodávky RZP 2/10  149 x 14 x 14</t>
  </si>
  <si>
    <t>317 12-0014.RAA</t>
  </si>
  <si>
    <t>Osazení překladů prefa, otvor šířky do 375 cm včetně dodávky RZP 4/10  239 x 14 x 14</t>
  </si>
  <si>
    <t xml:space="preserve">Výztuž nadzákladových zdí z betonářské ocelí 10216 </t>
  </si>
  <si>
    <t>411 32-0022.RAA</t>
  </si>
  <si>
    <t>Strop ze železobetonu beton C 12/15, tl. 15 cm bednění, výztuž 90 kg/m3 KARI, podpěrná konstrukce</t>
  </si>
  <si>
    <t>596 21-5021.R00</t>
  </si>
  <si>
    <t xml:space="preserve">Kladení zámkové dlažby tl. 6 cm do drtě tl. 4 cm </t>
  </si>
  <si>
    <t>592-45020</t>
  </si>
  <si>
    <t xml:space="preserve">Dlažba zámková H-PROFIL 20x16,5x6 cm přírodní </t>
  </si>
  <si>
    <t>451 57-7877.R00</t>
  </si>
  <si>
    <t>Podklad pod dlažbu ze štěrkopísku tl. do 10 cm podklad dlažby</t>
  </si>
  <si>
    <t>451 57-9777.R00</t>
  </si>
  <si>
    <t>Přípl. za další 1cm kameniva těženého nad 10cm podklad dlažby</t>
  </si>
  <si>
    <t>Podklad pod dlažbu ze štěrkopísku tl. do 10 cm podklad kontejner</t>
  </si>
  <si>
    <t>Přípl. za další 1cm kameniva těženého nad 10cm podklad kontejner</t>
  </si>
  <si>
    <t>917 86-2111.RT2</t>
  </si>
  <si>
    <t>Osazení stojat. obrub. bet. s opěrou,lože z B 12,5 včetně obrubníku ABO 25 - 6  100/6/25</t>
  </si>
  <si>
    <t>451 57-1222.R00</t>
  </si>
  <si>
    <t>Podklad pod dlažbu ze štěrkopísku tl. do 15 cm obsyp pod kačírek</t>
  </si>
  <si>
    <t>451 57-1221.R00</t>
  </si>
  <si>
    <t>Podklad pod dlažbu ze štěrkopísku tl. do 10 cm uložení kačírku, nehutněno</t>
  </si>
  <si>
    <t>583-33664</t>
  </si>
  <si>
    <t xml:space="preserve">Kamenivo  těžené frakce 8-16 kačírek praný  VL </t>
  </si>
  <si>
    <t>89</t>
  </si>
  <si>
    <t>Ostatní konstrukce na trub.ved</t>
  </si>
  <si>
    <t>prostup RIS - kontejner</t>
  </si>
  <si>
    <t>90</t>
  </si>
  <si>
    <t>Přípočty</t>
  </si>
  <si>
    <t>900 10-00001</t>
  </si>
  <si>
    <t>Plotový dílec Nylofor 3d pozink výška 2030mm</t>
  </si>
  <si>
    <t>ks</t>
  </si>
  <si>
    <t>900 10-00002</t>
  </si>
  <si>
    <t xml:space="preserve">Sloupek Nylofor pozink 60x60mm, výška 2600mm </t>
  </si>
  <si>
    <t>900 10-00003</t>
  </si>
  <si>
    <t xml:space="preserve">montážní příslušenství sada 6 příchytek na sloup </t>
  </si>
  <si>
    <t>900 10-00004</t>
  </si>
  <si>
    <t xml:space="preserve">Branka EGIDIA 1000/1730 mm </t>
  </si>
  <si>
    <t>900 10-0004.R0</t>
  </si>
  <si>
    <t>Osazení sloupku oplocení 2600mm vč. hloubení jámy a betonu patky</t>
  </si>
  <si>
    <t>900 10-0005.R00</t>
  </si>
  <si>
    <t xml:space="preserve">Osazení branky </t>
  </si>
  <si>
    <t>900 10-0006.R00</t>
  </si>
  <si>
    <t xml:space="preserve">Montáž plotového panelu </t>
  </si>
  <si>
    <t>998 22-3011.R00</t>
  </si>
  <si>
    <t>Přesun hmot, pozemní komunikace, kryt dlážděný dlažba a podklad</t>
  </si>
  <si>
    <t>998 15-1111.R00</t>
  </si>
  <si>
    <t>Přesun hmot, oplocení a zvláštní obj. zděné do 10m oplocení</t>
  </si>
  <si>
    <t>998 01-2021.R00</t>
  </si>
  <si>
    <t xml:space="preserve">Přesun hmot pro budovy monolitické výšky do 6 m </t>
  </si>
  <si>
    <t>998 01-1001.R00</t>
  </si>
  <si>
    <t>Přesun hmot pro budovy zděné výšky do 6 m HUP +  RIS</t>
  </si>
  <si>
    <t>721</t>
  </si>
  <si>
    <t>Vnitřní kanalizace</t>
  </si>
  <si>
    <t>721 24-2111.R00</t>
  </si>
  <si>
    <t xml:space="preserve">Lapač střešních splavenin PP HL660 DN 100 </t>
  </si>
  <si>
    <t>721 17-6222.R00</t>
  </si>
  <si>
    <t xml:space="preserve">Potrubí KG svodné (ležaté) v zemi DN 100 x 3,2 mm </t>
  </si>
  <si>
    <t>721 17-6212.R00</t>
  </si>
  <si>
    <t xml:space="preserve">Potrubí KG odpadní svislé DN 100 x 3,2 mm </t>
  </si>
  <si>
    <t>132 20-0010.RA0</t>
  </si>
  <si>
    <t>Hloubení nezapaž. rýh šířky do 60 cm v hornině 1-4 výkop k trativodu</t>
  </si>
  <si>
    <t>rýha pro dešťovku</t>
  </si>
  <si>
    <t>212 53-1111.R00</t>
  </si>
  <si>
    <t xml:space="preserve">Výplň odvodňov. trativodů kam. hrubě drcen. 63 mm </t>
  </si>
  <si>
    <t>212 97-1110.R00</t>
  </si>
  <si>
    <t xml:space="preserve">Opláštění trativodů z geotext., do sklonu 1:2,5 </t>
  </si>
  <si>
    <t>764</t>
  </si>
  <si>
    <t xml:space="preserve">Konstrukce klempířské, </t>
  </si>
  <si>
    <t>764 21-1010.RA0</t>
  </si>
  <si>
    <t xml:space="preserve">Krytina střech z TiZn plechu, nalepení enkolitem </t>
  </si>
  <si>
    <t>767 64-0019.RA0</t>
  </si>
  <si>
    <t xml:space="preserve">Montáž dveří kovových jednokřídlových </t>
  </si>
  <si>
    <t>316-72160.A</t>
  </si>
  <si>
    <t xml:space="preserve">Stožár stupňovitý St 1050/60 h=5,0 m horní D60 mm </t>
  </si>
  <si>
    <t xml:space="preserve">767 </t>
  </si>
  <si>
    <t xml:space="preserve">Montáž stožáru na patku </t>
  </si>
  <si>
    <t>767 64-0029.RA0</t>
  </si>
  <si>
    <t xml:space="preserve">Montáž dveří kovových dvoukřídl. </t>
  </si>
  <si>
    <t>767 64-0001</t>
  </si>
  <si>
    <t>Dveře jednokřídlé plech vč. ocelové zárubně st.otv. 1200x2060mm</t>
  </si>
  <si>
    <t>767 64-0002</t>
  </si>
  <si>
    <t>Dveře dvoukřídlé plech, vč. ocelové zárubně st. otv.1800x2060mm</t>
  </si>
  <si>
    <t xml:space="preserve"> Úložiště technologie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</si>
</sst>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8" fillId="0" borderId="0" xfId="46" applyFont="1" applyFill="1" applyAlignment="1">
      <alignment horizontal="centerContinuous"/>
      <protection/>
    </xf>
    <xf numFmtId="0" fontId="9" fillId="0" borderId="0" xfId="46" applyFont="1" applyFill="1" applyAlignment="1">
      <alignment horizontal="centerContinuous"/>
      <protection/>
    </xf>
    <xf numFmtId="0" fontId="9" fillId="0" borderId="0" xfId="46" applyFont="1" applyFill="1" applyAlignment="1">
      <alignment horizontal="right"/>
      <protection/>
    </xf>
    <xf numFmtId="0" fontId="2" fillId="0" borderId="10" xfId="46" applyFont="1" applyFill="1" applyBorder="1">
      <alignment/>
      <protection/>
    </xf>
    <xf numFmtId="0" fontId="0" fillId="0" borderId="10" xfId="46" applyFill="1" applyBorder="1">
      <alignment/>
      <protection/>
    </xf>
    <xf numFmtId="0" fontId="6" fillId="0" borderId="10" xfId="46" applyFont="1" applyFill="1" applyBorder="1" applyAlignment="1">
      <alignment horizontal="right"/>
      <protection/>
    </xf>
    <xf numFmtId="0" fontId="0" fillId="0" borderId="10" xfId="46" applyFill="1" applyBorder="1" applyAlignment="1">
      <alignment horizontal="left"/>
      <protection/>
    </xf>
    <xf numFmtId="0" fontId="0" fillId="0" borderId="11" xfId="46" applyFill="1" applyBorder="1">
      <alignment/>
      <protection/>
    </xf>
    <xf numFmtId="0" fontId="2" fillId="0" borderId="12" xfId="46" applyFont="1" applyFill="1" applyBorder="1">
      <alignment/>
      <protection/>
    </xf>
    <xf numFmtId="0" fontId="0" fillId="0" borderId="12" xfId="46" applyFill="1" applyBorder="1">
      <alignment/>
      <protection/>
    </xf>
    <xf numFmtId="0" fontId="6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3" fillId="0" borderId="13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0" fontId="3" fillId="0" borderId="14" xfId="46" applyNumberFormat="1" applyFont="1" applyFill="1" applyBorder="1" applyAlignment="1">
      <alignment horizontal="center"/>
      <protection/>
    </xf>
    <xf numFmtId="0" fontId="3" fillId="0" borderId="13" xfId="46" applyFont="1" applyFill="1" applyBorder="1" applyAlignment="1">
      <alignment horizontal="center"/>
      <protection/>
    </xf>
    <xf numFmtId="0" fontId="4" fillId="0" borderId="15" xfId="46" applyFont="1" applyFill="1" applyBorder="1" applyAlignment="1">
      <alignment horizontal="center"/>
      <protection/>
    </xf>
    <xf numFmtId="49" fontId="4" fillId="0" borderId="15" xfId="46" applyNumberFormat="1" applyFont="1" applyFill="1" applyBorder="1" applyAlignment="1">
      <alignment horizontal="left"/>
      <protection/>
    </xf>
    <xf numFmtId="0" fontId="4" fillId="0" borderId="15" xfId="46" applyFont="1" applyFill="1" applyBorder="1">
      <alignment/>
      <protection/>
    </xf>
    <xf numFmtId="0" fontId="0" fillId="0" borderId="15" xfId="46" applyFill="1" applyBorder="1" applyAlignment="1">
      <alignment horizontal="center"/>
      <protection/>
    </xf>
    <xf numFmtId="0" fontId="0" fillId="0" borderId="15" xfId="46" applyNumberFormat="1" applyFill="1" applyBorder="1" applyAlignment="1">
      <alignment horizontal="right"/>
      <protection/>
    </xf>
    <xf numFmtId="0" fontId="0" fillId="0" borderId="15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0" fillId="0" borderId="0" xfId="46" applyFont="1">
      <alignment/>
      <protection/>
    </xf>
    <xf numFmtId="0" fontId="0" fillId="0" borderId="15" xfId="46" applyFont="1" applyFill="1" applyBorder="1" applyAlignment="1">
      <alignment horizontal="center"/>
      <protection/>
    </xf>
    <xf numFmtId="49" fontId="5" fillId="0" borderId="15" xfId="46" applyNumberFormat="1" applyFont="1" applyFill="1" applyBorder="1" applyAlignment="1">
      <alignment horizontal="left"/>
      <protection/>
    </xf>
    <xf numFmtId="0" fontId="5" fillId="0" borderId="15" xfId="46" applyFont="1" applyFill="1" applyBorder="1" applyAlignment="1">
      <alignment wrapText="1"/>
      <protection/>
    </xf>
    <xf numFmtId="49" fontId="5" fillId="0" borderId="15" xfId="46" applyNumberFormat="1" applyFont="1" applyFill="1" applyBorder="1" applyAlignment="1">
      <alignment horizontal="center" shrinkToFit="1"/>
      <protection/>
    </xf>
    <xf numFmtId="4" fontId="5" fillId="0" borderId="15" xfId="46" applyNumberFormat="1" applyFont="1" applyFill="1" applyBorder="1" applyAlignment="1">
      <alignment horizontal="right"/>
      <protection/>
    </xf>
    <xf numFmtId="4" fontId="5" fillId="0" borderId="15" xfId="46" applyNumberFormat="1" applyFont="1" applyFill="1" applyBorder="1">
      <alignment/>
      <protection/>
    </xf>
    <xf numFmtId="0" fontId="6" fillId="0" borderId="15" xfId="46" applyFont="1" applyFill="1" applyBorder="1" applyAlignment="1">
      <alignment horizontal="center"/>
      <protection/>
    </xf>
    <xf numFmtId="49" fontId="6" fillId="0" borderId="15" xfId="46" applyNumberFormat="1" applyFont="1" applyFill="1" applyBorder="1" applyAlignment="1">
      <alignment horizontal="left"/>
      <protection/>
    </xf>
    <xf numFmtId="0" fontId="0" fillId="0" borderId="16" xfId="46" applyFill="1" applyBorder="1" applyAlignment="1">
      <alignment horizontal="center"/>
      <protection/>
    </xf>
    <xf numFmtId="49" fontId="2" fillId="0" borderId="16" xfId="46" applyNumberFormat="1" applyFont="1" applyFill="1" applyBorder="1" applyAlignment="1">
      <alignment horizontal="left"/>
      <protection/>
    </xf>
    <xf numFmtId="0" fontId="2" fillId="0" borderId="16" xfId="46" applyFont="1" applyFill="1" applyBorder="1">
      <alignment/>
      <protection/>
    </xf>
    <xf numFmtId="4" fontId="0" fillId="0" borderId="16" xfId="46" applyNumberFormat="1" applyFill="1" applyBorder="1" applyAlignment="1">
      <alignment horizontal="right"/>
      <protection/>
    </xf>
    <xf numFmtId="4" fontId="4" fillId="0" borderId="16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11" fillId="0" borderId="17" xfId="46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7" fillId="0" borderId="0" xfId="46" applyFont="1" applyAlignment="1">
      <alignment horizontal="center"/>
      <protection/>
    </xf>
    <xf numFmtId="0" fontId="0" fillId="0" borderId="19" xfId="46" applyFont="1" applyFill="1" applyBorder="1" applyAlignment="1">
      <alignment horizontal="center"/>
      <protection/>
    </xf>
    <xf numFmtId="0" fontId="0" fillId="0" borderId="20" xfId="46" applyFont="1" applyFill="1" applyBorder="1" applyAlignment="1">
      <alignment horizontal="center"/>
      <protection/>
    </xf>
    <xf numFmtId="49" fontId="0" fillId="0" borderId="21" xfId="46" applyNumberFormat="1" applyFont="1" applyFill="1" applyBorder="1" applyAlignment="1">
      <alignment horizontal="center"/>
      <protection/>
    </xf>
    <xf numFmtId="0" fontId="0" fillId="0" borderId="22" xfId="46" applyFont="1" applyFill="1" applyBorder="1" applyAlignment="1">
      <alignment horizontal="center"/>
      <protection/>
    </xf>
    <xf numFmtId="0" fontId="0" fillId="0" borderId="12" xfId="46" applyFill="1" applyBorder="1" applyAlignment="1">
      <alignment horizontal="center" shrinkToFit="1"/>
      <protection/>
    </xf>
    <xf numFmtId="0" fontId="0" fillId="0" borderId="23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pojka%20plyn%20Svitavy%20slep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0;lo&#382;i&#353;t&#283;%20technologie%20Svitavy%20slep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dej%20Svitavy%20sle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o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Lis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9"/>
  <sheetViews>
    <sheetView showGridLines="0" showZeros="0" zoomScalePageLayoutView="0" workbookViewId="0" topLeftCell="A22">
      <selection activeCell="E43" sqref="E43"/>
    </sheetView>
  </sheetViews>
  <sheetFormatPr defaultColWidth="9.125" defaultRowHeight="12.75"/>
  <cols>
    <col min="1" max="1" width="3.875" style="1" customWidth="1"/>
    <col min="2" max="2" width="12.00390625" style="1" customWidth="1"/>
    <col min="3" max="3" width="40.375" style="1" customWidth="1"/>
    <col min="4" max="4" width="5.625" style="1" customWidth="1"/>
    <col min="5" max="5" width="8.625" style="45" customWidth="1"/>
    <col min="6" max="6" width="9.875" style="1" customWidth="1"/>
    <col min="7" max="7" width="13.875" style="1" customWidth="1"/>
    <col min="8" max="16384" width="9.125" style="1" customWidth="1"/>
  </cols>
  <sheetData>
    <row r="1" spans="1:7" ht="15">
      <c r="A1" s="54" t="s">
        <v>3</v>
      </c>
      <c r="B1" s="54"/>
      <c r="C1" s="54"/>
      <c r="D1" s="54"/>
      <c r="E1" s="54"/>
      <c r="F1" s="54"/>
      <c r="G1" s="54"/>
    </row>
    <row r="2" spans="1:7" ht="14.25" thickBot="1">
      <c r="A2" s="2"/>
      <c r="B2" s="3"/>
      <c r="C2" s="4"/>
      <c r="D2" s="4"/>
      <c r="E2" s="5"/>
      <c r="F2" s="4"/>
      <c r="G2" s="4"/>
    </row>
    <row r="3" spans="1:7" ht="13.5" thickTop="1">
      <c r="A3" s="55" t="s">
        <v>1</v>
      </c>
      <c r="B3" s="56"/>
      <c r="C3" s="6" t="e">
        <f>CONCATENATE(cislostavby," ",nazevstavby)</f>
        <v>#REF!</v>
      </c>
      <c r="D3" s="7"/>
      <c r="E3" s="8"/>
      <c r="F3" s="9" t="e">
        <f>#REF!</f>
        <v>#REF!</v>
      </c>
      <c r="G3" s="10"/>
    </row>
    <row r="4" spans="1:7" ht="13.5" thickBot="1">
      <c r="A4" s="57" t="s">
        <v>0</v>
      </c>
      <c r="B4" s="58"/>
      <c r="C4" s="11" t="e">
        <f>CONCATENATE(cisloobjektu," ",nazevobjektu)</f>
        <v>#REF!</v>
      </c>
      <c r="D4" s="12"/>
      <c r="E4" s="59"/>
      <c r="F4" s="59"/>
      <c r="G4" s="60"/>
    </row>
    <row r="5" spans="1:7" ht="13.5" thickTop="1">
      <c r="A5" s="13"/>
      <c r="B5" s="14"/>
      <c r="C5" s="14"/>
      <c r="D5" s="2"/>
      <c r="E5" s="15"/>
      <c r="F5" s="2"/>
      <c r="G5" s="16"/>
    </row>
    <row r="6" spans="1:7" ht="12.75">
      <c r="A6" s="17" t="s">
        <v>4</v>
      </c>
      <c r="B6" s="18" t="s">
        <v>5</v>
      </c>
      <c r="C6" s="18" t="s">
        <v>6</v>
      </c>
      <c r="D6" s="18" t="s">
        <v>7</v>
      </c>
      <c r="E6" s="19" t="s">
        <v>8</v>
      </c>
      <c r="F6" s="18" t="s">
        <v>9</v>
      </c>
      <c r="G6" s="20" t="s">
        <v>10</v>
      </c>
    </row>
    <row r="7" spans="1:15" ht="13.5">
      <c r="A7" s="21" t="s">
        <v>11</v>
      </c>
      <c r="B7" s="22" t="s">
        <v>12</v>
      </c>
      <c r="C7" s="23" t="s">
        <v>13</v>
      </c>
      <c r="D7" s="24"/>
      <c r="E7" s="25"/>
      <c r="F7" s="25"/>
      <c r="G7" s="26"/>
      <c r="H7" s="27"/>
      <c r="I7" s="27"/>
      <c r="O7" s="28">
        <v>1</v>
      </c>
    </row>
    <row r="8" spans="1:104" ht="21.75">
      <c r="A8" s="29">
        <v>1</v>
      </c>
      <c r="B8" s="30" t="s">
        <v>15</v>
      </c>
      <c r="C8" s="31" t="s">
        <v>16</v>
      </c>
      <c r="D8" s="32" t="s">
        <v>17</v>
      </c>
      <c r="E8" s="33">
        <v>9.8</v>
      </c>
      <c r="F8" s="33">
        <v>0</v>
      </c>
      <c r="G8" s="34">
        <f aca="true" t="shared" si="0" ref="G8:G15">E8*F8</f>
        <v>0</v>
      </c>
      <c r="O8" s="28">
        <v>2</v>
      </c>
      <c r="AA8" s="1">
        <v>12</v>
      </c>
      <c r="AB8" s="1">
        <v>0</v>
      </c>
      <c r="AC8" s="1">
        <v>1</v>
      </c>
      <c r="AZ8" s="1">
        <v>1</v>
      </c>
      <c r="BA8" s="1">
        <f aca="true" t="shared" si="1" ref="BA8:BA15">IF(AZ8=1,G8,0)</f>
        <v>0</v>
      </c>
      <c r="BB8" s="1">
        <f aca="true" t="shared" si="2" ref="BB8:BB15">IF(AZ8=2,G8,0)</f>
        <v>0</v>
      </c>
      <c r="BC8" s="1">
        <f aca="true" t="shared" si="3" ref="BC8:BC15">IF(AZ8=3,G8,0)</f>
        <v>0</v>
      </c>
      <c r="BD8" s="1">
        <f aca="true" t="shared" si="4" ref="BD8:BD15">IF(AZ8=4,G8,0)</f>
        <v>0</v>
      </c>
      <c r="BE8" s="1">
        <f aca="true" t="shared" si="5" ref="BE8:BE15">IF(AZ8=5,G8,0)</f>
        <v>0</v>
      </c>
      <c r="CZ8" s="1">
        <v>1.67</v>
      </c>
    </row>
    <row r="9" spans="1:104" ht="12.75">
      <c r="A9" s="29">
        <v>2</v>
      </c>
      <c r="B9" s="30" t="s">
        <v>18</v>
      </c>
      <c r="C9" s="31" t="s">
        <v>19</v>
      </c>
      <c r="D9" s="32" t="s">
        <v>17</v>
      </c>
      <c r="E9" s="33">
        <v>13.4</v>
      </c>
      <c r="F9" s="33">
        <v>0</v>
      </c>
      <c r="G9" s="34">
        <f t="shared" si="0"/>
        <v>0</v>
      </c>
      <c r="O9" s="28">
        <v>2</v>
      </c>
      <c r="AA9" s="1">
        <v>12</v>
      </c>
      <c r="AB9" s="1">
        <v>0</v>
      </c>
      <c r="AC9" s="1">
        <v>2</v>
      </c>
      <c r="AZ9" s="1">
        <v>1</v>
      </c>
      <c r="BA9" s="1">
        <f t="shared" si="1"/>
        <v>0</v>
      </c>
      <c r="BB9" s="1">
        <f t="shared" si="2"/>
        <v>0</v>
      </c>
      <c r="BC9" s="1">
        <f t="shared" si="3"/>
        <v>0</v>
      </c>
      <c r="BD9" s="1">
        <f t="shared" si="4"/>
        <v>0</v>
      </c>
      <c r="BE9" s="1">
        <f t="shared" si="5"/>
        <v>0</v>
      </c>
      <c r="CZ9" s="1">
        <v>0</v>
      </c>
    </row>
    <row r="10" spans="1:104" ht="12.75">
      <c r="A10" s="29">
        <v>3</v>
      </c>
      <c r="B10" s="30" t="s">
        <v>20</v>
      </c>
      <c r="C10" s="31" t="s">
        <v>21</v>
      </c>
      <c r="D10" s="32" t="s">
        <v>17</v>
      </c>
      <c r="E10" s="33">
        <v>26.5</v>
      </c>
      <c r="F10" s="33">
        <v>0</v>
      </c>
      <c r="G10" s="34">
        <f t="shared" si="0"/>
        <v>0</v>
      </c>
      <c r="O10" s="28">
        <v>2</v>
      </c>
      <c r="AA10" s="1">
        <v>12</v>
      </c>
      <c r="AB10" s="1">
        <v>0</v>
      </c>
      <c r="AC10" s="1">
        <v>3</v>
      </c>
      <c r="AZ10" s="1">
        <v>1</v>
      </c>
      <c r="BA10" s="1">
        <f t="shared" si="1"/>
        <v>0</v>
      </c>
      <c r="BB10" s="1">
        <f t="shared" si="2"/>
        <v>0</v>
      </c>
      <c r="BC10" s="1">
        <f t="shared" si="3"/>
        <v>0</v>
      </c>
      <c r="BD10" s="1">
        <f t="shared" si="4"/>
        <v>0</v>
      </c>
      <c r="BE10" s="1">
        <f t="shared" si="5"/>
        <v>0</v>
      </c>
      <c r="CZ10" s="1">
        <v>0</v>
      </c>
    </row>
    <row r="11" spans="1:104" ht="21.75">
      <c r="A11" s="29">
        <v>4</v>
      </c>
      <c r="B11" s="30" t="s">
        <v>22</v>
      </c>
      <c r="C11" s="31" t="s">
        <v>23</v>
      </c>
      <c r="D11" s="32" t="s">
        <v>17</v>
      </c>
      <c r="E11" s="33">
        <v>13.1</v>
      </c>
      <c r="F11" s="33">
        <v>0</v>
      </c>
      <c r="G11" s="34">
        <f t="shared" si="0"/>
        <v>0</v>
      </c>
      <c r="O11" s="28">
        <v>2</v>
      </c>
      <c r="AA11" s="1">
        <v>12</v>
      </c>
      <c r="AB11" s="1">
        <v>0</v>
      </c>
      <c r="AC11" s="1">
        <v>4</v>
      </c>
      <c r="AZ11" s="1">
        <v>1</v>
      </c>
      <c r="BA11" s="1">
        <f t="shared" si="1"/>
        <v>0</v>
      </c>
      <c r="BB11" s="1">
        <f t="shared" si="2"/>
        <v>0</v>
      </c>
      <c r="BC11" s="1">
        <f t="shared" si="3"/>
        <v>0</v>
      </c>
      <c r="BD11" s="1">
        <f t="shared" si="4"/>
        <v>0</v>
      </c>
      <c r="BE11" s="1">
        <f t="shared" si="5"/>
        <v>0</v>
      </c>
      <c r="CZ11" s="1">
        <v>0</v>
      </c>
    </row>
    <row r="12" spans="1:104" ht="12.75">
      <c r="A12" s="29">
        <v>5</v>
      </c>
      <c r="B12" s="30" t="s">
        <v>24</v>
      </c>
      <c r="C12" s="31" t="s">
        <v>25</v>
      </c>
      <c r="D12" s="32" t="s">
        <v>17</v>
      </c>
      <c r="E12" s="33">
        <v>13.1</v>
      </c>
      <c r="F12" s="33">
        <v>0</v>
      </c>
      <c r="G12" s="34">
        <f t="shared" si="0"/>
        <v>0</v>
      </c>
      <c r="O12" s="28">
        <v>2</v>
      </c>
      <c r="AA12" s="1">
        <v>12</v>
      </c>
      <c r="AB12" s="1">
        <v>0</v>
      </c>
      <c r="AC12" s="1">
        <v>5</v>
      </c>
      <c r="AZ12" s="1">
        <v>1</v>
      </c>
      <c r="BA12" s="1">
        <f t="shared" si="1"/>
        <v>0</v>
      </c>
      <c r="BB12" s="1">
        <f t="shared" si="2"/>
        <v>0</v>
      </c>
      <c r="BC12" s="1">
        <f t="shared" si="3"/>
        <v>0</v>
      </c>
      <c r="BD12" s="1">
        <f t="shared" si="4"/>
        <v>0</v>
      </c>
      <c r="BE12" s="1">
        <f t="shared" si="5"/>
        <v>0</v>
      </c>
      <c r="CZ12" s="1">
        <v>0</v>
      </c>
    </row>
    <row r="13" spans="1:104" ht="12.75">
      <c r="A13" s="29">
        <v>6</v>
      </c>
      <c r="B13" s="30" t="s">
        <v>26</v>
      </c>
      <c r="C13" s="31" t="s">
        <v>27</v>
      </c>
      <c r="D13" s="32" t="s">
        <v>28</v>
      </c>
      <c r="E13" s="33">
        <v>24</v>
      </c>
      <c r="F13" s="33">
        <v>0</v>
      </c>
      <c r="G13" s="34">
        <f t="shared" si="0"/>
        <v>0</v>
      </c>
      <c r="O13" s="28">
        <v>2</v>
      </c>
      <c r="AA13" s="1">
        <v>12</v>
      </c>
      <c r="AB13" s="1">
        <v>0</v>
      </c>
      <c r="AC13" s="1">
        <v>6</v>
      </c>
      <c r="AZ13" s="1">
        <v>1</v>
      </c>
      <c r="BA13" s="1">
        <f t="shared" si="1"/>
        <v>0</v>
      </c>
      <c r="BB13" s="1">
        <f t="shared" si="2"/>
        <v>0</v>
      </c>
      <c r="BC13" s="1">
        <f t="shared" si="3"/>
        <v>0</v>
      </c>
      <c r="BD13" s="1">
        <f t="shared" si="4"/>
        <v>0</v>
      </c>
      <c r="BE13" s="1">
        <f t="shared" si="5"/>
        <v>0</v>
      </c>
      <c r="CZ13" s="1">
        <v>0</v>
      </c>
    </row>
    <row r="14" spans="1:104" ht="21.75">
      <c r="A14" s="29">
        <v>7</v>
      </c>
      <c r="B14" s="30" t="s">
        <v>29</v>
      </c>
      <c r="C14" s="31" t="s">
        <v>30</v>
      </c>
      <c r="D14" s="32" t="s">
        <v>17</v>
      </c>
      <c r="E14" s="33">
        <v>2</v>
      </c>
      <c r="F14" s="33">
        <v>0</v>
      </c>
      <c r="G14" s="34">
        <f t="shared" si="0"/>
        <v>0</v>
      </c>
      <c r="O14" s="28">
        <v>2</v>
      </c>
      <c r="AA14" s="1">
        <v>12</v>
      </c>
      <c r="AB14" s="1">
        <v>0</v>
      </c>
      <c r="AC14" s="1">
        <v>7</v>
      </c>
      <c r="AZ14" s="1">
        <v>1</v>
      </c>
      <c r="BA14" s="1">
        <f t="shared" si="1"/>
        <v>0</v>
      </c>
      <c r="BB14" s="1">
        <f t="shared" si="2"/>
        <v>0</v>
      </c>
      <c r="BC14" s="1">
        <f t="shared" si="3"/>
        <v>0</v>
      </c>
      <c r="BD14" s="1">
        <f t="shared" si="4"/>
        <v>0</v>
      </c>
      <c r="BE14" s="1">
        <f t="shared" si="5"/>
        <v>0</v>
      </c>
      <c r="CZ14" s="1">
        <v>0</v>
      </c>
    </row>
    <row r="15" spans="1:104" ht="12.75">
      <c r="A15" s="29">
        <v>8</v>
      </c>
      <c r="B15" s="30" t="s">
        <v>31</v>
      </c>
      <c r="C15" s="31" t="s">
        <v>32</v>
      </c>
      <c r="D15" s="32" t="s">
        <v>17</v>
      </c>
      <c r="E15" s="33">
        <v>2</v>
      </c>
      <c r="F15" s="33">
        <v>0</v>
      </c>
      <c r="G15" s="34">
        <f t="shared" si="0"/>
        <v>0</v>
      </c>
      <c r="O15" s="28">
        <v>2</v>
      </c>
      <c r="AA15" s="1">
        <v>12</v>
      </c>
      <c r="AB15" s="1">
        <v>0</v>
      </c>
      <c r="AC15" s="1">
        <v>8</v>
      </c>
      <c r="AZ15" s="1">
        <v>1</v>
      </c>
      <c r="BA15" s="1">
        <f t="shared" si="1"/>
        <v>0</v>
      </c>
      <c r="BB15" s="1">
        <f t="shared" si="2"/>
        <v>0</v>
      </c>
      <c r="BC15" s="1">
        <f t="shared" si="3"/>
        <v>0</v>
      </c>
      <c r="BD15" s="1">
        <f t="shared" si="4"/>
        <v>0</v>
      </c>
      <c r="BE15" s="1">
        <f t="shared" si="5"/>
        <v>0</v>
      </c>
      <c r="CZ15" s="1">
        <v>0</v>
      </c>
    </row>
    <row r="16" spans="1:57" ht="13.5">
      <c r="A16" s="37"/>
      <c r="B16" s="38" t="s">
        <v>14</v>
      </c>
      <c r="C16" s="39" t="str">
        <f>CONCATENATE(B7," ",C7)</f>
        <v>1 Zemní práce</v>
      </c>
      <c r="D16" s="37"/>
      <c r="E16" s="40"/>
      <c r="F16" s="40"/>
      <c r="G16" s="41">
        <f>SUM(G7:G15)</f>
        <v>0</v>
      </c>
      <c r="O16" s="28">
        <v>4</v>
      </c>
      <c r="BA16" s="42">
        <f>SUM(BA7:BA15)</f>
        <v>0</v>
      </c>
      <c r="BB16" s="42">
        <f>SUM(BB7:BB15)</f>
        <v>0</v>
      </c>
      <c r="BC16" s="42">
        <f>SUM(BC7:BC15)</f>
        <v>0</v>
      </c>
      <c r="BD16" s="42">
        <f>SUM(BD7:BD15)</f>
        <v>0</v>
      </c>
      <c r="BE16" s="42">
        <f>SUM(BE7:BE15)</f>
        <v>0</v>
      </c>
    </row>
    <row r="17" spans="1:15" ht="13.5">
      <c r="A17" s="21" t="s">
        <v>11</v>
      </c>
      <c r="B17" s="22" t="s">
        <v>33</v>
      </c>
      <c r="C17" s="23" t="s">
        <v>34</v>
      </c>
      <c r="D17" s="24"/>
      <c r="E17" s="25"/>
      <c r="F17" s="25"/>
      <c r="G17" s="26"/>
      <c r="H17" s="27"/>
      <c r="I17" s="27"/>
      <c r="O17" s="28">
        <v>1</v>
      </c>
    </row>
    <row r="18" spans="1:104" ht="21.75">
      <c r="A18" s="29">
        <v>9</v>
      </c>
      <c r="B18" s="30" t="s">
        <v>35</v>
      </c>
      <c r="C18" s="31" t="s">
        <v>36</v>
      </c>
      <c r="D18" s="32" t="s">
        <v>28</v>
      </c>
      <c r="E18" s="33">
        <v>16.15</v>
      </c>
      <c r="F18" s="33">
        <v>0</v>
      </c>
      <c r="G18" s="34">
        <f>E18*F18</f>
        <v>0</v>
      </c>
      <c r="O18" s="28">
        <v>2</v>
      </c>
      <c r="AA18" s="1">
        <v>12</v>
      </c>
      <c r="AB18" s="1">
        <v>0</v>
      </c>
      <c r="AC18" s="1">
        <v>9</v>
      </c>
      <c r="AZ18" s="1">
        <v>1</v>
      </c>
      <c r="BA18" s="1">
        <f>IF(AZ18=1,G18,0)</f>
        <v>0</v>
      </c>
      <c r="BB18" s="1">
        <f>IF(AZ18=2,G18,0)</f>
        <v>0</v>
      </c>
      <c r="BC18" s="1">
        <f>IF(AZ18=3,G18,0)</f>
        <v>0</v>
      </c>
      <c r="BD18" s="1">
        <f>IF(AZ18=4,G18,0)</f>
        <v>0</v>
      </c>
      <c r="BE18" s="1">
        <f>IF(AZ18=5,G18,0)</f>
        <v>0</v>
      </c>
      <c r="CZ18" s="1">
        <v>0.65983</v>
      </c>
    </row>
    <row r="19" spans="1:104" ht="12.75">
      <c r="A19" s="29">
        <v>10</v>
      </c>
      <c r="B19" s="30" t="s">
        <v>37</v>
      </c>
      <c r="C19" s="31" t="s">
        <v>38</v>
      </c>
      <c r="D19" s="32" t="s">
        <v>39</v>
      </c>
      <c r="E19" s="33">
        <v>2</v>
      </c>
      <c r="F19" s="33">
        <v>0</v>
      </c>
      <c r="G19" s="34">
        <f>E19*F19</f>
        <v>0</v>
      </c>
      <c r="O19" s="28">
        <v>2</v>
      </c>
      <c r="AA19" s="1">
        <v>12</v>
      </c>
      <c r="AB19" s="1">
        <v>0</v>
      </c>
      <c r="AC19" s="1">
        <v>10</v>
      </c>
      <c r="AZ19" s="1">
        <v>1</v>
      </c>
      <c r="BA19" s="1">
        <f>IF(AZ19=1,G19,0)</f>
        <v>0</v>
      </c>
      <c r="BB19" s="1">
        <f>IF(AZ19=2,G19,0)</f>
        <v>0</v>
      </c>
      <c r="BC19" s="1">
        <f>IF(AZ19=3,G19,0)</f>
        <v>0</v>
      </c>
      <c r="BD19" s="1">
        <f>IF(AZ19=4,G19,0)</f>
        <v>0</v>
      </c>
      <c r="BE19" s="1">
        <f>IF(AZ19=5,G19,0)</f>
        <v>0</v>
      </c>
      <c r="CZ19" s="1">
        <v>0</v>
      </c>
    </row>
    <row r="20" spans="1:57" ht="13.5">
      <c r="A20" s="37"/>
      <c r="B20" s="38" t="s">
        <v>14</v>
      </c>
      <c r="C20" s="39" t="str">
        <f>CONCATENATE(B17," ",C17)</f>
        <v>5 Komunikace</v>
      </c>
      <c r="D20" s="37"/>
      <c r="E20" s="40"/>
      <c r="F20" s="40"/>
      <c r="G20" s="41">
        <f>SUM(G17:G19)</f>
        <v>0</v>
      </c>
      <c r="O20" s="28">
        <v>4</v>
      </c>
      <c r="BA20" s="42">
        <f>SUM(BA17:BA19)</f>
        <v>0</v>
      </c>
      <c r="BB20" s="42">
        <f>SUM(BB17:BB19)</f>
        <v>0</v>
      </c>
      <c r="BC20" s="42">
        <f>SUM(BC17:BC19)</f>
        <v>0</v>
      </c>
      <c r="BD20" s="42">
        <f>SUM(BD17:BD19)</f>
        <v>0</v>
      </c>
      <c r="BE20" s="42">
        <f>SUM(BE17:BE19)</f>
        <v>0</v>
      </c>
    </row>
    <row r="21" spans="1:15" ht="13.5">
      <c r="A21" s="21" t="s">
        <v>11</v>
      </c>
      <c r="B21" s="22" t="s">
        <v>40</v>
      </c>
      <c r="C21" s="23" t="s">
        <v>41</v>
      </c>
      <c r="D21" s="24"/>
      <c r="E21" s="25"/>
      <c r="F21" s="25"/>
      <c r="G21" s="26"/>
      <c r="H21" s="27"/>
      <c r="I21" s="27"/>
      <c r="O21" s="28">
        <v>1</v>
      </c>
    </row>
    <row r="22" spans="1:104" ht="21.75">
      <c r="A22" s="29">
        <v>11</v>
      </c>
      <c r="B22" s="30" t="s">
        <v>42</v>
      </c>
      <c r="C22" s="31" t="s">
        <v>43</v>
      </c>
      <c r="D22" s="32" t="s">
        <v>17</v>
      </c>
      <c r="E22" s="33">
        <v>0.6</v>
      </c>
      <c r="F22" s="33">
        <v>0</v>
      </c>
      <c r="G22" s="34">
        <f>E22*F22</f>
        <v>0</v>
      </c>
      <c r="O22" s="28">
        <v>2</v>
      </c>
      <c r="AA22" s="1">
        <v>12</v>
      </c>
      <c r="AB22" s="1">
        <v>0</v>
      </c>
      <c r="AC22" s="1">
        <v>11</v>
      </c>
      <c r="AZ22" s="1">
        <v>1</v>
      </c>
      <c r="BA22" s="1">
        <f>IF(AZ22=1,G22,0)</f>
        <v>0</v>
      </c>
      <c r="BB22" s="1">
        <f>IF(AZ22=2,G22,0)</f>
        <v>0</v>
      </c>
      <c r="BC22" s="1">
        <f>IF(AZ22=3,G22,0)</f>
        <v>0</v>
      </c>
      <c r="BD22" s="1">
        <f>IF(AZ22=4,G22,0)</f>
        <v>0</v>
      </c>
      <c r="BE22" s="1">
        <f>IF(AZ22=5,G22,0)</f>
        <v>0</v>
      </c>
      <c r="CZ22" s="1">
        <v>2.44698</v>
      </c>
    </row>
    <row r="23" spans="1:57" ht="13.5">
      <c r="A23" s="37"/>
      <c r="B23" s="38" t="s">
        <v>14</v>
      </c>
      <c r="C23" s="39" t="str">
        <f>CONCATENATE(B21," ",C21)</f>
        <v>63 Podlahy a podlahové konstrukce</v>
      </c>
      <c r="D23" s="37"/>
      <c r="E23" s="40"/>
      <c r="F23" s="40"/>
      <c r="G23" s="41">
        <f>SUM(G21:G22)</f>
        <v>0</v>
      </c>
      <c r="O23" s="28">
        <v>4</v>
      </c>
      <c r="BA23" s="42">
        <f>SUM(BA21:BA22)</f>
        <v>0</v>
      </c>
      <c r="BB23" s="42">
        <f>SUM(BB21:BB22)</f>
        <v>0</v>
      </c>
      <c r="BC23" s="42">
        <f>SUM(BC21:BC22)</f>
        <v>0</v>
      </c>
      <c r="BD23" s="42">
        <f>SUM(BD21:BD22)</f>
        <v>0</v>
      </c>
      <c r="BE23" s="42">
        <f>SUM(BE21:BE22)</f>
        <v>0</v>
      </c>
    </row>
    <row r="24" spans="1:15" ht="13.5">
      <c r="A24" s="21" t="s">
        <v>11</v>
      </c>
      <c r="B24" s="22" t="s">
        <v>44</v>
      </c>
      <c r="C24" s="23" t="s">
        <v>45</v>
      </c>
      <c r="D24" s="24"/>
      <c r="E24" s="25"/>
      <c r="F24" s="25"/>
      <c r="G24" s="26"/>
      <c r="H24" s="27"/>
      <c r="I24" s="27"/>
      <c r="O24" s="28">
        <v>1</v>
      </c>
    </row>
    <row r="25" spans="1:104" ht="21.75">
      <c r="A25" s="29">
        <v>12</v>
      </c>
      <c r="B25" s="30" t="s">
        <v>46</v>
      </c>
      <c r="C25" s="31" t="s">
        <v>47</v>
      </c>
      <c r="D25" s="32" t="s">
        <v>48</v>
      </c>
      <c r="E25" s="33">
        <v>20</v>
      </c>
      <c r="F25" s="33">
        <v>0</v>
      </c>
      <c r="G25" s="34">
        <f>E25*F25</f>
        <v>0</v>
      </c>
      <c r="O25" s="28">
        <v>2</v>
      </c>
      <c r="AA25" s="1">
        <v>12</v>
      </c>
      <c r="AB25" s="1">
        <v>0</v>
      </c>
      <c r="AC25" s="1">
        <v>12</v>
      </c>
      <c r="AZ25" s="1">
        <v>1</v>
      </c>
      <c r="BA25" s="1">
        <f>IF(AZ25=1,G25,0)</f>
        <v>0</v>
      </c>
      <c r="BB25" s="1">
        <f>IF(AZ25=2,G25,0)</f>
        <v>0</v>
      </c>
      <c r="BC25" s="1">
        <f>IF(AZ25=3,G25,0)</f>
        <v>0</v>
      </c>
      <c r="BD25" s="1">
        <f>IF(AZ25=4,G25,0)</f>
        <v>0</v>
      </c>
      <c r="BE25" s="1">
        <f>IF(AZ25=5,G25,0)</f>
        <v>0</v>
      </c>
      <c r="CZ25" s="1">
        <v>0.00133</v>
      </c>
    </row>
    <row r="26" spans="1:57" ht="13.5">
      <c r="A26" s="37"/>
      <c r="B26" s="38" t="s">
        <v>14</v>
      </c>
      <c r="C26" s="39" t="str">
        <f>CONCATENATE(B24," ",C24)</f>
        <v>8 Trubní vedení</v>
      </c>
      <c r="D26" s="37"/>
      <c r="E26" s="40"/>
      <c r="F26" s="40"/>
      <c r="G26" s="41">
        <f>SUM(G24:G25)</f>
        <v>0</v>
      </c>
      <c r="O26" s="28">
        <v>4</v>
      </c>
      <c r="BA26" s="42">
        <f>SUM(BA24:BA25)</f>
        <v>0</v>
      </c>
      <c r="BB26" s="42">
        <f>SUM(BB24:BB25)</f>
        <v>0</v>
      </c>
      <c r="BC26" s="42">
        <f>SUM(BC24:BC25)</f>
        <v>0</v>
      </c>
      <c r="BD26" s="42">
        <f>SUM(BD24:BD25)</f>
        <v>0</v>
      </c>
      <c r="BE26" s="42">
        <f>SUM(BE24:BE25)</f>
        <v>0</v>
      </c>
    </row>
    <row r="27" spans="1:15" ht="13.5">
      <c r="A27" s="21" t="s">
        <v>11</v>
      </c>
      <c r="B27" s="22" t="s">
        <v>49</v>
      </c>
      <c r="C27" s="23" t="s">
        <v>50</v>
      </c>
      <c r="D27" s="24"/>
      <c r="E27" s="25"/>
      <c r="F27" s="25"/>
      <c r="G27" s="26"/>
      <c r="H27" s="27"/>
      <c r="I27" s="27"/>
      <c r="O27" s="28">
        <v>1</v>
      </c>
    </row>
    <row r="28" spans="1:104" ht="12.75">
      <c r="A28" s="29">
        <v>13</v>
      </c>
      <c r="B28" s="30" t="s">
        <v>51</v>
      </c>
      <c r="C28" s="31" t="s">
        <v>52</v>
      </c>
      <c r="D28" s="32" t="s">
        <v>39</v>
      </c>
      <c r="E28" s="33">
        <v>12</v>
      </c>
      <c r="F28" s="33">
        <v>0</v>
      </c>
      <c r="G28" s="34">
        <f>E28*F28</f>
        <v>0</v>
      </c>
      <c r="O28" s="28">
        <v>2</v>
      </c>
      <c r="AA28" s="1">
        <v>12</v>
      </c>
      <c r="AB28" s="1">
        <v>0</v>
      </c>
      <c r="AC28" s="1">
        <v>13</v>
      </c>
      <c r="AZ28" s="1">
        <v>1</v>
      </c>
      <c r="BA28" s="1">
        <f>IF(AZ28=1,G28,0)</f>
        <v>0</v>
      </c>
      <c r="BB28" s="1">
        <f>IF(AZ28=2,G28,0)</f>
        <v>0</v>
      </c>
      <c r="BC28" s="1">
        <f>IF(AZ28=3,G28,0)</f>
        <v>0</v>
      </c>
      <c r="BD28" s="1">
        <f>IF(AZ28=4,G28,0)</f>
        <v>0</v>
      </c>
      <c r="BE28" s="1">
        <f>IF(AZ28=5,G28,0)</f>
        <v>0</v>
      </c>
      <c r="CZ28" s="1">
        <v>0.07285</v>
      </c>
    </row>
    <row r="29" spans="1:104" ht="12.75">
      <c r="A29" s="29">
        <v>14</v>
      </c>
      <c r="B29" s="30" t="s">
        <v>53</v>
      </c>
      <c r="C29" s="31" t="s">
        <v>54</v>
      </c>
      <c r="D29" s="32" t="s">
        <v>39</v>
      </c>
      <c r="E29" s="33">
        <v>12</v>
      </c>
      <c r="F29" s="33">
        <v>0</v>
      </c>
      <c r="G29" s="34">
        <f>E29*F29</f>
        <v>0</v>
      </c>
      <c r="O29" s="28">
        <v>2</v>
      </c>
      <c r="AA29" s="1">
        <v>12</v>
      </c>
      <c r="AB29" s="1">
        <v>0</v>
      </c>
      <c r="AC29" s="1">
        <v>14</v>
      </c>
      <c r="AZ29" s="1">
        <v>1</v>
      </c>
      <c r="BA29" s="1">
        <f>IF(AZ29=1,G29,0)</f>
        <v>0</v>
      </c>
      <c r="BB29" s="1">
        <f>IF(AZ29=2,G29,0)</f>
        <v>0</v>
      </c>
      <c r="BC29" s="1">
        <f>IF(AZ29=3,G29,0)</f>
        <v>0</v>
      </c>
      <c r="BD29" s="1">
        <f>IF(AZ29=4,G29,0)</f>
        <v>0</v>
      </c>
      <c r="BE29" s="1">
        <f>IF(AZ29=5,G29,0)</f>
        <v>0</v>
      </c>
      <c r="CZ29" s="1">
        <v>0</v>
      </c>
    </row>
    <row r="30" spans="1:57" ht="13.5">
      <c r="A30" s="37"/>
      <c r="B30" s="38" t="s">
        <v>14</v>
      </c>
      <c r="C30" s="39" t="str">
        <f>CONCATENATE(B27," ",C27)</f>
        <v>93 Dokončovací práce inž.staveb</v>
      </c>
      <c r="D30" s="37"/>
      <c r="E30" s="40"/>
      <c r="F30" s="40"/>
      <c r="G30" s="41">
        <f>SUM(G27:G29)</f>
        <v>0</v>
      </c>
      <c r="O30" s="28">
        <v>4</v>
      </c>
      <c r="BA30" s="42">
        <f>SUM(BA27:BA29)</f>
        <v>0</v>
      </c>
      <c r="BB30" s="42">
        <f>SUM(BB27:BB29)</f>
        <v>0</v>
      </c>
      <c r="BC30" s="42">
        <f>SUM(BC27:BC29)</f>
        <v>0</v>
      </c>
      <c r="BD30" s="42">
        <f>SUM(BD27:BD29)</f>
        <v>0</v>
      </c>
      <c r="BE30" s="42">
        <f>SUM(BE27:BE29)</f>
        <v>0</v>
      </c>
    </row>
    <row r="31" spans="1:15" ht="13.5">
      <c r="A31" s="21" t="s">
        <v>11</v>
      </c>
      <c r="B31" s="22" t="s">
        <v>55</v>
      </c>
      <c r="C31" s="23" t="s">
        <v>56</v>
      </c>
      <c r="D31" s="24"/>
      <c r="E31" s="25"/>
      <c r="F31" s="25"/>
      <c r="G31" s="26"/>
      <c r="H31" s="27"/>
      <c r="I31" s="27"/>
      <c r="O31" s="28">
        <v>1</v>
      </c>
    </row>
    <row r="32" spans="1:104" ht="21.75">
      <c r="A32" s="29">
        <v>15</v>
      </c>
      <c r="B32" s="30" t="s">
        <v>57</v>
      </c>
      <c r="C32" s="31" t="s">
        <v>58</v>
      </c>
      <c r="D32" s="32" t="s">
        <v>59</v>
      </c>
      <c r="E32" s="33">
        <v>2</v>
      </c>
      <c r="F32" s="33">
        <v>0</v>
      </c>
      <c r="G32" s="34">
        <f>E32*F32</f>
        <v>0</v>
      </c>
      <c r="O32" s="28">
        <v>2</v>
      </c>
      <c r="AA32" s="1">
        <v>12</v>
      </c>
      <c r="AB32" s="1">
        <v>0</v>
      </c>
      <c r="AC32" s="1">
        <v>15</v>
      </c>
      <c r="AZ32" s="1">
        <v>1</v>
      </c>
      <c r="BA32" s="1">
        <f>IF(AZ32=1,G32,0)</f>
        <v>0</v>
      </c>
      <c r="BB32" s="1">
        <f>IF(AZ32=2,G32,0)</f>
        <v>0</v>
      </c>
      <c r="BC32" s="1">
        <f>IF(AZ32=3,G32,0)</f>
        <v>0</v>
      </c>
      <c r="BD32" s="1">
        <f>IF(AZ32=4,G32,0)</f>
        <v>0</v>
      </c>
      <c r="BE32" s="1">
        <f>IF(AZ32=5,G32,0)</f>
        <v>0</v>
      </c>
      <c r="CZ32" s="1">
        <v>0.04914</v>
      </c>
    </row>
    <row r="33" spans="1:57" ht="13.5">
      <c r="A33" s="37"/>
      <c r="B33" s="38" t="s">
        <v>14</v>
      </c>
      <c r="C33" s="39" t="str">
        <f>CONCATENATE(B31," ",C31)</f>
        <v>95 Dokončovací kce na pozem.stav.</v>
      </c>
      <c r="D33" s="37"/>
      <c r="E33" s="40"/>
      <c r="F33" s="40"/>
      <c r="G33" s="41">
        <f>SUM(G31:G32)</f>
        <v>0</v>
      </c>
      <c r="O33" s="28">
        <v>4</v>
      </c>
      <c r="BA33" s="42">
        <f>SUM(BA31:BA32)</f>
        <v>0</v>
      </c>
      <c r="BB33" s="42">
        <f>SUM(BB31:BB32)</f>
        <v>0</v>
      </c>
      <c r="BC33" s="42">
        <f>SUM(BC31:BC32)</f>
        <v>0</v>
      </c>
      <c r="BD33" s="42">
        <f>SUM(BD31:BD32)</f>
        <v>0</v>
      </c>
      <c r="BE33" s="42">
        <f>SUM(BE31:BE32)</f>
        <v>0</v>
      </c>
    </row>
    <row r="34" spans="1:15" ht="13.5">
      <c r="A34" s="21" t="s">
        <v>11</v>
      </c>
      <c r="B34" s="22" t="s">
        <v>60</v>
      </c>
      <c r="C34" s="23" t="s">
        <v>61</v>
      </c>
      <c r="D34" s="24"/>
      <c r="E34" s="25"/>
      <c r="F34" s="25"/>
      <c r="G34" s="26"/>
      <c r="H34" s="27"/>
      <c r="I34" s="27"/>
      <c r="O34" s="28">
        <v>1</v>
      </c>
    </row>
    <row r="35" spans="1:104" ht="12.75">
      <c r="A35" s="29">
        <v>16</v>
      </c>
      <c r="B35" s="30" t="s">
        <v>62</v>
      </c>
      <c r="C35" s="31" t="s">
        <v>63</v>
      </c>
      <c r="D35" s="32" t="s">
        <v>17</v>
      </c>
      <c r="E35" s="33">
        <v>0.7</v>
      </c>
      <c r="F35" s="33">
        <v>0</v>
      </c>
      <c r="G35" s="34">
        <f>E35*F35</f>
        <v>0</v>
      </c>
      <c r="O35" s="28">
        <v>2</v>
      </c>
      <c r="AA35" s="1">
        <v>12</v>
      </c>
      <c r="AB35" s="1">
        <v>0</v>
      </c>
      <c r="AC35" s="1">
        <v>16</v>
      </c>
      <c r="AZ35" s="1">
        <v>1</v>
      </c>
      <c r="BA35" s="1">
        <f>IF(AZ35=1,G35,0)</f>
        <v>0</v>
      </c>
      <c r="BB35" s="1">
        <f>IF(AZ35=2,G35,0)</f>
        <v>0</v>
      </c>
      <c r="BC35" s="1">
        <f>IF(AZ35=3,G35,0)</f>
        <v>0</v>
      </c>
      <c r="BD35" s="1">
        <f>IF(AZ35=4,G35,0)</f>
        <v>0</v>
      </c>
      <c r="BE35" s="1">
        <f>IF(AZ35=5,G35,0)</f>
        <v>0</v>
      </c>
      <c r="CZ35" s="1">
        <v>0</v>
      </c>
    </row>
    <row r="36" spans="1:57" ht="13.5">
      <c r="A36" s="37"/>
      <c r="B36" s="38" t="s">
        <v>14</v>
      </c>
      <c r="C36" s="39" t="str">
        <f>CONCATENATE(B34," ",C34)</f>
        <v>96 Bourání konstrukcí</v>
      </c>
      <c r="D36" s="37"/>
      <c r="E36" s="40"/>
      <c r="F36" s="40"/>
      <c r="G36" s="41">
        <f>SUM(G34:G35)</f>
        <v>0</v>
      </c>
      <c r="O36" s="28">
        <v>4</v>
      </c>
      <c r="BA36" s="42">
        <f>SUM(BA34:BA35)</f>
        <v>0</v>
      </c>
      <c r="BB36" s="42">
        <f>SUM(BB34:BB35)</f>
        <v>0</v>
      </c>
      <c r="BC36" s="42">
        <f>SUM(BC34:BC35)</f>
        <v>0</v>
      </c>
      <c r="BD36" s="42">
        <f>SUM(BD34:BD35)</f>
        <v>0</v>
      </c>
      <c r="BE36" s="42">
        <f>SUM(BE34:BE35)</f>
        <v>0</v>
      </c>
    </row>
    <row r="37" spans="1:15" ht="13.5">
      <c r="A37" s="21" t="s">
        <v>11</v>
      </c>
      <c r="B37" s="22" t="s">
        <v>64</v>
      </c>
      <c r="C37" s="23" t="s">
        <v>65</v>
      </c>
      <c r="D37" s="24"/>
      <c r="E37" s="25"/>
      <c r="F37" s="25"/>
      <c r="G37" s="26"/>
      <c r="H37" s="27"/>
      <c r="I37" s="27"/>
      <c r="O37" s="28">
        <v>1</v>
      </c>
    </row>
    <row r="38" spans="1:104" ht="12.75">
      <c r="A38" s="29">
        <v>17</v>
      </c>
      <c r="B38" s="30" t="s">
        <v>66</v>
      </c>
      <c r="C38" s="31" t="s">
        <v>67</v>
      </c>
      <c r="D38" s="32" t="s">
        <v>68</v>
      </c>
      <c r="E38" s="33">
        <v>27.5</v>
      </c>
      <c r="F38" s="33">
        <v>0</v>
      </c>
      <c r="G38" s="34">
        <f>E38*F38</f>
        <v>0</v>
      </c>
      <c r="O38" s="28">
        <v>2</v>
      </c>
      <c r="AA38" s="1">
        <v>12</v>
      </c>
      <c r="AB38" s="1">
        <v>0</v>
      </c>
      <c r="AC38" s="1">
        <v>17</v>
      </c>
      <c r="AZ38" s="1">
        <v>1</v>
      </c>
      <c r="BA38" s="1">
        <f>IF(AZ38=1,G38,0)</f>
        <v>0</v>
      </c>
      <c r="BB38" s="1">
        <f>IF(AZ38=2,G38,0)</f>
        <v>0</v>
      </c>
      <c r="BC38" s="1">
        <f>IF(AZ38=3,G38,0)</f>
        <v>0</v>
      </c>
      <c r="BD38" s="1">
        <f>IF(AZ38=4,G38,0)</f>
        <v>0</v>
      </c>
      <c r="BE38" s="1">
        <f>IF(AZ38=5,G38,0)</f>
        <v>0</v>
      </c>
      <c r="CZ38" s="1">
        <v>0</v>
      </c>
    </row>
    <row r="39" spans="1:57" ht="13.5">
      <c r="A39" s="37"/>
      <c r="B39" s="38" t="s">
        <v>14</v>
      </c>
      <c r="C39" s="39" t="str">
        <f>CONCATENATE(B37," ",C37)</f>
        <v>99 Staveništní přesun hmot</v>
      </c>
      <c r="D39" s="37"/>
      <c r="E39" s="40"/>
      <c r="F39" s="40"/>
      <c r="G39" s="41">
        <f>SUM(G37:G38)</f>
        <v>0</v>
      </c>
      <c r="O39" s="28">
        <v>4</v>
      </c>
      <c r="BA39" s="42">
        <f>SUM(BA37:BA38)</f>
        <v>0</v>
      </c>
      <c r="BB39" s="42">
        <f>SUM(BB37:BB38)</f>
        <v>0</v>
      </c>
      <c r="BC39" s="42">
        <f>SUM(BC37:BC38)</f>
        <v>0</v>
      </c>
      <c r="BD39" s="42">
        <f>SUM(BD37:BD38)</f>
        <v>0</v>
      </c>
      <c r="BE39" s="42">
        <f>SUM(BE37:BE38)</f>
        <v>0</v>
      </c>
    </row>
    <row r="40" spans="1:15" ht="13.5">
      <c r="A40" s="21" t="s">
        <v>11</v>
      </c>
      <c r="B40" s="22" t="s">
        <v>69</v>
      </c>
      <c r="C40" s="23" t="s">
        <v>70</v>
      </c>
      <c r="D40" s="24"/>
      <c r="E40" s="25"/>
      <c r="F40" s="25"/>
      <c r="G40" s="26"/>
      <c r="H40" s="27"/>
      <c r="I40" s="27"/>
      <c r="O40" s="28">
        <v>1</v>
      </c>
    </row>
    <row r="41" spans="1:104" ht="12.75">
      <c r="A41" s="29">
        <v>18</v>
      </c>
      <c r="B41" s="30" t="s">
        <v>71</v>
      </c>
      <c r="C41" s="31" t="s">
        <v>72</v>
      </c>
      <c r="D41" s="32" t="s">
        <v>48</v>
      </c>
      <c r="E41" s="33">
        <v>50</v>
      </c>
      <c r="F41" s="33">
        <v>0</v>
      </c>
      <c r="G41" s="34">
        <f>E41*F41</f>
        <v>0</v>
      </c>
      <c r="O41" s="28">
        <v>2</v>
      </c>
      <c r="AA41" s="1">
        <v>12</v>
      </c>
      <c r="AB41" s="1">
        <v>0</v>
      </c>
      <c r="AC41" s="1">
        <v>18</v>
      </c>
      <c r="AZ41" s="1">
        <v>2</v>
      </c>
      <c r="BA41" s="1">
        <f>IF(AZ41=1,G41,0)</f>
        <v>0</v>
      </c>
      <c r="BB41" s="1">
        <f>IF(AZ41=2,G41,0)</f>
        <v>0</v>
      </c>
      <c r="BC41" s="1">
        <f>IF(AZ41=3,G41,0)</f>
        <v>0</v>
      </c>
      <c r="BD41" s="1">
        <f>IF(AZ41=4,G41,0)</f>
        <v>0</v>
      </c>
      <c r="BE41" s="1">
        <f>IF(AZ41=5,G41,0)</f>
        <v>0</v>
      </c>
      <c r="CZ41" s="1">
        <v>0.00106</v>
      </c>
    </row>
    <row r="42" spans="1:15" ht="12.75">
      <c r="A42" s="35"/>
      <c r="B42" s="36"/>
      <c r="C42" s="51" t="s">
        <v>73</v>
      </c>
      <c r="D42" s="52"/>
      <c r="E42" s="52"/>
      <c r="F42" s="52"/>
      <c r="G42" s="53"/>
      <c r="O42" s="28">
        <v>3</v>
      </c>
    </row>
    <row r="43" spans="1:57" ht="13.5">
      <c r="A43" s="37"/>
      <c r="B43" s="38" t="s">
        <v>14</v>
      </c>
      <c r="C43" s="39" t="str">
        <f>CONCATENATE(B40," ",C40)</f>
        <v>767 Konstrukce zámečnické</v>
      </c>
      <c r="D43" s="37"/>
      <c r="E43" s="40"/>
      <c r="F43" s="40"/>
      <c r="G43" s="41">
        <f>SUM(G40:G42)</f>
        <v>0</v>
      </c>
      <c r="O43" s="28">
        <v>4</v>
      </c>
      <c r="BA43" s="42">
        <f>SUM(BA40:BA42)</f>
        <v>0</v>
      </c>
      <c r="BB43" s="42">
        <f>SUM(BB40:BB42)</f>
        <v>0</v>
      </c>
      <c r="BC43" s="42">
        <f>SUM(BC40:BC42)</f>
        <v>0</v>
      </c>
      <c r="BD43" s="42">
        <f>SUM(BD40:BD42)</f>
        <v>0</v>
      </c>
      <c r="BE43" s="42">
        <f>SUM(BE40:BE42)</f>
        <v>0</v>
      </c>
    </row>
    <row r="44" spans="1:15" ht="13.5">
      <c r="A44" s="21" t="s">
        <v>11</v>
      </c>
      <c r="B44" s="22" t="s">
        <v>74</v>
      </c>
      <c r="C44" s="23" t="s">
        <v>75</v>
      </c>
      <c r="D44" s="24"/>
      <c r="E44" s="25"/>
      <c r="F44" s="25"/>
      <c r="G44" s="26"/>
      <c r="H44" s="27"/>
      <c r="I44" s="27"/>
      <c r="O44" s="28">
        <v>1</v>
      </c>
    </row>
    <row r="45" spans="1:104" ht="12.75">
      <c r="A45" s="29">
        <v>19</v>
      </c>
      <c r="B45" s="30" t="s">
        <v>76</v>
      </c>
      <c r="C45" s="31" t="s">
        <v>77</v>
      </c>
      <c r="D45" s="32" t="s">
        <v>39</v>
      </c>
      <c r="E45" s="33">
        <v>25</v>
      </c>
      <c r="F45" s="33">
        <v>0</v>
      </c>
      <c r="G45" s="34">
        <f>E45*F45</f>
        <v>0</v>
      </c>
      <c r="O45" s="28">
        <v>2</v>
      </c>
      <c r="AA45" s="1">
        <v>12</v>
      </c>
      <c r="AB45" s="1">
        <v>0</v>
      </c>
      <c r="AC45" s="1">
        <v>19</v>
      </c>
      <c r="AZ45" s="1">
        <v>4</v>
      </c>
      <c r="BA45" s="1">
        <f>IF(AZ45=1,G45,0)</f>
        <v>0</v>
      </c>
      <c r="BB45" s="1">
        <f>IF(AZ45=2,G45,0)</f>
        <v>0</v>
      </c>
      <c r="BC45" s="1">
        <f>IF(AZ45=3,G45,0)</f>
        <v>0</v>
      </c>
      <c r="BD45" s="1">
        <f>IF(AZ45=4,G45,0)</f>
        <v>0</v>
      </c>
      <c r="BE45" s="1">
        <f>IF(AZ45=5,G45,0)</f>
        <v>0</v>
      </c>
      <c r="CZ45" s="1">
        <v>0.00031</v>
      </c>
    </row>
    <row r="46" spans="1:57" ht="13.5">
      <c r="A46" s="37"/>
      <c r="B46" s="38" t="s">
        <v>14</v>
      </c>
      <c r="C46" s="39" t="str">
        <f>CONCATENATE(B44," ",C44)</f>
        <v>M46 Zemní práce při montážích</v>
      </c>
      <c r="D46" s="37"/>
      <c r="E46" s="40"/>
      <c r="F46" s="40"/>
      <c r="G46" s="41">
        <f>SUM(G44:G45)</f>
        <v>0</v>
      </c>
      <c r="O46" s="28">
        <v>4</v>
      </c>
      <c r="BA46" s="42">
        <f>SUM(BA44:BA45)</f>
        <v>0</v>
      </c>
      <c r="BB46" s="42">
        <f>SUM(BB44:BB45)</f>
        <v>0</v>
      </c>
      <c r="BC46" s="42">
        <f>SUM(BC44:BC45)</f>
        <v>0</v>
      </c>
      <c r="BD46" s="42">
        <f>SUM(BD44:BD45)</f>
        <v>0</v>
      </c>
      <c r="BE46" s="42">
        <f>SUM(BE44:BE45)</f>
        <v>0</v>
      </c>
    </row>
    <row r="47" spans="1:7" ht="12.75">
      <c r="A47" s="2"/>
      <c r="B47" s="2"/>
      <c r="C47" s="2"/>
      <c r="D47" s="2"/>
      <c r="E47" s="2"/>
      <c r="F47" s="2"/>
      <c r="G47" s="2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spans="1:7" ht="12.75">
      <c r="A70" s="43"/>
      <c r="B70" s="43"/>
      <c r="C70" s="43"/>
      <c r="D70" s="43"/>
      <c r="E70" s="43"/>
      <c r="F70" s="43"/>
      <c r="G70" s="43"/>
    </row>
    <row r="71" spans="1:7" ht="12.75">
      <c r="A71" s="43"/>
      <c r="B71" s="43"/>
      <c r="C71" s="43"/>
      <c r="D71" s="43"/>
      <c r="E71" s="43"/>
      <c r="F71" s="43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7" ht="12.75">
      <c r="A73" s="43"/>
      <c r="B73" s="43"/>
      <c r="C73" s="43"/>
      <c r="D73" s="43"/>
      <c r="E73" s="43"/>
      <c r="F73" s="43"/>
      <c r="G73" s="43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spans="1:2" ht="12.75">
      <c r="A105" s="44"/>
      <c r="B105" s="44"/>
    </row>
    <row r="106" spans="1:7" ht="12.75">
      <c r="A106" s="43"/>
      <c r="B106" s="43"/>
      <c r="C106" s="46"/>
      <c r="D106" s="46"/>
      <c r="E106" s="47"/>
      <c r="F106" s="46"/>
      <c r="G106" s="48"/>
    </row>
    <row r="107" spans="1:7" ht="12.75">
      <c r="A107" s="49"/>
      <c r="B107" s="49"/>
      <c r="C107" s="43"/>
      <c r="D107" s="43"/>
      <c r="E107" s="50"/>
      <c r="F107" s="43"/>
      <c r="G107" s="43"/>
    </row>
    <row r="108" spans="1:7" ht="12.75">
      <c r="A108" s="43"/>
      <c r="B108" s="43"/>
      <c r="C108" s="43"/>
      <c r="D108" s="43"/>
      <c r="E108" s="50"/>
      <c r="F108" s="43"/>
      <c r="G108" s="43"/>
    </row>
    <row r="109" spans="1:7" ht="12.75">
      <c r="A109" s="43"/>
      <c r="B109" s="43"/>
      <c r="C109" s="43"/>
      <c r="D109" s="43"/>
      <c r="E109" s="50"/>
      <c r="F109" s="43"/>
      <c r="G109" s="43"/>
    </row>
    <row r="110" spans="1:7" ht="12.75">
      <c r="A110" s="43"/>
      <c r="B110" s="43"/>
      <c r="C110" s="43"/>
      <c r="D110" s="43"/>
      <c r="E110" s="50"/>
      <c r="F110" s="43"/>
      <c r="G110" s="43"/>
    </row>
    <row r="111" spans="1:7" ht="12.75">
      <c r="A111" s="43"/>
      <c r="B111" s="43"/>
      <c r="C111" s="43"/>
      <c r="D111" s="43"/>
      <c r="E111" s="50"/>
      <c r="F111" s="43"/>
      <c r="G111" s="43"/>
    </row>
    <row r="112" spans="1:7" ht="12.75">
      <c r="A112" s="43"/>
      <c r="B112" s="43"/>
      <c r="C112" s="43"/>
      <c r="D112" s="43"/>
      <c r="E112" s="50"/>
      <c r="F112" s="43"/>
      <c r="G112" s="43"/>
    </row>
    <row r="113" spans="1:7" ht="12.75">
      <c r="A113" s="43"/>
      <c r="B113" s="43"/>
      <c r="C113" s="43"/>
      <c r="D113" s="43"/>
      <c r="E113" s="50"/>
      <c r="F113" s="43"/>
      <c r="G113" s="43"/>
    </row>
    <row r="114" spans="1:7" ht="12.75">
      <c r="A114" s="43"/>
      <c r="B114" s="43"/>
      <c r="C114" s="43"/>
      <c r="D114" s="43"/>
      <c r="E114" s="50"/>
      <c r="F114" s="43"/>
      <c r="G114" s="43"/>
    </row>
    <row r="115" spans="1:7" ht="12.75">
      <c r="A115" s="43"/>
      <c r="B115" s="43"/>
      <c r="C115" s="43"/>
      <c r="D115" s="43"/>
      <c r="E115" s="50"/>
      <c r="F115" s="43"/>
      <c r="G115" s="43"/>
    </row>
    <row r="116" spans="1:7" ht="12.75">
      <c r="A116" s="43"/>
      <c r="B116" s="43"/>
      <c r="C116" s="43"/>
      <c r="D116" s="43"/>
      <c r="E116" s="50"/>
      <c r="F116" s="43"/>
      <c r="G116" s="43"/>
    </row>
    <row r="117" spans="1:7" ht="12.75">
      <c r="A117" s="43"/>
      <c r="B117" s="43"/>
      <c r="C117" s="43"/>
      <c r="D117" s="43"/>
      <c r="E117" s="50"/>
      <c r="F117" s="43"/>
      <c r="G117" s="43"/>
    </row>
    <row r="118" spans="1:7" ht="12.75">
      <c r="A118" s="43"/>
      <c r="B118" s="43"/>
      <c r="C118" s="43"/>
      <c r="D118" s="43"/>
      <c r="E118" s="50"/>
      <c r="F118" s="43"/>
      <c r="G118" s="43"/>
    </row>
    <row r="119" spans="1:7" ht="12.75">
      <c r="A119" s="43"/>
      <c r="B119" s="43"/>
      <c r="C119" s="43"/>
      <c r="D119" s="43"/>
      <c r="E119" s="50"/>
      <c r="F119" s="43"/>
      <c r="G119" s="43"/>
    </row>
  </sheetData>
  <sheetProtection/>
  <mergeCells count="5">
    <mergeCell ref="C42:G42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9" sqref="C19"/>
    </sheetView>
  </sheetViews>
  <sheetFormatPr defaultColWidth="8.875" defaultRowHeight="12.75"/>
  <cols>
    <col min="1" max="1" width="3.875" style="0" bestFit="1" customWidth="1"/>
    <col min="2" max="2" width="13.25390625" style="0" bestFit="1" customWidth="1"/>
    <col min="3" max="3" width="29.375" style="0" bestFit="1" customWidth="1"/>
    <col min="4" max="4" width="3.125" style="0" bestFit="1" customWidth="1"/>
    <col min="5" max="5" width="7.875" style="0" bestFit="1" customWidth="1"/>
    <col min="6" max="6" width="8.50390625" style="0" bestFit="1" customWidth="1"/>
    <col min="7" max="7" width="10.125" style="0" bestFit="1" customWidth="1"/>
  </cols>
  <sheetData>
    <row r="1" spans="1:7" ht="15">
      <c r="A1" s="54" t="s">
        <v>3</v>
      </c>
      <c r="B1" s="54"/>
      <c r="C1" s="54"/>
      <c r="D1" s="54"/>
      <c r="E1" s="54"/>
      <c r="F1" s="54"/>
      <c r="G1" s="54"/>
    </row>
    <row r="2" spans="1:7" ht="14.25" thickBot="1">
      <c r="A2" s="2"/>
      <c r="B2" s="3"/>
      <c r="C2" s="4"/>
      <c r="D2" s="4"/>
      <c r="E2" s="5"/>
      <c r="F2" s="4"/>
      <c r="G2" s="4"/>
    </row>
    <row r="3" spans="1:7" ht="13.5" thickTop="1">
      <c r="A3" s="55" t="s">
        <v>1</v>
      </c>
      <c r="B3" s="56"/>
      <c r="C3" s="6" t="s">
        <v>92</v>
      </c>
      <c r="D3" s="7"/>
      <c r="E3" s="8"/>
      <c r="F3" s="9">
        <f>'[1]Rekapitulace'!H1</f>
        <v>0</v>
      </c>
      <c r="G3" s="10"/>
    </row>
    <row r="4" spans="1:7" ht="13.5" thickBot="1">
      <c r="A4" s="57" t="s">
        <v>0</v>
      </c>
      <c r="B4" s="58"/>
      <c r="C4" s="11" t="s">
        <v>93</v>
      </c>
      <c r="D4" s="12"/>
      <c r="E4" s="59"/>
      <c r="F4" s="59"/>
      <c r="G4" s="60"/>
    </row>
    <row r="5" spans="1:7" ht="13.5" thickTop="1">
      <c r="A5" s="13"/>
      <c r="B5" s="14"/>
      <c r="C5" s="14"/>
      <c r="D5" s="2"/>
      <c r="E5" s="15"/>
      <c r="F5" s="2"/>
      <c r="G5" s="16"/>
    </row>
    <row r="6" spans="1:7" ht="12.75">
      <c r="A6" s="17" t="s">
        <v>4</v>
      </c>
      <c r="B6" s="18" t="s">
        <v>5</v>
      </c>
      <c r="C6" s="18" t="s">
        <v>6</v>
      </c>
      <c r="D6" s="18" t="s">
        <v>7</v>
      </c>
      <c r="E6" s="19" t="s">
        <v>8</v>
      </c>
      <c r="F6" s="18" t="s">
        <v>9</v>
      </c>
      <c r="G6" s="20" t="s">
        <v>10</v>
      </c>
    </row>
    <row r="7" spans="1:7" ht="13.5">
      <c r="A7" s="21" t="s">
        <v>11</v>
      </c>
      <c r="B7" s="22" t="s">
        <v>12</v>
      </c>
      <c r="C7" s="23" t="s">
        <v>13</v>
      </c>
      <c r="D7" s="24"/>
      <c r="E7" s="25"/>
      <c r="F7" s="25"/>
      <c r="G7" s="26"/>
    </row>
    <row r="8" spans="1:7" ht="21.75">
      <c r="A8" s="29">
        <v>1</v>
      </c>
      <c r="B8" s="30" t="s">
        <v>78</v>
      </c>
      <c r="C8" s="31" t="s">
        <v>79</v>
      </c>
      <c r="D8" s="32" t="s">
        <v>17</v>
      </c>
      <c r="E8" s="33">
        <v>0.5</v>
      </c>
      <c r="F8" s="33">
        <v>0</v>
      </c>
      <c r="G8" s="34">
        <f aca="true" t="shared" si="0" ref="G8:G13">E8*F8</f>
        <v>0</v>
      </c>
    </row>
    <row r="9" spans="1:7" ht="32.25">
      <c r="A9" s="29">
        <v>2</v>
      </c>
      <c r="B9" s="30" t="s">
        <v>22</v>
      </c>
      <c r="C9" s="31" t="s">
        <v>23</v>
      </c>
      <c r="D9" s="32" t="s">
        <v>17</v>
      </c>
      <c r="E9" s="33">
        <v>10.22</v>
      </c>
      <c r="F9" s="33">
        <v>0</v>
      </c>
      <c r="G9" s="34">
        <f t="shared" si="0"/>
        <v>0</v>
      </c>
    </row>
    <row r="10" spans="1:7" ht="12.75">
      <c r="A10" s="29">
        <v>3</v>
      </c>
      <c r="B10" s="30" t="s">
        <v>80</v>
      </c>
      <c r="C10" s="31" t="s">
        <v>81</v>
      </c>
      <c r="D10" s="32" t="s">
        <v>17</v>
      </c>
      <c r="E10" s="33">
        <v>10.22</v>
      </c>
      <c r="F10" s="33">
        <v>0</v>
      </c>
      <c r="G10" s="34">
        <f t="shared" si="0"/>
        <v>0</v>
      </c>
    </row>
    <row r="11" spans="1:7" ht="21.75">
      <c r="A11" s="29">
        <v>4</v>
      </c>
      <c r="B11" s="30" t="s">
        <v>20</v>
      </c>
      <c r="C11" s="31" t="s">
        <v>21</v>
      </c>
      <c r="D11" s="32" t="s">
        <v>17</v>
      </c>
      <c r="E11" s="33">
        <v>20.24</v>
      </c>
      <c r="F11" s="33">
        <v>0</v>
      </c>
      <c r="G11" s="34">
        <f t="shared" si="0"/>
        <v>0</v>
      </c>
    </row>
    <row r="12" spans="1:7" ht="12.75">
      <c r="A12" s="29">
        <v>5</v>
      </c>
      <c r="B12" s="30" t="s">
        <v>82</v>
      </c>
      <c r="C12" s="31" t="s">
        <v>83</v>
      </c>
      <c r="D12" s="32" t="s">
        <v>28</v>
      </c>
      <c r="E12" s="33">
        <v>122</v>
      </c>
      <c r="F12" s="33">
        <v>0</v>
      </c>
      <c r="G12" s="34">
        <f t="shared" si="0"/>
        <v>0</v>
      </c>
    </row>
    <row r="13" spans="1:7" ht="12.75">
      <c r="A13" s="29">
        <v>6</v>
      </c>
      <c r="B13" s="30" t="s">
        <v>18</v>
      </c>
      <c r="C13" s="31" t="s">
        <v>19</v>
      </c>
      <c r="D13" s="32" t="s">
        <v>17</v>
      </c>
      <c r="E13" s="33">
        <v>20.24</v>
      </c>
      <c r="F13" s="33">
        <v>0</v>
      </c>
      <c r="G13" s="34">
        <f t="shared" si="0"/>
        <v>0</v>
      </c>
    </row>
    <row r="14" spans="1:7" ht="13.5">
      <c r="A14" s="37"/>
      <c r="B14" s="38" t="s">
        <v>14</v>
      </c>
      <c r="C14" s="39" t="str">
        <f>CONCATENATE(B7," ",C7)</f>
        <v>1 Zemní práce</v>
      </c>
      <c r="D14" s="37"/>
      <c r="E14" s="40"/>
      <c r="F14" s="40"/>
      <c r="G14" s="41">
        <f>SUM(G7:G13)</f>
        <v>0</v>
      </c>
    </row>
    <row r="15" spans="1:7" ht="13.5">
      <c r="A15" s="21" t="s">
        <v>11</v>
      </c>
      <c r="B15" s="22" t="s">
        <v>84</v>
      </c>
      <c r="C15" s="23" t="s">
        <v>85</v>
      </c>
      <c r="D15" s="24"/>
      <c r="E15" s="25"/>
      <c r="F15" s="25"/>
      <c r="G15" s="26"/>
    </row>
    <row r="16" spans="1:7" ht="21.75">
      <c r="A16" s="29">
        <v>7</v>
      </c>
      <c r="B16" s="30" t="s">
        <v>86</v>
      </c>
      <c r="C16" s="31" t="s">
        <v>87</v>
      </c>
      <c r="D16" s="32" t="s">
        <v>17</v>
      </c>
      <c r="E16" s="33">
        <v>10.22</v>
      </c>
      <c r="F16" s="33">
        <v>0</v>
      </c>
      <c r="G16" s="34">
        <f>E16*F16</f>
        <v>0</v>
      </c>
    </row>
    <row r="17" spans="1:7" ht="13.5">
      <c r="A17" s="37"/>
      <c r="B17" s="38" t="s">
        <v>14</v>
      </c>
      <c r="C17" s="39" t="str">
        <f>CONCATENATE(B15," ",C15)</f>
        <v>4 Vodorovné konstrukce</v>
      </c>
      <c r="D17" s="37"/>
      <c r="E17" s="40"/>
      <c r="F17" s="40"/>
      <c r="G17" s="41">
        <f>SUM(G15:G16)</f>
        <v>0</v>
      </c>
    </row>
    <row r="18" spans="1:7" ht="13.5">
      <c r="A18" s="21" t="s">
        <v>11</v>
      </c>
      <c r="B18" s="22" t="s">
        <v>64</v>
      </c>
      <c r="C18" s="23" t="s">
        <v>65</v>
      </c>
      <c r="D18" s="24"/>
      <c r="E18" s="25"/>
      <c r="F18" s="25"/>
      <c r="G18" s="26"/>
    </row>
    <row r="19" spans="1:7" ht="21.75">
      <c r="A19" s="29">
        <v>8</v>
      </c>
      <c r="B19" s="30" t="s">
        <v>88</v>
      </c>
      <c r="C19" s="31" t="s">
        <v>89</v>
      </c>
      <c r="D19" s="32" t="s">
        <v>68</v>
      </c>
      <c r="E19" s="33">
        <v>11.57</v>
      </c>
      <c r="F19" s="33">
        <v>0</v>
      </c>
      <c r="G19" s="34">
        <f>E19*F19</f>
        <v>0</v>
      </c>
    </row>
    <row r="20" spans="1:7" ht="13.5">
      <c r="A20" s="37"/>
      <c r="B20" s="38" t="s">
        <v>14</v>
      </c>
      <c r="C20" s="39" t="str">
        <f>CONCATENATE(B18," ",C18)</f>
        <v>99 Staveništní přesun hmot</v>
      </c>
      <c r="D20" s="37"/>
      <c r="E20" s="40"/>
      <c r="F20" s="40"/>
      <c r="G20" s="41">
        <f>SUM(G18:G19)</f>
        <v>0</v>
      </c>
    </row>
    <row r="21" spans="1:7" ht="13.5">
      <c r="A21" s="21" t="s">
        <v>11</v>
      </c>
      <c r="B21" s="22" t="s">
        <v>74</v>
      </c>
      <c r="C21" s="23" t="s">
        <v>75</v>
      </c>
      <c r="D21" s="24"/>
      <c r="E21" s="25"/>
      <c r="F21" s="25"/>
      <c r="G21" s="26"/>
    </row>
    <row r="22" spans="1:7" ht="21.75">
      <c r="A22" s="29">
        <v>9</v>
      </c>
      <c r="B22" s="30" t="s">
        <v>90</v>
      </c>
      <c r="C22" s="31" t="s">
        <v>91</v>
      </c>
      <c r="D22" s="32" t="s">
        <v>39</v>
      </c>
      <c r="E22" s="33">
        <v>61</v>
      </c>
      <c r="F22" s="33">
        <v>0</v>
      </c>
      <c r="G22" s="34">
        <f>E22*F22</f>
        <v>0</v>
      </c>
    </row>
    <row r="23" spans="1:7" ht="13.5">
      <c r="A23" s="37"/>
      <c r="B23" s="38" t="s">
        <v>14</v>
      </c>
      <c r="C23" s="39" t="str">
        <f>CONCATENATE(B21," ",C21)</f>
        <v>M46 Zemní práce při montážích</v>
      </c>
      <c r="D23" s="37"/>
      <c r="E23" s="40"/>
      <c r="F23" s="40"/>
      <c r="G23" s="41">
        <f>SUM(G21:G22)</f>
        <v>0</v>
      </c>
    </row>
    <row r="24" spans="1:7" ht="12.75">
      <c r="A24" s="2"/>
      <c r="B24" s="2"/>
      <c r="C24" s="2"/>
      <c r="D24" s="2"/>
      <c r="E24" s="2"/>
      <c r="F24" s="2"/>
      <c r="G24" s="2"/>
    </row>
  </sheetData>
  <sheetProtection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C3" sqref="C3:C4"/>
    </sheetView>
  </sheetViews>
  <sheetFormatPr defaultColWidth="9.00390625" defaultRowHeight="12.75"/>
  <cols>
    <col min="1" max="1" width="3.875" style="0" bestFit="1" customWidth="1"/>
    <col min="2" max="2" width="13.125" style="0" bestFit="1" customWidth="1"/>
    <col min="3" max="3" width="31.50390625" style="0" bestFit="1" customWidth="1"/>
    <col min="4" max="4" width="3.375" style="0" bestFit="1" customWidth="1"/>
    <col min="5" max="5" width="7.875" style="0" bestFit="1" customWidth="1"/>
    <col min="6" max="6" width="8.50390625" style="0" bestFit="1" customWidth="1"/>
    <col min="7" max="7" width="10.125" style="0" bestFit="1" customWidth="1"/>
  </cols>
  <sheetData>
    <row r="1" spans="1:7" ht="15">
      <c r="A1" s="54" t="s">
        <v>3</v>
      </c>
      <c r="B1" s="54"/>
      <c r="C1" s="54"/>
      <c r="D1" s="54"/>
      <c r="E1" s="54"/>
      <c r="F1" s="54"/>
      <c r="G1" s="54"/>
    </row>
    <row r="2" spans="1:7" ht="14.25" thickBot="1">
      <c r="A2" s="2"/>
      <c r="B2" s="3"/>
      <c r="C2" s="4"/>
      <c r="D2" s="4"/>
      <c r="E2" s="5"/>
      <c r="F2" s="4"/>
      <c r="G2" s="4"/>
    </row>
    <row r="3" spans="1:7" ht="13.5" thickTop="1">
      <c r="A3" s="55" t="s">
        <v>1</v>
      </c>
      <c r="B3" s="56"/>
      <c r="C3" s="6" t="s">
        <v>92</v>
      </c>
      <c r="D3" s="7"/>
      <c r="E3" s="8"/>
      <c r="F3" s="9">
        <f>'[2]Rekapitulace'!H1</f>
        <v>0</v>
      </c>
      <c r="G3" s="10"/>
    </row>
    <row r="4" spans="1:7" ht="13.5" thickBot="1">
      <c r="A4" s="57" t="s">
        <v>0</v>
      </c>
      <c r="B4" s="58"/>
      <c r="C4" s="11" t="s">
        <v>226</v>
      </c>
      <c r="D4" s="12"/>
      <c r="E4" s="59"/>
      <c r="F4" s="59"/>
      <c r="G4" s="60"/>
    </row>
    <row r="5" spans="1:7" ht="13.5" thickTop="1">
      <c r="A5" s="13"/>
      <c r="B5" s="14"/>
      <c r="C5" s="14"/>
      <c r="D5" s="2"/>
      <c r="E5" s="15"/>
      <c r="F5" s="2"/>
      <c r="G5" s="16"/>
    </row>
    <row r="6" spans="1:7" ht="12.75">
      <c r="A6" s="17" t="s">
        <v>4</v>
      </c>
      <c r="B6" s="18" t="s">
        <v>5</v>
      </c>
      <c r="C6" s="18" t="s">
        <v>6</v>
      </c>
      <c r="D6" s="18" t="s">
        <v>7</v>
      </c>
      <c r="E6" s="19" t="s">
        <v>8</v>
      </c>
      <c r="F6" s="18" t="s">
        <v>9</v>
      </c>
      <c r="G6" s="20" t="s">
        <v>10</v>
      </c>
    </row>
    <row r="7" spans="1:7" ht="13.5">
      <c r="A7" s="21" t="s">
        <v>11</v>
      </c>
      <c r="B7" s="22" t="s">
        <v>12</v>
      </c>
      <c r="C7" s="23" t="s">
        <v>13</v>
      </c>
      <c r="D7" s="24"/>
      <c r="E7" s="25"/>
      <c r="F7" s="25"/>
      <c r="G7" s="26"/>
    </row>
    <row r="8" spans="1:7" ht="21.75">
      <c r="A8" s="29">
        <v>1</v>
      </c>
      <c r="B8" s="30" t="s">
        <v>94</v>
      </c>
      <c r="C8" s="31" t="s">
        <v>95</v>
      </c>
      <c r="D8" s="32" t="s">
        <v>17</v>
      </c>
      <c r="E8" s="33">
        <v>17</v>
      </c>
      <c r="F8" s="33">
        <v>0</v>
      </c>
      <c r="G8" s="34">
        <f>E8*F8</f>
        <v>0</v>
      </c>
    </row>
    <row r="9" spans="1:7" ht="12.75">
      <c r="A9" s="35"/>
      <c r="B9" s="36"/>
      <c r="C9" s="51" t="s">
        <v>96</v>
      </c>
      <c r="D9" s="52"/>
      <c r="E9" s="52"/>
      <c r="F9" s="52"/>
      <c r="G9" s="53"/>
    </row>
    <row r="10" spans="1:7" ht="12.75">
      <c r="A10" s="35"/>
      <c r="B10" s="36"/>
      <c r="C10" s="51"/>
      <c r="D10" s="52"/>
      <c r="E10" s="52"/>
      <c r="F10" s="52"/>
      <c r="G10" s="53"/>
    </row>
    <row r="11" spans="1:7" ht="32.25">
      <c r="A11" s="29">
        <v>2</v>
      </c>
      <c r="B11" s="30" t="s">
        <v>97</v>
      </c>
      <c r="C11" s="31" t="s">
        <v>98</v>
      </c>
      <c r="D11" s="32" t="s">
        <v>17</v>
      </c>
      <c r="E11" s="33">
        <v>8.9</v>
      </c>
      <c r="F11" s="33">
        <v>0</v>
      </c>
      <c r="G11" s="34">
        <f>E11*F11</f>
        <v>0</v>
      </c>
    </row>
    <row r="12" spans="1:7" ht="12.75">
      <c r="A12" s="35"/>
      <c r="B12" s="36"/>
      <c r="C12" s="51" t="s">
        <v>99</v>
      </c>
      <c r="D12" s="52"/>
      <c r="E12" s="52"/>
      <c r="F12" s="52"/>
      <c r="G12" s="53"/>
    </row>
    <row r="13" spans="1:7" ht="12.75">
      <c r="A13" s="35"/>
      <c r="B13" s="36"/>
      <c r="C13" s="51"/>
      <c r="D13" s="52"/>
      <c r="E13" s="52"/>
      <c r="F13" s="52"/>
      <c r="G13" s="53"/>
    </row>
    <row r="14" spans="1:7" ht="32.25">
      <c r="A14" s="29">
        <v>3</v>
      </c>
      <c r="B14" s="30" t="s">
        <v>97</v>
      </c>
      <c r="C14" s="31" t="s">
        <v>98</v>
      </c>
      <c r="D14" s="32" t="s">
        <v>17</v>
      </c>
      <c r="E14" s="33">
        <v>1.25</v>
      </c>
      <c r="F14" s="33">
        <v>0</v>
      </c>
      <c r="G14" s="34">
        <f>E14*F14</f>
        <v>0</v>
      </c>
    </row>
    <row r="15" spans="1:7" ht="12.75">
      <c r="A15" s="35"/>
      <c r="B15" s="36"/>
      <c r="C15" s="51" t="s">
        <v>100</v>
      </c>
      <c r="D15" s="52"/>
      <c r="E15" s="52"/>
      <c r="F15" s="52"/>
      <c r="G15" s="53"/>
    </row>
    <row r="16" spans="1:7" ht="12.75">
      <c r="A16" s="29">
        <v>4</v>
      </c>
      <c r="B16" s="30" t="s">
        <v>101</v>
      </c>
      <c r="C16" s="31" t="s">
        <v>102</v>
      </c>
      <c r="D16" s="32" t="s">
        <v>17</v>
      </c>
      <c r="E16" s="33">
        <v>17</v>
      </c>
      <c r="F16" s="33">
        <v>0</v>
      </c>
      <c r="G16" s="34">
        <f>E16*F16</f>
        <v>0</v>
      </c>
    </row>
    <row r="17" spans="1:7" ht="12.75">
      <c r="A17" s="29">
        <v>5</v>
      </c>
      <c r="B17" s="30" t="s">
        <v>80</v>
      </c>
      <c r="C17" s="31" t="s">
        <v>81</v>
      </c>
      <c r="D17" s="32" t="s">
        <v>17</v>
      </c>
      <c r="E17" s="33">
        <v>19.9</v>
      </c>
      <c r="F17" s="33">
        <v>0</v>
      </c>
      <c r="G17" s="34">
        <f>E17*F17</f>
        <v>0</v>
      </c>
    </row>
    <row r="18" spans="1:7" ht="12.75">
      <c r="A18" s="35"/>
      <c r="B18" s="36"/>
      <c r="C18" s="51" t="s">
        <v>103</v>
      </c>
      <c r="D18" s="52"/>
      <c r="E18" s="52"/>
      <c r="F18" s="52"/>
      <c r="G18" s="53"/>
    </row>
    <row r="19" spans="1:7" ht="12.75">
      <c r="A19" s="29">
        <v>6</v>
      </c>
      <c r="B19" s="30" t="s">
        <v>104</v>
      </c>
      <c r="C19" s="31" t="s">
        <v>105</v>
      </c>
      <c r="D19" s="32" t="s">
        <v>17</v>
      </c>
      <c r="E19" s="33">
        <v>2</v>
      </c>
      <c r="F19" s="33">
        <v>0</v>
      </c>
      <c r="G19" s="34">
        <f>E19*F19</f>
        <v>0</v>
      </c>
    </row>
    <row r="20" spans="1:7" ht="12.75">
      <c r="A20" s="35"/>
      <c r="B20" s="36"/>
      <c r="C20" s="51" t="s">
        <v>106</v>
      </c>
      <c r="D20" s="52"/>
      <c r="E20" s="52"/>
      <c r="F20" s="52"/>
      <c r="G20" s="53"/>
    </row>
    <row r="21" spans="1:7" ht="12.75">
      <c r="A21" s="29">
        <v>7</v>
      </c>
      <c r="B21" s="30" t="s">
        <v>107</v>
      </c>
      <c r="C21" s="31" t="s">
        <v>108</v>
      </c>
      <c r="D21" s="32" t="s">
        <v>17</v>
      </c>
      <c r="E21" s="33">
        <v>2</v>
      </c>
      <c r="F21" s="33">
        <v>0</v>
      </c>
      <c r="G21" s="34">
        <f>E21*F21</f>
        <v>0</v>
      </c>
    </row>
    <row r="22" spans="1:7" ht="12.75">
      <c r="A22" s="35"/>
      <c r="B22" s="36"/>
      <c r="C22" s="51" t="s">
        <v>109</v>
      </c>
      <c r="D22" s="52"/>
      <c r="E22" s="52"/>
      <c r="F22" s="52"/>
      <c r="G22" s="53"/>
    </row>
    <row r="23" spans="1:7" ht="13.5">
      <c r="A23" s="37"/>
      <c r="B23" s="38" t="s">
        <v>14</v>
      </c>
      <c r="C23" s="39" t="str">
        <f>CONCATENATE(B7," ",C7)</f>
        <v>1 Zemní práce</v>
      </c>
      <c r="D23" s="37"/>
      <c r="E23" s="40"/>
      <c r="F23" s="40"/>
      <c r="G23" s="41">
        <f>SUM(G7:G22)</f>
        <v>0</v>
      </c>
    </row>
    <row r="24" spans="1:7" ht="13.5">
      <c r="A24" s="21" t="s">
        <v>11</v>
      </c>
      <c r="B24" s="22" t="s">
        <v>110</v>
      </c>
      <c r="C24" s="23" t="s">
        <v>111</v>
      </c>
      <c r="D24" s="24"/>
      <c r="E24" s="25"/>
      <c r="F24" s="25"/>
      <c r="G24" s="26"/>
    </row>
    <row r="25" spans="1:7" ht="21.75">
      <c r="A25" s="29">
        <v>8</v>
      </c>
      <c r="B25" s="30" t="s">
        <v>112</v>
      </c>
      <c r="C25" s="31" t="s">
        <v>113</v>
      </c>
      <c r="D25" s="32" t="s">
        <v>28</v>
      </c>
      <c r="E25" s="33">
        <v>2</v>
      </c>
      <c r="F25" s="33">
        <v>0</v>
      </c>
      <c r="G25" s="34">
        <f>E25*F25</f>
        <v>0</v>
      </c>
    </row>
    <row r="26" spans="1:7" ht="12.75">
      <c r="A26" s="35"/>
      <c r="B26" s="36"/>
      <c r="C26" s="51" t="s">
        <v>114</v>
      </c>
      <c r="D26" s="52"/>
      <c r="E26" s="52"/>
      <c r="F26" s="52"/>
      <c r="G26" s="53"/>
    </row>
    <row r="27" spans="1:7" ht="12.75">
      <c r="A27" s="35"/>
      <c r="B27" s="36"/>
      <c r="C27" s="51"/>
      <c r="D27" s="52"/>
      <c r="E27" s="52"/>
      <c r="F27" s="52"/>
      <c r="G27" s="53"/>
    </row>
    <row r="28" spans="1:7" ht="21.75">
      <c r="A28" s="29">
        <v>9</v>
      </c>
      <c r="B28" s="30" t="s">
        <v>112</v>
      </c>
      <c r="C28" s="31" t="s">
        <v>113</v>
      </c>
      <c r="D28" s="32" t="s">
        <v>28</v>
      </c>
      <c r="E28" s="33">
        <v>0.5</v>
      </c>
      <c r="F28" s="33">
        <v>0</v>
      </c>
      <c r="G28" s="34">
        <f>E28*F28</f>
        <v>0</v>
      </c>
    </row>
    <row r="29" spans="1:7" ht="12.75">
      <c r="A29" s="29">
        <v>10</v>
      </c>
      <c r="B29" s="30" t="s">
        <v>115</v>
      </c>
      <c r="C29" s="31" t="s">
        <v>116</v>
      </c>
      <c r="D29" s="32" t="s">
        <v>17</v>
      </c>
      <c r="E29" s="33">
        <v>1.1</v>
      </c>
      <c r="F29" s="33">
        <v>0</v>
      </c>
      <c r="G29" s="34">
        <f>E29*F29</f>
        <v>0</v>
      </c>
    </row>
    <row r="30" spans="1:7" ht="21.75">
      <c r="A30" s="29">
        <v>11</v>
      </c>
      <c r="B30" s="30" t="s">
        <v>117</v>
      </c>
      <c r="C30" s="31" t="s">
        <v>118</v>
      </c>
      <c r="D30" s="32" t="s">
        <v>17</v>
      </c>
      <c r="E30" s="33">
        <v>4.13</v>
      </c>
      <c r="F30" s="33">
        <v>0</v>
      </c>
      <c r="G30" s="34">
        <f>E30*F30</f>
        <v>0</v>
      </c>
    </row>
    <row r="31" spans="1:7" ht="12.75">
      <c r="A31" s="35"/>
      <c r="B31" s="36"/>
      <c r="C31" s="51" t="s">
        <v>119</v>
      </c>
      <c r="D31" s="52"/>
      <c r="E31" s="52"/>
      <c r="F31" s="52"/>
      <c r="G31" s="53"/>
    </row>
    <row r="32" spans="1:7" ht="21.75">
      <c r="A32" s="29">
        <v>12</v>
      </c>
      <c r="B32" s="30" t="s">
        <v>120</v>
      </c>
      <c r="C32" s="31" t="s">
        <v>121</v>
      </c>
      <c r="D32" s="32" t="s">
        <v>17</v>
      </c>
      <c r="E32" s="33">
        <v>1.28</v>
      </c>
      <c r="F32" s="33">
        <v>0</v>
      </c>
      <c r="G32" s="34">
        <f>E32*F32</f>
        <v>0</v>
      </c>
    </row>
    <row r="33" spans="1:7" ht="12.75">
      <c r="A33" s="29">
        <v>13</v>
      </c>
      <c r="B33" s="30" t="s">
        <v>122</v>
      </c>
      <c r="C33" s="31" t="s">
        <v>123</v>
      </c>
      <c r="D33" s="32" t="s">
        <v>17</v>
      </c>
      <c r="E33" s="33">
        <v>0.8</v>
      </c>
      <c r="F33" s="33">
        <v>0</v>
      </c>
      <c r="G33" s="34">
        <f>E33*F33</f>
        <v>0</v>
      </c>
    </row>
    <row r="34" spans="1:7" ht="21.75">
      <c r="A34" s="29">
        <v>14</v>
      </c>
      <c r="B34" s="30" t="s">
        <v>90</v>
      </c>
      <c r="C34" s="31" t="s">
        <v>91</v>
      </c>
      <c r="D34" s="32" t="s">
        <v>39</v>
      </c>
      <c r="E34" s="33">
        <v>9</v>
      </c>
      <c r="F34" s="33">
        <v>0</v>
      </c>
      <c r="G34" s="34">
        <f>E34*F34</f>
        <v>0</v>
      </c>
    </row>
    <row r="35" spans="1:7" ht="13.5">
      <c r="A35" s="37"/>
      <c r="B35" s="38" t="s">
        <v>14</v>
      </c>
      <c r="C35" s="39" t="str">
        <f>CONCATENATE(B24," ",C24)</f>
        <v>2 Základy,zvláštní zakládání</v>
      </c>
      <c r="D35" s="37"/>
      <c r="E35" s="40"/>
      <c r="F35" s="40"/>
      <c r="G35" s="41">
        <f>SUM(G24:G34)</f>
        <v>0</v>
      </c>
    </row>
    <row r="36" spans="1:7" ht="13.5">
      <c r="A36" s="21" t="s">
        <v>11</v>
      </c>
      <c r="B36" s="22" t="s">
        <v>124</v>
      </c>
      <c r="C36" s="23" t="s">
        <v>125</v>
      </c>
      <c r="D36" s="24"/>
      <c r="E36" s="25"/>
      <c r="F36" s="25"/>
      <c r="G36" s="26"/>
    </row>
    <row r="37" spans="1:7" ht="21.75">
      <c r="A37" s="29">
        <v>15</v>
      </c>
      <c r="B37" s="30" t="s">
        <v>126</v>
      </c>
      <c r="C37" s="31" t="s">
        <v>127</v>
      </c>
      <c r="D37" s="32" t="s">
        <v>28</v>
      </c>
      <c r="E37" s="33">
        <v>8.1</v>
      </c>
      <c r="F37" s="33">
        <v>0</v>
      </c>
      <c r="G37" s="34">
        <f>E37*F37</f>
        <v>0</v>
      </c>
    </row>
    <row r="38" spans="1:7" ht="21.75">
      <c r="A38" s="29">
        <v>16</v>
      </c>
      <c r="B38" s="30" t="s">
        <v>128</v>
      </c>
      <c r="C38" s="31" t="s">
        <v>129</v>
      </c>
      <c r="D38" s="32" t="s">
        <v>28</v>
      </c>
      <c r="E38" s="33">
        <v>0.8</v>
      </c>
      <c r="F38" s="33">
        <v>0</v>
      </c>
      <c r="G38" s="34">
        <f>E38*F38</f>
        <v>0</v>
      </c>
    </row>
    <row r="39" spans="1:7" ht="21.75">
      <c r="A39" s="29">
        <v>17</v>
      </c>
      <c r="B39" s="30" t="s">
        <v>130</v>
      </c>
      <c r="C39" s="31" t="s">
        <v>131</v>
      </c>
      <c r="D39" s="32" t="s">
        <v>68</v>
      </c>
      <c r="E39" s="33">
        <v>0.05</v>
      </c>
      <c r="F39" s="33">
        <v>0</v>
      </c>
      <c r="G39" s="34">
        <f>E39*F39</f>
        <v>0</v>
      </c>
    </row>
    <row r="40" spans="1:7" ht="12.75">
      <c r="A40" s="35"/>
      <c r="B40" s="36"/>
      <c r="C40" s="51" t="s">
        <v>132</v>
      </c>
      <c r="D40" s="52"/>
      <c r="E40" s="52"/>
      <c r="F40" s="52"/>
      <c r="G40" s="53"/>
    </row>
    <row r="41" spans="1:7" ht="13.5">
      <c r="A41" s="37"/>
      <c r="B41" s="38" t="s">
        <v>14</v>
      </c>
      <c r="C41" s="39" t="str">
        <f>CONCATENATE(B36," ",C36)</f>
        <v>3 Svislé a kompletní konstrukce</v>
      </c>
      <c r="D41" s="37"/>
      <c r="E41" s="40"/>
      <c r="F41" s="40"/>
      <c r="G41" s="41">
        <f>SUM(G36:G40)</f>
        <v>0</v>
      </c>
    </row>
    <row r="42" spans="1:7" ht="13.5">
      <c r="A42" s="21" t="s">
        <v>11</v>
      </c>
      <c r="B42" s="22" t="s">
        <v>133</v>
      </c>
      <c r="C42" s="23" t="s">
        <v>134</v>
      </c>
      <c r="D42" s="24"/>
      <c r="E42" s="25"/>
      <c r="F42" s="25"/>
      <c r="G42" s="26"/>
    </row>
    <row r="43" spans="1:7" ht="21.75">
      <c r="A43" s="29">
        <v>18</v>
      </c>
      <c r="B43" s="30" t="s">
        <v>135</v>
      </c>
      <c r="C43" s="31" t="s">
        <v>136</v>
      </c>
      <c r="D43" s="32" t="s">
        <v>28</v>
      </c>
      <c r="E43" s="33">
        <v>13</v>
      </c>
      <c r="F43" s="33">
        <v>0</v>
      </c>
      <c r="G43" s="34">
        <f>E43*F43</f>
        <v>0</v>
      </c>
    </row>
    <row r="44" spans="1:7" ht="21.75">
      <c r="A44" s="29">
        <v>19</v>
      </c>
      <c r="B44" s="30" t="s">
        <v>137</v>
      </c>
      <c r="C44" s="31" t="s">
        <v>138</v>
      </c>
      <c r="D44" s="32" t="s">
        <v>17</v>
      </c>
      <c r="E44" s="33">
        <v>1</v>
      </c>
      <c r="F44" s="33">
        <v>0</v>
      </c>
      <c r="G44" s="34">
        <f>E44*F44</f>
        <v>0</v>
      </c>
    </row>
    <row r="45" spans="1:7" ht="12.75">
      <c r="A45" s="35"/>
      <c r="B45" s="36"/>
      <c r="C45" s="51" t="s">
        <v>139</v>
      </c>
      <c r="D45" s="52"/>
      <c r="E45" s="52"/>
      <c r="F45" s="52"/>
      <c r="G45" s="53"/>
    </row>
    <row r="46" spans="1:7" ht="21.75">
      <c r="A46" s="29">
        <v>20</v>
      </c>
      <c r="B46" s="30" t="s">
        <v>140</v>
      </c>
      <c r="C46" s="31" t="s">
        <v>141</v>
      </c>
      <c r="D46" s="32" t="s">
        <v>2</v>
      </c>
      <c r="E46" s="33">
        <v>2</v>
      </c>
      <c r="F46" s="33">
        <v>0</v>
      </c>
      <c r="G46" s="34">
        <f>E46*F46</f>
        <v>0</v>
      </c>
    </row>
    <row r="47" spans="1:7" ht="21.75">
      <c r="A47" s="29">
        <v>21</v>
      </c>
      <c r="B47" s="30" t="s">
        <v>142</v>
      </c>
      <c r="C47" s="31" t="s">
        <v>143</v>
      </c>
      <c r="D47" s="32" t="s">
        <v>59</v>
      </c>
      <c r="E47" s="33">
        <v>1</v>
      </c>
      <c r="F47" s="33">
        <v>0</v>
      </c>
      <c r="G47" s="34">
        <f>E47*F47</f>
        <v>0</v>
      </c>
    </row>
    <row r="48" spans="1:7" ht="21.75">
      <c r="A48" s="29">
        <v>22</v>
      </c>
      <c r="B48" s="30" t="s">
        <v>144</v>
      </c>
      <c r="C48" s="31" t="s">
        <v>145</v>
      </c>
      <c r="D48" s="32" t="s">
        <v>59</v>
      </c>
      <c r="E48" s="33">
        <v>1</v>
      </c>
      <c r="F48" s="33">
        <v>0</v>
      </c>
      <c r="G48" s="34">
        <f>E48*F48</f>
        <v>0</v>
      </c>
    </row>
    <row r="49" spans="1:7" ht="21.75">
      <c r="A49" s="29">
        <v>23</v>
      </c>
      <c r="B49" s="30" t="s">
        <v>130</v>
      </c>
      <c r="C49" s="31" t="s">
        <v>146</v>
      </c>
      <c r="D49" s="32" t="s">
        <v>68</v>
      </c>
      <c r="E49" s="33">
        <v>0.02</v>
      </c>
      <c r="F49" s="33">
        <v>0</v>
      </c>
      <c r="G49" s="34">
        <f>E49*F49</f>
        <v>0</v>
      </c>
    </row>
    <row r="50" spans="1:7" ht="13.5">
      <c r="A50" s="37"/>
      <c r="B50" s="38" t="s">
        <v>14</v>
      </c>
      <c r="C50" s="39" t="str">
        <f>CONCATENATE(B42," ",C42)</f>
        <v>34 Stěny a příčky</v>
      </c>
      <c r="D50" s="37"/>
      <c r="E50" s="40"/>
      <c r="F50" s="40"/>
      <c r="G50" s="41">
        <f>SUM(G42:G49)</f>
        <v>0</v>
      </c>
    </row>
    <row r="51" spans="1:7" ht="13.5">
      <c r="A51" s="21" t="s">
        <v>11</v>
      </c>
      <c r="B51" s="22" t="s">
        <v>84</v>
      </c>
      <c r="C51" s="23" t="s">
        <v>85</v>
      </c>
      <c r="D51" s="24"/>
      <c r="E51" s="25"/>
      <c r="F51" s="25"/>
      <c r="G51" s="26"/>
    </row>
    <row r="52" spans="1:7" ht="32.25">
      <c r="A52" s="29">
        <v>24</v>
      </c>
      <c r="B52" s="30" t="s">
        <v>147</v>
      </c>
      <c r="C52" s="31" t="s">
        <v>148</v>
      </c>
      <c r="D52" s="32" t="s">
        <v>28</v>
      </c>
      <c r="E52" s="33">
        <v>4.5</v>
      </c>
      <c r="F52" s="33">
        <v>0</v>
      </c>
      <c r="G52" s="34">
        <f>E52*F52</f>
        <v>0</v>
      </c>
    </row>
    <row r="53" spans="1:7" ht="13.5">
      <c r="A53" s="37"/>
      <c r="B53" s="38" t="s">
        <v>14</v>
      </c>
      <c r="C53" s="39" t="str">
        <f>CONCATENATE(B51," ",C51)</f>
        <v>4 Vodorovné konstrukce</v>
      </c>
      <c r="D53" s="37"/>
      <c r="E53" s="40"/>
      <c r="F53" s="40"/>
      <c r="G53" s="41">
        <f>SUM(G51:G52)</f>
        <v>0</v>
      </c>
    </row>
    <row r="54" spans="1:7" ht="13.5">
      <c r="A54" s="21" t="s">
        <v>11</v>
      </c>
      <c r="B54" s="22" t="s">
        <v>33</v>
      </c>
      <c r="C54" s="23" t="s">
        <v>34</v>
      </c>
      <c r="D54" s="24"/>
      <c r="E54" s="25"/>
      <c r="F54" s="25"/>
      <c r="G54" s="26"/>
    </row>
    <row r="55" spans="1:7" ht="21.75">
      <c r="A55" s="29">
        <v>25</v>
      </c>
      <c r="B55" s="30" t="s">
        <v>149</v>
      </c>
      <c r="C55" s="31" t="s">
        <v>150</v>
      </c>
      <c r="D55" s="32" t="s">
        <v>28</v>
      </c>
      <c r="E55" s="33">
        <v>35</v>
      </c>
      <c r="F55" s="33">
        <v>0</v>
      </c>
      <c r="G55" s="34">
        <f aca="true" t="shared" si="0" ref="G55:G64">E55*F55</f>
        <v>0</v>
      </c>
    </row>
    <row r="56" spans="1:7" ht="21.75">
      <c r="A56" s="29">
        <v>26</v>
      </c>
      <c r="B56" s="30" t="s">
        <v>151</v>
      </c>
      <c r="C56" s="31" t="s">
        <v>152</v>
      </c>
      <c r="D56" s="32" t="s">
        <v>28</v>
      </c>
      <c r="E56" s="33">
        <v>39</v>
      </c>
      <c r="F56" s="33">
        <v>0</v>
      </c>
      <c r="G56" s="34">
        <f t="shared" si="0"/>
        <v>0</v>
      </c>
    </row>
    <row r="57" spans="1:7" ht="21.75">
      <c r="A57" s="29">
        <v>27</v>
      </c>
      <c r="B57" s="30" t="s">
        <v>153</v>
      </c>
      <c r="C57" s="31" t="s">
        <v>154</v>
      </c>
      <c r="D57" s="32" t="s">
        <v>28</v>
      </c>
      <c r="E57" s="33">
        <v>35</v>
      </c>
      <c r="F57" s="33">
        <v>0</v>
      </c>
      <c r="G57" s="34">
        <f t="shared" si="0"/>
        <v>0</v>
      </c>
    </row>
    <row r="58" spans="1:7" ht="21.75">
      <c r="A58" s="29">
        <v>28</v>
      </c>
      <c r="B58" s="30" t="s">
        <v>155</v>
      </c>
      <c r="C58" s="31" t="s">
        <v>156</v>
      </c>
      <c r="D58" s="32" t="s">
        <v>28</v>
      </c>
      <c r="E58" s="33">
        <v>175</v>
      </c>
      <c r="F58" s="33">
        <v>0</v>
      </c>
      <c r="G58" s="34">
        <f t="shared" si="0"/>
        <v>0</v>
      </c>
    </row>
    <row r="59" spans="1:7" ht="21.75">
      <c r="A59" s="29">
        <v>29</v>
      </c>
      <c r="B59" s="30" t="s">
        <v>153</v>
      </c>
      <c r="C59" s="31" t="s">
        <v>157</v>
      </c>
      <c r="D59" s="32" t="s">
        <v>28</v>
      </c>
      <c r="E59" s="33">
        <v>18</v>
      </c>
      <c r="F59" s="33">
        <v>0</v>
      </c>
      <c r="G59" s="34">
        <f t="shared" si="0"/>
        <v>0</v>
      </c>
    </row>
    <row r="60" spans="1:7" ht="21.75">
      <c r="A60" s="29">
        <v>30</v>
      </c>
      <c r="B60" s="30" t="s">
        <v>155</v>
      </c>
      <c r="C60" s="31" t="s">
        <v>158</v>
      </c>
      <c r="D60" s="32" t="s">
        <v>28</v>
      </c>
      <c r="E60" s="33">
        <v>90</v>
      </c>
      <c r="F60" s="33">
        <v>0</v>
      </c>
      <c r="G60" s="34">
        <f t="shared" si="0"/>
        <v>0</v>
      </c>
    </row>
    <row r="61" spans="1:7" ht="21.75">
      <c r="A61" s="29">
        <v>31</v>
      </c>
      <c r="B61" s="30" t="s">
        <v>159</v>
      </c>
      <c r="C61" s="31" t="s">
        <v>160</v>
      </c>
      <c r="D61" s="32" t="s">
        <v>39</v>
      </c>
      <c r="E61" s="33">
        <v>26</v>
      </c>
      <c r="F61" s="33">
        <v>0</v>
      </c>
      <c r="G61" s="34">
        <f t="shared" si="0"/>
        <v>0</v>
      </c>
    </row>
    <row r="62" spans="1:7" ht="21.75">
      <c r="A62" s="29">
        <v>32</v>
      </c>
      <c r="B62" s="30" t="s">
        <v>161</v>
      </c>
      <c r="C62" s="31" t="s">
        <v>162</v>
      </c>
      <c r="D62" s="32" t="s">
        <v>28</v>
      </c>
      <c r="E62" s="33">
        <v>20</v>
      </c>
      <c r="F62" s="33">
        <v>0</v>
      </c>
      <c r="G62" s="34">
        <f t="shared" si="0"/>
        <v>0</v>
      </c>
    </row>
    <row r="63" spans="1:7" ht="21.75">
      <c r="A63" s="29">
        <v>33</v>
      </c>
      <c r="B63" s="30" t="s">
        <v>163</v>
      </c>
      <c r="C63" s="31" t="s">
        <v>164</v>
      </c>
      <c r="D63" s="32" t="s">
        <v>28</v>
      </c>
      <c r="E63" s="33">
        <v>20</v>
      </c>
      <c r="F63" s="33">
        <v>0</v>
      </c>
      <c r="G63" s="34">
        <f t="shared" si="0"/>
        <v>0</v>
      </c>
    </row>
    <row r="64" spans="1:7" ht="21.75">
      <c r="A64" s="29">
        <v>34</v>
      </c>
      <c r="B64" s="30" t="s">
        <v>165</v>
      </c>
      <c r="C64" s="31" t="s">
        <v>166</v>
      </c>
      <c r="D64" s="32" t="s">
        <v>17</v>
      </c>
      <c r="E64" s="33">
        <v>2</v>
      </c>
      <c r="F64" s="33">
        <v>0</v>
      </c>
      <c r="G64" s="34">
        <f t="shared" si="0"/>
        <v>0</v>
      </c>
    </row>
    <row r="65" spans="1:7" ht="13.5">
      <c r="A65" s="37"/>
      <c r="B65" s="38" t="s">
        <v>14</v>
      </c>
      <c r="C65" s="39" t="str">
        <f>CONCATENATE(B54," ",C54)</f>
        <v>5 Komunikace</v>
      </c>
      <c r="D65" s="37"/>
      <c r="E65" s="40"/>
      <c r="F65" s="40"/>
      <c r="G65" s="41">
        <f>SUM(G54:G64)</f>
        <v>0</v>
      </c>
    </row>
    <row r="66" spans="1:7" ht="13.5">
      <c r="A66" s="21" t="s">
        <v>11</v>
      </c>
      <c r="B66" s="22" t="s">
        <v>167</v>
      </c>
      <c r="C66" s="23" t="s">
        <v>168</v>
      </c>
      <c r="D66" s="24"/>
      <c r="E66" s="25"/>
      <c r="F66" s="25"/>
      <c r="G66" s="26"/>
    </row>
    <row r="67" spans="1:7" ht="21.75">
      <c r="A67" s="29">
        <v>35</v>
      </c>
      <c r="B67" s="30" t="s">
        <v>15</v>
      </c>
      <c r="C67" s="31" t="s">
        <v>16</v>
      </c>
      <c r="D67" s="32" t="s">
        <v>17</v>
      </c>
      <c r="E67" s="33">
        <v>2.9</v>
      </c>
      <c r="F67" s="33">
        <v>0</v>
      </c>
      <c r="G67" s="34">
        <f>E67*F67</f>
        <v>0</v>
      </c>
    </row>
    <row r="68" spans="1:7" ht="21.75">
      <c r="A68" s="29">
        <v>36</v>
      </c>
      <c r="B68" s="30" t="s">
        <v>20</v>
      </c>
      <c r="C68" s="31" t="s">
        <v>21</v>
      </c>
      <c r="D68" s="32" t="s">
        <v>17</v>
      </c>
      <c r="E68" s="33">
        <v>8.6</v>
      </c>
      <c r="F68" s="33">
        <v>0</v>
      </c>
      <c r="G68" s="34">
        <f>E68*F68</f>
        <v>0</v>
      </c>
    </row>
    <row r="69" spans="1:7" ht="32.25">
      <c r="A69" s="29">
        <v>37</v>
      </c>
      <c r="B69" s="30" t="s">
        <v>22</v>
      </c>
      <c r="C69" s="31" t="s">
        <v>23</v>
      </c>
      <c r="D69" s="32" t="s">
        <v>17</v>
      </c>
      <c r="E69" s="33">
        <v>2.1</v>
      </c>
      <c r="F69" s="33">
        <v>0</v>
      </c>
      <c r="G69" s="34">
        <f>E69*F69</f>
        <v>0</v>
      </c>
    </row>
    <row r="70" spans="1:7" ht="12.75">
      <c r="A70" s="35"/>
      <c r="B70" s="36"/>
      <c r="C70" s="51" t="s">
        <v>169</v>
      </c>
      <c r="D70" s="52"/>
      <c r="E70" s="52"/>
      <c r="F70" s="52"/>
      <c r="G70" s="53"/>
    </row>
    <row r="71" spans="1:7" ht="12.75">
      <c r="A71" s="35"/>
      <c r="B71" s="36"/>
      <c r="C71" s="51"/>
      <c r="D71" s="52"/>
      <c r="E71" s="52"/>
      <c r="F71" s="52"/>
      <c r="G71" s="53"/>
    </row>
    <row r="72" spans="1:7" ht="12.75">
      <c r="A72" s="29">
        <v>38</v>
      </c>
      <c r="B72" s="30" t="s">
        <v>18</v>
      </c>
      <c r="C72" s="31" t="s">
        <v>19</v>
      </c>
      <c r="D72" s="32" t="s">
        <v>17</v>
      </c>
      <c r="E72" s="33">
        <v>5.7</v>
      </c>
      <c r="F72" s="33">
        <v>0</v>
      </c>
      <c r="G72" s="34">
        <f>E72*F72</f>
        <v>0</v>
      </c>
    </row>
    <row r="73" spans="1:7" ht="13.5">
      <c r="A73" s="37"/>
      <c r="B73" s="38" t="s">
        <v>14</v>
      </c>
      <c r="C73" s="39" t="str">
        <f>CONCATENATE(B66," ",C66)</f>
        <v>89 Ostatní konstrukce na trub.ved</v>
      </c>
      <c r="D73" s="37"/>
      <c r="E73" s="40"/>
      <c r="F73" s="40"/>
      <c r="G73" s="41">
        <f>SUM(G66:G72)</f>
        <v>0</v>
      </c>
    </row>
    <row r="74" spans="1:7" ht="13.5">
      <c r="A74" s="21" t="s">
        <v>11</v>
      </c>
      <c r="B74" s="22" t="s">
        <v>170</v>
      </c>
      <c r="C74" s="23" t="s">
        <v>171</v>
      </c>
      <c r="D74" s="24"/>
      <c r="E74" s="25"/>
      <c r="F74" s="25"/>
      <c r="G74" s="26"/>
    </row>
    <row r="75" spans="1:7" ht="21.75">
      <c r="A75" s="29">
        <v>39</v>
      </c>
      <c r="B75" s="30" t="s">
        <v>172</v>
      </c>
      <c r="C75" s="31" t="s">
        <v>173</v>
      </c>
      <c r="D75" s="32" t="s">
        <v>174</v>
      </c>
      <c r="E75" s="33">
        <v>10</v>
      </c>
      <c r="F75" s="33">
        <v>0</v>
      </c>
      <c r="G75" s="34">
        <f aca="true" t="shared" si="1" ref="G75:G81">E75*F75</f>
        <v>0</v>
      </c>
    </row>
    <row r="76" spans="1:7" ht="21.75">
      <c r="A76" s="29">
        <v>40</v>
      </c>
      <c r="B76" s="30" t="s">
        <v>175</v>
      </c>
      <c r="C76" s="31" t="s">
        <v>176</v>
      </c>
      <c r="D76" s="32" t="s">
        <v>174</v>
      </c>
      <c r="E76" s="33">
        <v>12</v>
      </c>
      <c r="F76" s="33">
        <v>0</v>
      </c>
      <c r="G76" s="34">
        <f t="shared" si="1"/>
        <v>0</v>
      </c>
    </row>
    <row r="77" spans="1:7" ht="21.75">
      <c r="A77" s="29">
        <v>41</v>
      </c>
      <c r="B77" s="30" t="s">
        <v>177</v>
      </c>
      <c r="C77" s="31" t="s">
        <v>178</v>
      </c>
      <c r="D77" s="32" t="s">
        <v>174</v>
      </c>
      <c r="E77" s="33">
        <v>11</v>
      </c>
      <c r="F77" s="33">
        <v>0</v>
      </c>
      <c r="G77" s="34">
        <f t="shared" si="1"/>
        <v>0</v>
      </c>
    </row>
    <row r="78" spans="1:7" ht="12.75">
      <c r="A78" s="29">
        <v>42</v>
      </c>
      <c r="B78" s="30" t="s">
        <v>179</v>
      </c>
      <c r="C78" s="31" t="s">
        <v>180</v>
      </c>
      <c r="D78" s="32" t="s">
        <v>174</v>
      </c>
      <c r="E78" s="33">
        <v>1</v>
      </c>
      <c r="F78" s="33">
        <v>0</v>
      </c>
      <c r="G78" s="34">
        <f t="shared" si="1"/>
        <v>0</v>
      </c>
    </row>
    <row r="79" spans="1:7" ht="21.75">
      <c r="A79" s="29">
        <v>43</v>
      </c>
      <c r="B79" s="30" t="s">
        <v>181</v>
      </c>
      <c r="C79" s="31" t="s">
        <v>182</v>
      </c>
      <c r="D79" s="32" t="s">
        <v>174</v>
      </c>
      <c r="E79" s="33">
        <v>12</v>
      </c>
      <c r="F79" s="33">
        <v>0</v>
      </c>
      <c r="G79" s="34">
        <f t="shared" si="1"/>
        <v>0</v>
      </c>
    </row>
    <row r="80" spans="1:7" ht="12.75">
      <c r="A80" s="29">
        <v>44</v>
      </c>
      <c r="B80" s="30" t="s">
        <v>183</v>
      </c>
      <c r="C80" s="31" t="s">
        <v>184</v>
      </c>
      <c r="D80" s="32" t="s">
        <v>174</v>
      </c>
      <c r="E80" s="33">
        <v>1</v>
      </c>
      <c r="F80" s="33">
        <v>0</v>
      </c>
      <c r="G80" s="34">
        <f t="shared" si="1"/>
        <v>0</v>
      </c>
    </row>
    <row r="81" spans="1:7" ht="12.75">
      <c r="A81" s="29">
        <v>45</v>
      </c>
      <c r="B81" s="30" t="s">
        <v>185</v>
      </c>
      <c r="C81" s="31" t="s">
        <v>186</v>
      </c>
      <c r="D81" s="32" t="s">
        <v>174</v>
      </c>
      <c r="E81" s="33">
        <v>10</v>
      </c>
      <c r="F81" s="33">
        <v>0</v>
      </c>
      <c r="G81" s="34">
        <f t="shared" si="1"/>
        <v>0</v>
      </c>
    </row>
    <row r="82" spans="1:7" ht="13.5">
      <c r="A82" s="37"/>
      <c r="B82" s="38" t="s">
        <v>14</v>
      </c>
      <c r="C82" s="39" t="str">
        <f>CONCATENATE(B74," ",C74)</f>
        <v>90 Přípočty</v>
      </c>
      <c r="D82" s="37"/>
      <c r="E82" s="40"/>
      <c r="F82" s="40"/>
      <c r="G82" s="41">
        <f>SUM(G74:G81)</f>
        <v>0</v>
      </c>
    </row>
    <row r="83" spans="1:7" ht="13.5">
      <c r="A83" s="21" t="s">
        <v>11</v>
      </c>
      <c r="B83" s="22" t="s">
        <v>64</v>
      </c>
      <c r="C83" s="23" t="s">
        <v>65</v>
      </c>
      <c r="D83" s="24"/>
      <c r="E83" s="25"/>
      <c r="F83" s="25"/>
      <c r="G83" s="26"/>
    </row>
    <row r="84" spans="1:7" ht="21.75">
      <c r="A84" s="29">
        <v>46</v>
      </c>
      <c r="B84" s="30" t="s">
        <v>187</v>
      </c>
      <c r="C84" s="31" t="s">
        <v>188</v>
      </c>
      <c r="D84" s="32" t="s">
        <v>68</v>
      </c>
      <c r="E84" s="33">
        <v>33.8</v>
      </c>
      <c r="F84" s="33">
        <v>0</v>
      </c>
      <c r="G84" s="34">
        <f>E84*F84</f>
        <v>0</v>
      </c>
    </row>
    <row r="85" spans="1:7" ht="21.75">
      <c r="A85" s="29">
        <v>47</v>
      </c>
      <c r="B85" s="30" t="s">
        <v>189</v>
      </c>
      <c r="C85" s="31" t="s">
        <v>190</v>
      </c>
      <c r="D85" s="32" t="s">
        <v>68</v>
      </c>
      <c r="E85" s="33">
        <v>1</v>
      </c>
      <c r="F85" s="33">
        <v>0</v>
      </c>
      <c r="G85" s="34">
        <f>E85*F85</f>
        <v>0</v>
      </c>
    </row>
    <row r="86" spans="1:7" ht="21.75">
      <c r="A86" s="29">
        <v>48</v>
      </c>
      <c r="B86" s="30" t="s">
        <v>191</v>
      </c>
      <c r="C86" s="31" t="s">
        <v>192</v>
      </c>
      <c r="D86" s="32" t="s">
        <v>68</v>
      </c>
      <c r="E86" s="33">
        <v>17</v>
      </c>
      <c r="F86" s="33">
        <v>0</v>
      </c>
      <c r="G86" s="34">
        <f>E86*F86</f>
        <v>0</v>
      </c>
    </row>
    <row r="87" spans="1:7" ht="21.75">
      <c r="A87" s="29">
        <v>49</v>
      </c>
      <c r="B87" s="30" t="s">
        <v>193</v>
      </c>
      <c r="C87" s="31" t="s">
        <v>194</v>
      </c>
      <c r="D87" s="32" t="s">
        <v>68</v>
      </c>
      <c r="E87" s="33">
        <v>7.6</v>
      </c>
      <c r="F87" s="33">
        <v>0</v>
      </c>
      <c r="G87" s="34">
        <f>E87*F87</f>
        <v>0</v>
      </c>
    </row>
    <row r="88" spans="1:7" ht="13.5">
      <c r="A88" s="37"/>
      <c r="B88" s="38" t="s">
        <v>14</v>
      </c>
      <c r="C88" s="39" t="str">
        <f>CONCATENATE(B83," ",C83)</f>
        <v>99 Staveništní přesun hmot</v>
      </c>
      <c r="D88" s="37"/>
      <c r="E88" s="40"/>
      <c r="F88" s="40"/>
      <c r="G88" s="41">
        <f>SUM(G83:G87)</f>
        <v>0</v>
      </c>
    </row>
    <row r="89" spans="1:7" ht="13.5">
      <c r="A89" s="21" t="s">
        <v>11</v>
      </c>
      <c r="B89" s="22" t="s">
        <v>195</v>
      </c>
      <c r="C89" s="23" t="s">
        <v>196</v>
      </c>
      <c r="D89" s="24"/>
      <c r="E89" s="25"/>
      <c r="F89" s="25"/>
      <c r="G89" s="26"/>
    </row>
    <row r="90" spans="1:7" ht="21.75">
      <c r="A90" s="29">
        <v>50</v>
      </c>
      <c r="B90" s="30" t="s">
        <v>197</v>
      </c>
      <c r="C90" s="31" t="s">
        <v>198</v>
      </c>
      <c r="D90" s="32" t="s">
        <v>59</v>
      </c>
      <c r="E90" s="33">
        <v>1</v>
      </c>
      <c r="F90" s="33">
        <v>0</v>
      </c>
      <c r="G90" s="34">
        <f>E90*F90</f>
        <v>0</v>
      </c>
    </row>
    <row r="91" spans="1:7" ht="21.75">
      <c r="A91" s="29">
        <v>51</v>
      </c>
      <c r="B91" s="30" t="s">
        <v>199</v>
      </c>
      <c r="C91" s="31" t="s">
        <v>200</v>
      </c>
      <c r="D91" s="32" t="s">
        <v>39</v>
      </c>
      <c r="E91" s="33">
        <v>2</v>
      </c>
      <c r="F91" s="33">
        <v>0</v>
      </c>
      <c r="G91" s="34">
        <f>E91*F91</f>
        <v>0</v>
      </c>
    </row>
    <row r="92" spans="1:7" ht="12.75">
      <c r="A92" s="29">
        <v>52</v>
      </c>
      <c r="B92" s="30" t="s">
        <v>201</v>
      </c>
      <c r="C92" s="31" t="s">
        <v>202</v>
      </c>
      <c r="D92" s="32" t="s">
        <v>39</v>
      </c>
      <c r="E92" s="33">
        <v>1</v>
      </c>
      <c r="F92" s="33">
        <v>0</v>
      </c>
      <c r="G92" s="34">
        <f>E92*F92</f>
        <v>0</v>
      </c>
    </row>
    <row r="93" spans="1:7" ht="21.75">
      <c r="A93" s="29">
        <v>53</v>
      </c>
      <c r="B93" s="30" t="s">
        <v>203</v>
      </c>
      <c r="C93" s="31" t="s">
        <v>204</v>
      </c>
      <c r="D93" s="32" t="s">
        <v>17</v>
      </c>
      <c r="E93" s="33">
        <v>0.4</v>
      </c>
      <c r="F93" s="33">
        <v>0</v>
      </c>
      <c r="G93" s="34">
        <f>E93*F93</f>
        <v>0</v>
      </c>
    </row>
    <row r="94" spans="1:7" ht="12.75">
      <c r="A94" s="35"/>
      <c r="B94" s="36"/>
      <c r="C94" s="51" t="s">
        <v>205</v>
      </c>
      <c r="D94" s="52"/>
      <c r="E94" s="52"/>
      <c r="F94" s="52"/>
      <c r="G94" s="53"/>
    </row>
    <row r="95" spans="1:7" ht="21.75">
      <c r="A95" s="29">
        <v>54</v>
      </c>
      <c r="B95" s="30" t="s">
        <v>206</v>
      </c>
      <c r="C95" s="31" t="s">
        <v>207</v>
      </c>
      <c r="D95" s="32" t="s">
        <v>17</v>
      </c>
      <c r="E95" s="33">
        <v>1</v>
      </c>
      <c r="F95" s="33">
        <v>0</v>
      </c>
      <c r="G95" s="34">
        <f>E95*F95</f>
        <v>0</v>
      </c>
    </row>
    <row r="96" spans="1:7" ht="21.75">
      <c r="A96" s="29">
        <v>55</v>
      </c>
      <c r="B96" s="30" t="s">
        <v>208</v>
      </c>
      <c r="C96" s="31" t="s">
        <v>209</v>
      </c>
      <c r="D96" s="32" t="s">
        <v>28</v>
      </c>
      <c r="E96" s="33">
        <v>7</v>
      </c>
      <c r="F96" s="33">
        <v>0</v>
      </c>
      <c r="G96" s="34">
        <f>E96*F96</f>
        <v>0</v>
      </c>
    </row>
    <row r="97" spans="1:7" ht="13.5">
      <c r="A97" s="37"/>
      <c r="B97" s="38" t="s">
        <v>14</v>
      </c>
      <c r="C97" s="39" t="str">
        <f>CONCATENATE(B89," ",C89)</f>
        <v>721 Vnitřní kanalizace</v>
      </c>
      <c r="D97" s="37"/>
      <c r="E97" s="40"/>
      <c r="F97" s="40"/>
      <c r="G97" s="41">
        <f>SUM(G89:G96)</f>
        <v>0</v>
      </c>
    </row>
    <row r="98" spans="1:7" ht="13.5">
      <c r="A98" s="21" t="s">
        <v>11</v>
      </c>
      <c r="B98" s="22" t="s">
        <v>210</v>
      </c>
      <c r="C98" s="23" t="s">
        <v>211</v>
      </c>
      <c r="D98" s="24"/>
      <c r="E98" s="25"/>
      <c r="F98" s="25"/>
      <c r="G98" s="26"/>
    </row>
    <row r="99" spans="1:7" ht="21.75">
      <c r="A99" s="29">
        <v>56</v>
      </c>
      <c r="B99" s="30" t="s">
        <v>212</v>
      </c>
      <c r="C99" s="31" t="s">
        <v>213</v>
      </c>
      <c r="D99" s="32" t="s">
        <v>28</v>
      </c>
      <c r="E99" s="33">
        <v>4.5</v>
      </c>
      <c r="F99" s="33">
        <v>0</v>
      </c>
      <c r="G99" s="34">
        <f>E99*F99</f>
        <v>0</v>
      </c>
    </row>
    <row r="100" spans="1:7" ht="13.5">
      <c r="A100" s="37"/>
      <c r="B100" s="38" t="s">
        <v>14</v>
      </c>
      <c r="C100" s="39" t="str">
        <f>CONCATENATE(B98," ",C98)</f>
        <v>764 Konstrukce klempířské, </v>
      </c>
      <c r="D100" s="37"/>
      <c r="E100" s="40"/>
      <c r="F100" s="40"/>
      <c r="G100" s="41">
        <f>SUM(G98:G99)</f>
        <v>0</v>
      </c>
    </row>
    <row r="101" spans="1:7" ht="13.5">
      <c r="A101" s="21" t="s">
        <v>11</v>
      </c>
      <c r="B101" s="22" t="s">
        <v>69</v>
      </c>
      <c r="C101" s="23" t="s">
        <v>70</v>
      </c>
      <c r="D101" s="24"/>
      <c r="E101" s="25"/>
      <c r="F101" s="25"/>
      <c r="G101" s="26"/>
    </row>
    <row r="102" spans="1:7" ht="12.75">
      <c r="A102" s="29">
        <v>57</v>
      </c>
      <c r="B102" s="30" t="s">
        <v>214</v>
      </c>
      <c r="C102" s="31" t="s">
        <v>215</v>
      </c>
      <c r="D102" s="32" t="s">
        <v>59</v>
      </c>
      <c r="E102" s="33">
        <v>1</v>
      </c>
      <c r="F102" s="33">
        <v>0</v>
      </c>
      <c r="G102" s="34">
        <f aca="true" t="shared" si="2" ref="G102:G107">E102*F102</f>
        <v>0</v>
      </c>
    </row>
    <row r="103" spans="1:7" ht="21.75">
      <c r="A103" s="29">
        <v>58</v>
      </c>
      <c r="B103" s="30" t="s">
        <v>216</v>
      </c>
      <c r="C103" s="31" t="s">
        <v>217</v>
      </c>
      <c r="D103" s="32" t="s">
        <v>59</v>
      </c>
      <c r="E103" s="33">
        <v>0</v>
      </c>
      <c r="F103" s="33">
        <v>0</v>
      </c>
      <c r="G103" s="34">
        <f t="shared" si="2"/>
        <v>0</v>
      </c>
    </row>
    <row r="104" spans="1:7" ht="12.75">
      <c r="A104" s="29">
        <v>59</v>
      </c>
      <c r="B104" s="30" t="s">
        <v>218</v>
      </c>
      <c r="C104" s="31" t="s">
        <v>219</v>
      </c>
      <c r="D104" s="32" t="s">
        <v>174</v>
      </c>
      <c r="E104" s="33">
        <v>0</v>
      </c>
      <c r="F104" s="33">
        <v>0</v>
      </c>
      <c r="G104" s="34">
        <f t="shared" si="2"/>
        <v>0</v>
      </c>
    </row>
    <row r="105" spans="1:7" ht="12.75">
      <c r="A105" s="29">
        <v>60</v>
      </c>
      <c r="B105" s="30" t="s">
        <v>220</v>
      </c>
      <c r="C105" s="31" t="s">
        <v>221</v>
      </c>
      <c r="D105" s="32" t="s">
        <v>59</v>
      </c>
      <c r="E105" s="33">
        <v>1</v>
      </c>
      <c r="F105" s="33">
        <v>0</v>
      </c>
      <c r="G105" s="34">
        <f t="shared" si="2"/>
        <v>0</v>
      </c>
    </row>
    <row r="106" spans="1:7" ht="21.75">
      <c r="A106" s="29">
        <v>61</v>
      </c>
      <c r="B106" s="30" t="s">
        <v>222</v>
      </c>
      <c r="C106" s="31" t="s">
        <v>223</v>
      </c>
      <c r="D106" s="32" t="s">
        <v>174</v>
      </c>
      <c r="E106" s="33">
        <v>1</v>
      </c>
      <c r="F106" s="33">
        <v>0</v>
      </c>
      <c r="G106" s="34">
        <f t="shared" si="2"/>
        <v>0</v>
      </c>
    </row>
    <row r="107" spans="1:7" ht="21.75">
      <c r="A107" s="29">
        <v>62</v>
      </c>
      <c r="B107" s="30" t="s">
        <v>224</v>
      </c>
      <c r="C107" s="31" t="s">
        <v>225</v>
      </c>
      <c r="D107" s="32" t="s">
        <v>174</v>
      </c>
      <c r="E107" s="33">
        <v>1</v>
      </c>
      <c r="F107" s="33">
        <v>0</v>
      </c>
      <c r="G107" s="34">
        <f t="shared" si="2"/>
        <v>0</v>
      </c>
    </row>
    <row r="108" spans="1:7" ht="13.5">
      <c r="A108" s="37"/>
      <c r="B108" s="38" t="s">
        <v>14</v>
      </c>
      <c r="C108" s="39" t="str">
        <f>CONCATENATE(B101," ",C101)</f>
        <v>767 Konstrukce zámečnické</v>
      </c>
      <c r="D108" s="37"/>
      <c r="E108" s="40"/>
      <c r="F108" s="40"/>
      <c r="G108" s="41">
        <f>SUM(G101:G107)</f>
        <v>0</v>
      </c>
    </row>
  </sheetData>
  <sheetProtection/>
  <mergeCells count="20">
    <mergeCell ref="C71:G71"/>
    <mergeCell ref="C94:G94"/>
    <mergeCell ref="C26:G26"/>
    <mergeCell ref="C27:G27"/>
    <mergeCell ref="C31:G31"/>
    <mergeCell ref="C40:G40"/>
    <mergeCell ref="C45:G45"/>
    <mergeCell ref="C70:G70"/>
    <mergeCell ref="C12:G12"/>
    <mergeCell ref="C13:G13"/>
    <mergeCell ref="C15:G15"/>
    <mergeCell ref="C18:G18"/>
    <mergeCell ref="C20:G20"/>
    <mergeCell ref="C22:G22"/>
    <mergeCell ref="A1:G1"/>
    <mergeCell ref="A3:B3"/>
    <mergeCell ref="A4:B4"/>
    <mergeCell ref="E4:G4"/>
    <mergeCell ref="C9:G9"/>
    <mergeCell ref="C10:G1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.875" style="0" bestFit="1" customWidth="1"/>
    <col min="2" max="2" width="13.25390625" style="0" bestFit="1" customWidth="1"/>
    <col min="3" max="3" width="33.00390625" style="0" bestFit="1" customWidth="1"/>
    <col min="4" max="4" width="3.375" style="0" bestFit="1" customWidth="1"/>
    <col min="5" max="5" width="7.875" style="0" bestFit="1" customWidth="1"/>
    <col min="6" max="6" width="8.50390625" style="0" bestFit="1" customWidth="1"/>
    <col min="7" max="7" width="10.125" style="0" bestFit="1" customWidth="1"/>
  </cols>
  <sheetData>
    <row r="1" spans="1:7" ht="15">
      <c r="A1" s="54" t="s">
        <v>3</v>
      </c>
      <c r="B1" s="54"/>
      <c r="C1" s="54"/>
      <c r="D1" s="54"/>
      <c r="E1" s="54"/>
      <c r="F1" s="54"/>
      <c r="G1" s="54"/>
    </row>
    <row r="2" spans="1:7" ht="14.25" thickBot="1">
      <c r="A2" s="2"/>
      <c r="B2" s="3"/>
      <c r="C2" s="4"/>
      <c r="D2" s="4"/>
      <c r="E2" s="5"/>
      <c r="F2" s="4"/>
      <c r="G2" s="4"/>
    </row>
    <row r="3" spans="1:7" ht="13.5" thickTop="1">
      <c r="A3" s="55" t="s">
        <v>1</v>
      </c>
      <c r="B3" s="56"/>
      <c r="C3" s="6" t="s">
        <v>92</v>
      </c>
      <c r="D3" s="7"/>
      <c r="E3" s="8"/>
      <c r="F3" s="9">
        <f>'[3]Rekapitulace'!H1</f>
        <v>0</v>
      </c>
      <c r="G3" s="10"/>
    </row>
    <row r="4" spans="1:7" ht="13.5" thickBot="1">
      <c r="A4" s="57" t="s">
        <v>0</v>
      </c>
      <c r="B4" s="58"/>
      <c r="C4" s="11" t="s">
        <v>226</v>
      </c>
      <c r="D4" s="12"/>
      <c r="E4" s="59"/>
      <c r="F4" s="59"/>
      <c r="G4" s="60"/>
    </row>
    <row r="5" spans="1:7" ht="13.5" thickTop="1">
      <c r="A5" s="13"/>
      <c r="B5" s="14"/>
      <c r="C5" s="14"/>
      <c r="D5" s="2"/>
      <c r="E5" s="15"/>
      <c r="F5" s="2"/>
      <c r="G5" s="16"/>
    </row>
    <row r="6" spans="1:7" ht="12.75">
      <c r="A6" s="17" t="s">
        <v>4</v>
      </c>
      <c r="B6" s="18" t="s">
        <v>5</v>
      </c>
      <c r="C6" s="18" t="s">
        <v>6</v>
      </c>
      <c r="D6" s="18" t="s">
        <v>7</v>
      </c>
      <c r="E6" s="19" t="s">
        <v>8</v>
      </c>
      <c r="F6" s="18" t="s">
        <v>9</v>
      </c>
      <c r="G6" s="20" t="s">
        <v>10</v>
      </c>
    </row>
    <row r="7" spans="1:7" ht="13.5">
      <c r="A7" s="21" t="s">
        <v>11</v>
      </c>
      <c r="B7" s="22" t="s">
        <v>12</v>
      </c>
      <c r="C7" s="23" t="s">
        <v>13</v>
      </c>
      <c r="D7" s="24"/>
      <c r="E7" s="25"/>
      <c r="F7" s="25"/>
      <c r="G7" s="26"/>
    </row>
    <row r="8" spans="1:7" ht="21.75">
      <c r="A8" s="29">
        <v>1</v>
      </c>
      <c r="B8" s="30" t="s">
        <v>15</v>
      </c>
      <c r="C8" s="31" t="s">
        <v>16</v>
      </c>
      <c r="D8" s="32" t="s">
        <v>17</v>
      </c>
      <c r="E8" s="33">
        <v>9.8</v>
      </c>
      <c r="F8" s="33">
        <v>0</v>
      </c>
      <c r="G8" s="34">
        <f aca="true" t="shared" si="0" ref="G8:G15">E8*F8</f>
        <v>0</v>
      </c>
    </row>
    <row r="9" spans="1:7" ht="12.75">
      <c r="A9" s="29">
        <v>2</v>
      </c>
      <c r="B9" s="30" t="s">
        <v>18</v>
      </c>
      <c r="C9" s="31" t="s">
        <v>19</v>
      </c>
      <c r="D9" s="32" t="s">
        <v>17</v>
      </c>
      <c r="E9" s="33">
        <v>13.4</v>
      </c>
      <c r="F9" s="33">
        <v>0</v>
      </c>
      <c r="G9" s="34">
        <f t="shared" si="0"/>
        <v>0</v>
      </c>
    </row>
    <row r="10" spans="1:7" ht="21.75">
      <c r="A10" s="29">
        <v>3</v>
      </c>
      <c r="B10" s="30" t="s">
        <v>20</v>
      </c>
      <c r="C10" s="31" t="s">
        <v>21</v>
      </c>
      <c r="D10" s="32" t="s">
        <v>17</v>
      </c>
      <c r="E10" s="33">
        <v>26.5</v>
      </c>
      <c r="F10" s="33">
        <v>0</v>
      </c>
      <c r="G10" s="34">
        <f t="shared" si="0"/>
        <v>0</v>
      </c>
    </row>
    <row r="11" spans="1:7" ht="21.75">
      <c r="A11" s="29">
        <v>4</v>
      </c>
      <c r="B11" s="30" t="s">
        <v>22</v>
      </c>
      <c r="C11" s="31" t="s">
        <v>23</v>
      </c>
      <c r="D11" s="32" t="s">
        <v>17</v>
      </c>
      <c r="E11" s="33">
        <v>13.1</v>
      </c>
      <c r="F11" s="33">
        <v>0</v>
      </c>
      <c r="G11" s="34">
        <f t="shared" si="0"/>
        <v>0</v>
      </c>
    </row>
    <row r="12" spans="1:7" ht="21.75">
      <c r="A12" s="29">
        <v>5</v>
      </c>
      <c r="B12" s="30" t="s">
        <v>24</v>
      </c>
      <c r="C12" s="31" t="s">
        <v>25</v>
      </c>
      <c r="D12" s="32" t="s">
        <v>17</v>
      </c>
      <c r="E12" s="33">
        <v>13.1</v>
      </c>
      <c r="F12" s="33">
        <v>0</v>
      </c>
      <c r="G12" s="34">
        <f t="shared" si="0"/>
        <v>0</v>
      </c>
    </row>
    <row r="13" spans="1:7" ht="21.75">
      <c r="A13" s="29">
        <v>6</v>
      </c>
      <c r="B13" s="30" t="s">
        <v>26</v>
      </c>
      <c r="C13" s="31" t="s">
        <v>27</v>
      </c>
      <c r="D13" s="32" t="s">
        <v>28</v>
      </c>
      <c r="E13" s="33">
        <v>24</v>
      </c>
      <c r="F13" s="33">
        <v>0</v>
      </c>
      <c r="G13" s="34">
        <f t="shared" si="0"/>
        <v>0</v>
      </c>
    </row>
    <row r="14" spans="1:7" ht="21.75">
      <c r="A14" s="29">
        <v>7</v>
      </c>
      <c r="B14" s="30" t="s">
        <v>29</v>
      </c>
      <c r="C14" s="31" t="s">
        <v>30</v>
      </c>
      <c r="D14" s="32" t="s">
        <v>17</v>
      </c>
      <c r="E14" s="33">
        <v>2</v>
      </c>
      <c r="F14" s="33">
        <v>0</v>
      </c>
      <c r="G14" s="34">
        <f t="shared" si="0"/>
        <v>0</v>
      </c>
    </row>
    <row r="15" spans="1:7" ht="12.75">
      <c r="A15" s="29">
        <v>8</v>
      </c>
      <c r="B15" s="30" t="s">
        <v>31</v>
      </c>
      <c r="C15" s="31" t="s">
        <v>32</v>
      </c>
      <c r="D15" s="32" t="s">
        <v>17</v>
      </c>
      <c r="E15" s="33">
        <v>2</v>
      </c>
      <c r="F15" s="33">
        <v>0</v>
      </c>
      <c r="G15" s="34">
        <f t="shared" si="0"/>
        <v>0</v>
      </c>
    </row>
    <row r="16" spans="1:7" ht="13.5">
      <c r="A16" s="37"/>
      <c r="B16" s="38" t="s">
        <v>14</v>
      </c>
      <c r="C16" s="39" t="str">
        <f>CONCATENATE(B7," ",C7)</f>
        <v>1 Zemní práce</v>
      </c>
      <c r="D16" s="37"/>
      <c r="E16" s="40"/>
      <c r="F16" s="40"/>
      <c r="G16" s="41">
        <f>SUM(G7:G15)</f>
        <v>0</v>
      </c>
    </row>
    <row r="17" spans="1:7" ht="13.5">
      <c r="A17" s="21" t="s">
        <v>11</v>
      </c>
      <c r="B17" s="22" t="s">
        <v>33</v>
      </c>
      <c r="C17" s="23" t="s">
        <v>34</v>
      </c>
      <c r="D17" s="24"/>
      <c r="E17" s="25"/>
      <c r="F17" s="25"/>
      <c r="G17" s="26"/>
    </row>
    <row r="18" spans="1:7" ht="32.25">
      <c r="A18" s="29">
        <v>9</v>
      </c>
      <c r="B18" s="30" t="s">
        <v>35</v>
      </c>
      <c r="C18" s="31" t="s">
        <v>36</v>
      </c>
      <c r="D18" s="32" t="s">
        <v>28</v>
      </c>
      <c r="E18" s="33">
        <v>16.15</v>
      </c>
      <c r="F18" s="33">
        <v>0</v>
      </c>
      <c r="G18" s="34">
        <f>E18*F18</f>
        <v>0</v>
      </c>
    </row>
    <row r="19" spans="1:7" ht="21.75">
      <c r="A19" s="29">
        <v>10</v>
      </c>
      <c r="B19" s="30" t="s">
        <v>37</v>
      </c>
      <c r="C19" s="31" t="s">
        <v>38</v>
      </c>
      <c r="D19" s="32" t="s">
        <v>39</v>
      </c>
      <c r="E19" s="33">
        <v>2</v>
      </c>
      <c r="F19" s="33">
        <v>0</v>
      </c>
      <c r="G19" s="34">
        <f>E19*F19</f>
        <v>0</v>
      </c>
    </row>
    <row r="20" spans="1:7" ht="13.5">
      <c r="A20" s="37"/>
      <c r="B20" s="38" t="s">
        <v>14</v>
      </c>
      <c r="C20" s="39" t="str">
        <f>CONCATENATE(B17," ",C17)</f>
        <v>5 Komunikace</v>
      </c>
      <c r="D20" s="37"/>
      <c r="E20" s="40"/>
      <c r="F20" s="40"/>
      <c r="G20" s="41">
        <f>SUM(G17:G19)</f>
        <v>0</v>
      </c>
    </row>
    <row r="21" spans="1:7" ht="13.5">
      <c r="A21" s="21" t="s">
        <v>11</v>
      </c>
      <c r="B21" s="22" t="s">
        <v>40</v>
      </c>
      <c r="C21" s="23" t="s">
        <v>41</v>
      </c>
      <c r="D21" s="24"/>
      <c r="E21" s="25"/>
      <c r="F21" s="25"/>
      <c r="G21" s="26"/>
    </row>
    <row r="22" spans="1:7" ht="21.75">
      <c r="A22" s="29">
        <v>11</v>
      </c>
      <c r="B22" s="30" t="s">
        <v>42</v>
      </c>
      <c r="C22" s="31" t="s">
        <v>43</v>
      </c>
      <c r="D22" s="32" t="s">
        <v>17</v>
      </c>
      <c r="E22" s="33">
        <v>0.6</v>
      </c>
      <c r="F22" s="33">
        <v>0</v>
      </c>
      <c r="G22" s="34">
        <f>E22*F22</f>
        <v>0</v>
      </c>
    </row>
    <row r="23" spans="1:7" ht="13.5">
      <c r="A23" s="37"/>
      <c r="B23" s="38" t="s">
        <v>14</v>
      </c>
      <c r="C23" s="39" t="str">
        <f>CONCATENATE(B21," ",C21)</f>
        <v>63 Podlahy a podlahové konstrukce</v>
      </c>
      <c r="D23" s="37"/>
      <c r="E23" s="40"/>
      <c r="F23" s="40"/>
      <c r="G23" s="41">
        <f>SUM(G21:G22)</f>
        <v>0</v>
      </c>
    </row>
    <row r="24" spans="1:7" ht="13.5">
      <c r="A24" s="21" t="s">
        <v>11</v>
      </c>
      <c r="B24" s="22" t="s">
        <v>44</v>
      </c>
      <c r="C24" s="23" t="s">
        <v>45</v>
      </c>
      <c r="D24" s="24"/>
      <c r="E24" s="25"/>
      <c r="F24" s="25"/>
      <c r="G24" s="26"/>
    </row>
    <row r="25" spans="1:7" ht="32.25">
      <c r="A25" s="29">
        <v>12</v>
      </c>
      <c r="B25" s="30" t="s">
        <v>46</v>
      </c>
      <c r="C25" s="31" t="s">
        <v>47</v>
      </c>
      <c r="D25" s="32" t="s">
        <v>48</v>
      </c>
      <c r="E25" s="33">
        <v>20</v>
      </c>
      <c r="F25" s="33">
        <v>0</v>
      </c>
      <c r="G25" s="34">
        <f>E25*F25</f>
        <v>0</v>
      </c>
    </row>
    <row r="26" spans="1:7" ht="13.5">
      <c r="A26" s="37"/>
      <c r="B26" s="38" t="s">
        <v>14</v>
      </c>
      <c r="C26" s="39" t="str">
        <f>CONCATENATE(B24," ",C24)</f>
        <v>8 Trubní vedení</v>
      </c>
      <c r="D26" s="37"/>
      <c r="E26" s="40"/>
      <c r="F26" s="40"/>
      <c r="G26" s="41">
        <f>SUM(G24:G25)</f>
        <v>0</v>
      </c>
    </row>
    <row r="27" spans="1:7" ht="13.5">
      <c r="A27" s="21" t="s">
        <v>11</v>
      </c>
      <c r="B27" s="22" t="s">
        <v>49</v>
      </c>
      <c r="C27" s="23" t="s">
        <v>50</v>
      </c>
      <c r="D27" s="24"/>
      <c r="E27" s="25"/>
      <c r="F27" s="25"/>
      <c r="G27" s="26"/>
    </row>
    <row r="28" spans="1:7" ht="21.75">
      <c r="A28" s="29">
        <v>13</v>
      </c>
      <c r="B28" s="30" t="s">
        <v>51</v>
      </c>
      <c r="C28" s="31" t="s">
        <v>52</v>
      </c>
      <c r="D28" s="32" t="s">
        <v>39</v>
      </c>
      <c r="E28" s="33">
        <v>12</v>
      </c>
      <c r="F28" s="33">
        <v>0</v>
      </c>
      <c r="G28" s="34">
        <f>E28*F28</f>
        <v>0</v>
      </c>
    </row>
    <row r="29" spans="1:7" ht="12.75">
      <c r="A29" s="29">
        <v>14</v>
      </c>
      <c r="B29" s="30" t="s">
        <v>53</v>
      </c>
      <c r="C29" s="31" t="s">
        <v>54</v>
      </c>
      <c r="D29" s="32" t="s">
        <v>39</v>
      </c>
      <c r="E29" s="33">
        <v>12</v>
      </c>
      <c r="F29" s="33">
        <v>0</v>
      </c>
      <c r="G29" s="34">
        <f>E29*F29</f>
        <v>0</v>
      </c>
    </row>
    <row r="30" spans="1:7" ht="13.5">
      <c r="A30" s="37"/>
      <c r="B30" s="38" t="s">
        <v>14</v>
      </c>
      <c r="C30" s="39" t="str">
        <f>CONCATENATE(B27," ",C27)</f>
        <v>93 Dokončovací práce inž.staveb</v>
      </c>
      <c r="D30" s="37"/>
      <c r="E30" s="40"/>
      <c r="F30" s="40"/>
      <c r="G30" s="41">
        <f>SUM(G27:G29)</f>
        <v>0</v>
      </c>
    </row>
    <row r="31" spans="1:7" ht="13.5">
      <c r="A31" s="21" t="s">
        <v>11</v>
      </c>
      <c r="B31" s="22" t="s">
        <v>55</v>
      </c>
      <c r="C31" s="23" t="s">
        <v>56</v>
      </c>
      <c r="D31" s="24"/>
      <c r="E31" s="25"/>
      <c r="F31" s="25"/>
      <c r="G31" s="26"/>
    </row>
    <row r="32" spans="1:7" ht="21.75">
      <c r="A32" s="29">
        <v>15</v>
      </c>
      <c r="B32" s="30" t="s">
        <v>57</v>
      </c>
      <c r="C32" s="31" t="s">
        <v>58</v>
      </c>
      <c r="D32" s="32" t="s">
        <v>59</v>
      </c>
      <c r="E32" s="33">
        <v>2</v>
      </c>
      <c r="F32" s="33">
        <v>0</v>
      </c>
      <c r="G32" s="34">
        <f>E32*F32</f>
        <v>0</v>
      </c>
    </row>
    <row r="33" spans="1:7" ht="13.5">
      <c r="A33" s="37"/>
      <c r="B33" s="38" t="s">
        <v>14</v>
      </c>
      <c r="C33" s="39" t="str">
        <f>CONCATENATE(B31," ",C31)</f>
        <v>95 Dokončovací kce na pozem.stav.</v>
      </c>
      <c r="D33" s="37"/>
      <c r="E33" s="40"/>
      <c r="F33" s="40"/>
      <c r="G33" s="41">
        <f>SUM(G31:G32)</f>
        <v>0</v>
      </c>
    </row>
    <row r="34" spans="1:7" ht="13.5">
      <c r="A34" s="21" t="s">
        <v>11</v>
      </c>
      <c r="B34" s="22" t="s">
        <v>60</v>
      </c>
      <c r="C34" s="23" t="s">
        <v>61</v>
      </c>
      <c r="D34" s="24"/>
      <c r="E34" s="25"/>
      <c r="F34" s="25"/>
      <c r="G34" s="26"/>
    </row>
    <row r="35" spans="1:7" ht="12.75">
      <c r="A35" s="29">
        <v>16</v>
      </c>
      <c r="B35" s="30" t="s">
        <v>62</v>
      </c>
      <c r="C35" s="31" t="s">
        <v>63</v>
      </c>
      <c r="D35" s="32" t="s">
        <v>17</v>
      </c>
      <c r="E35" s="33">
        <v>0.7</v>
      </c>
      <c r="F35" s="33">
        <v>0</v>
      </c>
      <c r="G35" s="34">
        <f>E35*F35</f>
        <v>0</v>
      </c>
    </row>
    <row r="36" spans="1:7" ht="13.5">
      <c r="A36" s="37"/>
      <c r="B36" s="38" t="s">
        <v>14</v>
      </c>
      <c r="C36" s="39" t="str">
        <f>CONCATENATE(B34," ",C34)</f>
        <v>96 Bourání konstrukcí</v>
      </c>
      <c r="D36" s="37"/>
      <c r="E36" s="40"/>
      <c r="F36" s="40"/>
      <c r="G36" s="41">
        <f>SUM(G34:G35)</f>
        <v>0</v>
      </c>
    </row>
    <row r="37" spans="1:7" ht="13.5">
      <c r="A37" s="21" t="s">
        <v>11</v>
      </c>
      <c r="B37" s="22" t="s">
        <v>64</v>
      </c>
      <c r="C37" s="23" t="s">
        <v>65</v>
      </c>
      <c r="D37" s="24"/>
      <c r="E37" s="25"/>
      <c r="F37" s="25"/>
      <c r="G37" s="26"/>
    </row>
    <row r="38" spans="1:7" ht="21.75">
      <c r="A38" s="29">
        <v>17</v>
      </c>
      <c r="B38" s="30" t="s">
        <v>66</v>
      </c>
      <c r="C38" s="31" t="s">
        <v>67</v>
      </c>
      <c r="D38" s="32" t="s">
        <v>68</v>
      </c>
      <c r="E38" s="33">
        <v>27.5</v>
      </c>
      <c r="F38" s="33">
        <v>0</v>
      </c>
      <c r="G38" s="34">
        <f>E38*F38</f>
        <v>0</v>
      </c>
    </row>
    <row r="39" spans="1:7" ht="13.5">
      <c r="A39" s="37"/>
      <c r="B39" s="38" t="s">
        <v>14</v>
      </c>
      <c r="C39" s="39" t="str">
        <f>CONCATENATE(B37," ",C37)</f>
        <v>99 Staveništní přesun hmot</v>
      </c>
      <c r="D39" s="37"/>
      <c r="E39" s="40"/>
      <c r="F39" s="40"/>
      <c r="G39" s="41">
        <f>SUM(G37:G38)</f>
        <v>0</v>
      </c>
    </row>
    <row r="40" spans="1:7" ht="13.5">
      <c r="A40" s="21" t="s">
        <v>11</v>
      </c>
      <c r="B40" s="22" t="s">
        <v>69</v>
      </c>
      <c r="C40" s="23" t="s">
        <v>70</v>
      </c>
      <c r="D40" s="24"/>
      <c r="E40" s="25"/>
      <c r="F40" s="25"/>
      <c r="G40" s="26"/>
    </row>
    <row r="41" spans="1:7" ht="12.75">
      <c r="A41" s="29">
        <v>18</v>
      </c>
      <c r="B41" s="30" t="s">
        <v>71</v>
      </c>
      <c r="C41" s="31" t="s">
        <v>72</v>
      </c>
      <c r="D41" s="32" t="s">
        <v>48</v>
      </c>
      <c r="E41" s="33">
        <v>50</v>
      </c>
      <c r="F41" s="33">
        <v>0</v>
      </c>
      <c r="G41" s="34">
        <f>E41*F41</f>
        <v>0</v>
      </c>
    </row>
    <row r="42" spans="1:7" ht="12.75">
      <c r="A42" s="35"/>
      <c r="B42" s="36"/>
      <c r="C42" s="51" t="s">
        <v>73</v>
      </c>
      <c r="D42" s="52"/>
      <c r="E42" s="52"/>
      <c r="F42" s="52"/>
      <c r="G42" s="53"/>
    </row>
    <row r="43" spans="1:7" ht="13.5">
      <c r="A43" s="37"/>
      <c r="B43" s="38" t="s">
        <v>14</v>
      </c>
      <c r="C43" s="39" t="str">
        <f>CONCATENATE(B40," ",C40)</f>
        <v>767 Konstrukce zámečnické</v>
      </c>
      <c r="D43" s="37"/>
      <c r="E43" s="40"/>
      <c r="F43" s="40"/>
      <c r="G43" s="41">
        <f>SUM(G40:G42)</f>
        <v>0</v>
      </c>
    </row>
    <row r="44" spans="1:7" ht="13.5">
      <c r="A44" s="21" t="s">
        <v>11</v>
      </c>
      <c r="B44" s="22" t="s">
        <v>74</v>
      </c>
      <c r="C44" s="23" t="s">
        <v>75</v>
      </c>
      <c r="D44" s="24"/>
      <c r="E44" s="25"/>
      <c r="F44" s="25"/>
      <c r="G44" s="26"/>
    </row>
    <row r="45" spans="1:7" ht="21.75">
      <c r="A45" s="29">
        <v>19</v>
      </c>
      <c r="B45" s="30" t="s">
        <v>76</v>
      </c>
      <c r="C45" s="31" t="s">
        <v>77</v>
      </c>
      <c r="D45" s="32" t="s">
        <v>39</v>
      </c>
      <c r="E45" s="33">
        <v>25</v>
      </c>
      <c r="F45" s="33">
        <v>0</v>
      </c>
      <c r="G45" s="34">
        <f>E45*F45</f>
        <v>0</v>
      </c>
    </row>
    <row r="46" spans="1:7" ht="13.5">
      <c r="A46" s="37"/>
      <c r="B46" s="38" t="s">
        <v>14</v>
      </c>
      <c r="C46" s="39" t="str">
        <f>CONCATENATE(B44," ",C44)</f>
        <v>M46 Zemní práce při montážích</v>
      </c>
      <c r="D46" s="37"/>
      <c r="E46" s="40"/>
      <c r="F46" s="40"/>
      <c r="G46" s="41">
        <f>SUM(G44:G45)</f>
        <v>0</v>
      </c>
    </row>
  </sheetData>
  <sheetProtection/>
  <mergeCells count="5">
    <mergeCell ref="A1:G1"/>
    <mergeCell ref="A3:B3"/>
    <mergeCell ref="A4:B4"/>
    <mergeCell ref="E4:G4"/>
    <mergeCell ref="C42:G4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JMZ Praha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Martinec</dc:creator>
  <cp:keywords/>
  <dc:description/>
  <cp:lastModifiedBy>Jan Martinec</cp:lastModifiedBy>
  <dcterms:created xsi:type="dcterms:W3CDTF">2014-11-07T05:55:52Z</dcterms:created>
  <dcterms:modified xsi:type="dcterms:W3CDTF">2014-11-07T06:14:20Z</dcterms:modified>
  <cp:category/>
  <cp:version/>
  <cp:contentType/>
  <cp:contentStatus/>
</cp:coreProperties>
</file>