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er\Desktop\"/>
    </mc:Choice>
  </mc:AlternateContent>
  <bookViews>
    <workbookView xWindow="0" yWindow="0" windowWidth="23040" windowHeight="9192"/>
  </bookViews>
  <sheets>
    <sheet name="Práce" sheetId="1" r:id="rId1"/>
    <sheet name="Výmery" sheetId="3" r:id="rId2"/>
  </sheets>
  <calcPr calcId="162913"/>
</workbook>
</file>

<file path=xl/calcChain.xml><?xml version="1.0" encoding="utf-8"?>
<calcChain xmlns="http://schemas.openxmlformats.org/spreadsheetml/2006/main">
  <c r="F167" i="1" l="1"/>
  <c r="F162" i="1"/>
  <c r="H58" i="1"/>
  <c r="F76" i="1"/>
  <c r="F159" i="1"/>
  <c r="F55" i="1"/>
  <c r="F22" i="1"/>
  <c r="F44" i="1"/>
  <c r="F43" i="1"/>
  <c r="F42" i="1"/>
  <c r="F39" i="1"/>
  <c r="F32" i="1"/>
  <c r="H103" i="1" l="1"/>
  <c r="H102" i="1"/>
  <c r="E14" i="3"/>
  <c r="G14" i="3" s="1"/>
  <c r="D14" i="3"/>
  <c r="E13" i="3"/>
  <c r="G13" i="3" s="1"/>
  <c r="D13" i="3"/>
  <c r="E12" i="3"/>
  <c r="G12" i="3" s="1"/>
  <c r="D12" i="3"/>
  <c r="E11" i="3"/>
  <c r="G11" i="3" s="1"/>
  <c r="D11" i="3"/>
  <c r="E5" i="3"/>
  <c r="G5" i="3" s="1"/>
  <c r="D5" i="3"/>
  <c r="E4" i="3"/>
  <c r="G4" i="3" s="1"/>
  <c r="D4" i="3"/>
  <c r="E3" i="3"/>
  <c r="G3" i="3" s="1"/>
  <c r="D3" i="3"/>
  <c r="H25" i="1"/>
  <c r="G7" i="3" l="1"/>
  <c r="G15" i="3"/>
  <c r="H155" i="1"/>
  <c r="H154" i="1"/>
  <c r="H94" i="1"/>
  <c r="H93" i="1"/>
  <c r="H40" i="1"/>
  <c r="H157" i="1"/>
  <c r="H97" i="1"/>
  <c r="H168" i="1" l="1"/>
  <c r="H31" i="1"/>
  <c r="H160" i="1" l="1"/>
  <c r="H159" i="1"/>
  <c r="H162" i="1"/>
  <c r="H146" i="1"/>
  <c r="H96" i="1"/>
  <c r="H87" i="1"/>
  <c r="H77" i="1"/>
  <c r="H76" i="1"/>
  <c r="H80" i="1"/>
  <c r="H72" i="1"/>
  <c r="H61" i="1"/>
  <c r="H39" i="1"/>
  <c r="H34" i="1"/>
  <c r="H32" i="1"/>
  <c r="H92" i="1"/>
  <c r="H99" i="1"/>
  <c r="H176" i="1"/>
  <c r="H177" i="1"/>
  <c r="H172" i="1"/>
  <c r="H171" i="1"/>
  <c r="H163" i="1"/>
  <c r="H164" i="1"/>
  <c r="H165" i="1"/>
  <c r="H166" i="1"/>
  <c r="H167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7" i="1"/>
  <c r="H148" i="1"/>
  <c r="H149" i="1"/>
  <c r="H150" i="1"/>
  <c r="H151" i="1"/>
  <c r="H152" i="1"/>
  <c r="H153" i="1"/>
  <c r="H156" i="1"/>
  <c r="H158" i="1"/>
  <c r="H114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16" i="1"/>
  <c r="H106" i="1"/>
  <c r="H107" i="1"/>
  <c r="H108" i="1"/>
  <c r="H109" i="1"/>
  <c r="H110" i="1"/>
  <c r="H111" i="1"/>
  <c r="H112" i="1"/>
  <c r="H113" i="1"/>
  <c r="H105" i="1"/>
  <c r="H175" i="1"/>
  <c r="H178" i="1"/>
  <c r="H179" i="1"/>
  <c r="H174" i="1"/>
  <c r="H98" i="1"/>
  <c r="H100" i="1"/>
  <c r="H101" i="1"/>
  <c r="H73" i="1"/>
  <c r="H86" i="1"/>
  <c r="H70" i="1"/>
  <c r="H49" i="1"/>
  <c r="H37" i="1"/>
  <c r="H23" i="1"/>
  <c r="H24" i="1"/>
  <c r="H26" i="1"/>
  <c r="H27" i="1"/>
  <c r="H28" i="1"/>
  <c r="H35" i="1"/>
  <c r="H91" i="1"/>
  <c r="H90" i="1"/>
  <c r="H78" i="1"/>
  <c r="H79" i="1"/>
  <c r="H81" i="1"/>
  <c r="H82" i="1"/>
  <c r="H83" i="1"/>
  <c r="H84" i="1"/>
  <c r="H85" i="1"/>
  <c r="H88" i="1"/>
  <c r="H75" i="1"/>
  <c r="H66" i="1"/>
  <c r="H67" i="1"/>
  <c r="H68" i="1"/>
  <c r="H69" i="1"/>
  <c r="H71" i="1"/>
  <c r="H56" i="1"/>
  <c r="H57" i="1"/>
  <c r="H59" i="1"/>
  <c r="H60" i="1"/>
  <c r="H62" i="1"/>
  <c r="H63" i="1"/>
  <c r="H64" i="1"/>
  <c r="H65" i="1"/>
  <c r="H55" i="1"/>
  <c r="H29" i="1"/>
  <c r="H30" i="1"/>
  <c r="H33" i="1"/>
  <c r="H36" i="1"/>
  <c r="H38" i="1"/>
  <c r="H41" i="1"/>
  <c r="H42" i="1"/>
  <c r="H43" i="1"/>
  <c r="H44" i="1"/>
  <c r="H45" i="1"/>
  <c r="H46" i="1"/>
  <c r="H47" i="1"/>
  <c r="H51" i="1"/>
  <c r="H52" i="1"/>
  <c r="H53" i="1"/>
  <c r="H22" i="1"/>
  <c r="H95" i="1" l="1"/>
  <c r="H21" i="1"/>
  <c r="H115" i="1"/>
  <c r="H89" i="1"/>
  <c r="H74" i="1"/>
  <c r="H54" i="1"/>
  <c r="H161" i="1"/>
  <c r="H173" i="1"/>
  <c r="H170" i="1"/>
  <c r="H104" i="1"/>
  <c r="E184" i="1" l="1"/>
  <c r="K180" i="1" l="1"/>
</calcChain>
</file>

<file path=xl/sharedStrings.xml><?xml version="1.0" encoding="utf-8"?>
<sst xmlns="http://schemas.openxmlformats.org/spreadsheetml/2006/main" count="349" uniqueCount="197">
  <si>
    <t>m2</t>
  </si>
  <si>
    <t>ks</t>
  </si>
  <si>
    <t>bm</t>
  </si>
  <si>
    <t xml:space="preserve"> - demontáž panela do hr.7,5cm</t>
  </si>
  <si>
    <t xml:space="preserve"> - demontáž murovanej steny do hr.15cm</t>
  </si>
  <si>
    <t xml:space="preserve"> - osekanie soklov</t>
  </si>
  <si>
    <t xml:space="preserve"> - osekanie omietky</t>
  </si>
  <si>
    <t xml:space="preserve"> - rezanie otvoru hr.steny do 15cm</t>
  </si>
  <si>
    <t xml:space="preserve"> - murovanie poličiek</t>
  </si>
  <si>
    <t xml:space="preserve"> - murovanie rohových poličiek</t>
  </si>
  <si>
    <t xml:space="preserve"> - murovanie umývadlového pultu</t>
  </si>
  <si>
    <t xml:space="preserve"> - montáž podomietkových lišt AL</t>
  </si>
  <si>
    <t xml:space="preserve"> - dlažba rovno</t>
  </si>
  <si>
    <t xml:space="preserve"> - dlažba diagonal</t>
  </si>
  <si>
    <t xml:space="preserve"> - montáž dekorov</t>
  </si>
  <si>
    <t xml:space="preserve"> - sokel rezaný z dlažby</t>
  </si>
  <si>
    <t xml:space="preserve"> - sokel original</t>
  </si>
  <si>
    <t xml:space="preserve"> - sokel schodisko</t>
  </si>
  <si>
    <t xml:space="preserve"> - rezanie jolly hrán (pod 45st.uhlom)</t>
  </si>
  <si>
    <t xml:space="preserve"> - montáž rohových líšt</t>
  </si>
  <si>
    <t xml:space="preserve"> - montáž prechodových líšt</t>
  </si>
  <si>
    <t xml:space="preserve"> - osekanie obkladu</t>
  </si>
  <si>
    <t xml:space="preserve"> - sekanie strop.prierazu do hr.20cm pr.nad 20cm</t>
  </si>
  <si>
    <t xml:space="preserve"> - sekanie strop.prierazu do hr.20cm pr.do 20cm</t>
  </si>
  <si>
    <t xml:space="preserve"> - montáž podomietkovej sieťky</t>
  </si>
  <si>
    <t xml:space="preserve"> - montáž sklobetónu</t>
  </si>
  <si>
    <t xml:space="preserve"> - montáž oceľového prekladu</t>
  </si>
  <si>
    <t xml:space="preserve"> - montáž keramického prekladu</t>
  </si>
  <si>
    <t xml:space="preserve"> - hydroizolácia náterom</t>
  </si>
  <si>
    <t xml:space="preserve"> - gletovanie stien</t>
  </si>
  <si>
    <t xml:space="preserve">bm </t>
  </si>
  <si>
    <t xml:space="preserve"> - prekládka vodomerov</t>
  </si>
  <si>
    <t>Elektroinštalačné práce:</t>
  </si>
  <si>
    <t xml:space="preserve"> - vedenie kábla + vyspravenie drážky</t>
  </si>
  <si>
    <t xml:space="preserve"> - výmena ističovej skrinky - do 10 ističov (treba revíziu)</t>
  </si>
  <si>
    <t xml:space="preserve"> - vane</t>
  </si>
  <si>
    <t xml:space="preserve"> - rohovej vane</t>
  </si>
  <si>
    <t xml:space="preserve"> - vaňového panela</t>
  </si>
  <si>
    <t xml:space="preserve"> - vaňovej zásteny</t>
  </si>
  <si>
    <t xml:space="preserve"> - sprchoveho kúta - osadenie vaničky</t>
  </si>
  <si>
    <t xml:space="preserve"> - umývadlovej batérie nástennej</t>
  </si>
  <si>
    <t xml:space="preserve"> - umývadlovej batérie stojankovej</t>
  </si>
  <si>
    <t xml:space="preserve"> - vaňovej batérie nástennej</t>
  </si>
  <si>
    <t xml:space="preserve"> - sprchovej batérie nástennej</t>
  </si>
  <si>
    <t xml:space="preserve"> - podomietkovej batérie </t>
  </si>
  <si>
    <t xml:space="preserve"> - umývadlového sifónu</t>
  </si>
  <si>
    <t xml:space="preserve"> - vaňového sifonu</t>
  </si>
  <si>
    <t xml:space="preserve"> - vaničkového sifónu</t>
  </si>
  <si>
    <t xml:space="preserve"> - práčkového sifónu</t>
  </si>
  <si>
    <t xml:space="preserve"> - krytu na sifón</t>
  </si>
  <si>
    <t xml:space="preserve"> - WC kombi</t>
  </si>
  <si>
    <t xml:space="preserve"> - WC prechodky</t>
  </si>
  <si>
    <t xml:space="preserve"> - WC závesné klozet</t>
  </si>
  <si>
    <t xml:space="preserve"> - masážneho panela</t>
  </si>
  <si>
    <t xml:space="preserve"> - montáž ventilov</t>
  </si>
  <si>
    <t xml:space="preserve"> - sprchového príslušenstva</t>
  </si>
  <si>
    <t xml:space="preserve"> - odtokového žľabu</t>
  </si>
  <si>
    <t xml:space="preserve"> - vaňových dvierok,magnetov</t>
  </si>
  <si>
    <t xml:space="preserve"> - DEVI rohože (podlah.vykurovanie)</t>
  </si>
  <si>
    <t xml:space="preserve"> - montáž tep.izolacie podlahovej</t>
  </si>
  <si>
    <t xml:space="preserve"> - rebríkového radiátora        - pripojenie na UK</t>
  </si>
  <si>
    <t xml:space="preserve"> - mriežky</t>
  </si>
  <si>
    <t xml:space="preserve"> - dvierok do stupačky</t>
  </si>
  <si>
    <t xml:space="preserve"> - vsadeného zrkadla</t>
  </si>
  <si>
    <t xml:space="preserve"> - malovanie na bielo(2x)</t>
  </si>
  <si>
    <t xml:space="preserve"> - penetrovanie</t>
  </si>
  <si>
    <t xml:space="preserve"> - stierkovanie</t>
  </si>
  <si>
    <t>Ostatné:</t>
  </si>
  <si>
    <t>hod</t>
  </si>
  <si>
    <t xml:space="preserve"> - búracie práce</t>
  </si>
  <si>
    <t xml:space="preserve"> - osekanie dlažby     </t>
  </si>
  <si>
    <t xml:space="preserve"> - murovanie</t>
  </si>
  <si>
    <t xml:space="preserve"> - omietanie stropu -jemná omietka</t>
  </si>
  <si>
    <t>Vypracoval:</t>
  </si>
  <si>
    <t>Dátum:</t>
  </si>
  <si>
    <t>Zákazník:</t>
  </si>
  <si>
    <t>Platnosť ponuky:</t>
  </si>
  <si>
    <t>Obkladačské práce:</t>
  </si>
  <si>
    <t>Sadrokartonárske práce:</t>
  </si>
  <si>
    <t xml:space="preserve"> - montáž závesného systému</t>
  </si>
  <si>
    <t xml:space="preserve"> - montaž podomietkového splachovacieho systému</t>
  </si>
  <si>
    <t xml:space="preserve"> - montáž sprchového kúta</t>
  </si>
  <si>
    <t xml:space="preserve"> - demontáž zárubní - oceľová skrutkovaná</t>
  </si>
  <si>
    <t xml:space="preserve"> - demontáž zárubní - oceľová zaliata</t>
  </si>
  <si>
    <t xml:space="preserve"> - demontáž zárubní - drevená</t>
  </si>
  <si>
    <t xml:space="preserve"> - demontáž umývadla</t>
  </si>
  <si>
    <t xml:space="preserve"> - demontáž vane</t>
  </si>
  <si>
    <t xml:space="preserve"> - demontáž sprchového kútu</t>
  </si>
  <si>
    <t xml:space="preserve"> - demontáž vaničky</t>
  </si>
  <si>
    <t xml:space="preserve"> - demontáž sadrokartónu</t>
  </si>
  <si>
    <t xml:space="preserve"> - demontáž plávajúcej podlahy</t>
  </si>
  <si>
    <t xml:space="preserve"> - strhnutie linolea</t>
  </si>
  <si>
    <t xml:space="preserve"> - demontáž poteru do hr. 10 cm</t>
  </si>
  <si>
    <t xml:space="preserve"> - poter do hrúbky 7 cm</t>
  </si>
  <si>
    <t xml:space="preserve"> - vyspravenie špaliet okolo dverí</t>
  </si>
  <si>
    <t xml:space="preserve"> - vyspravenie špaliet okolo okien     </t>
  </si>
  <si>
    <t xml:space="preserve"> - obklad malého formátu</t>
  </si>
  <si>
    <t xml:space="preserve"> - mozaika  </t>
  </si>
  <si>
    <t>sub</t>
  </si>
  <si>
    <t xml:space="preserve"> - Projekt - Architektúra</t>
  </si>
  <si>
    <t xml:space="preserve"> - Projekt - Elektro</t>
  </si>
  <si>
    <t xml:space="preserve"> - Statické posúdenie</t>
  </si>
  <si>
    <t xml:space="preserve"> - Revízia elektro - jadro</t>
  </si>
  <si>
    <t xml:space="preserve"> - sekanie drážky do tehly</t>
  </si>
  <si>
    <t xml:space="preserve"> - sekanie drážky do panelu</t>
  </si>
  <si>
    <t xml:space="preserve"> - osadenie bodových svietidiel</t>
  </si>
  <si>
    <t xml:space="preserve"> - napojenie a montáž ventilátora</t>
  </si>
  <si>
    <t xml:space="preserve"> - zásuvky + vypínače (vyhotovenie nových)</t>
  </si>
  <si>
    <t xml:space="preserve"> - hydromasážnej vane (treba dopojenie 220V, prívod vody)</t>
  </si>
  <si>
    <t xml:space="preserve"> - montáž  svietidiel</t>
  </si>
  <si>
    <t xml:space="preserve"> - presun hmôt</t>
  </si>
  <si>
    <t>Odvoz a likvidácia stavebnej sute</t>
  </si>
  <si>
    <t xml:space="preserve"> - Kladačská schéma</t>
  </si>
  <si>
    <t xml:space="preserve">       Ďakujem Vám za Vašu žiadosť o vypracovanie cenovej ponuky, na základe ktorej si Vám dovoľujem poslať cenovú ponuku. Ak by ste mali akékoľvek otázky tak nás neváhajte kontaktovať.</t>
  </si>
  <si>
    <t xml:space="preserve"> - demontáž umakartu (za WC)</t>
  </si>
  <si>
    <t xml:space="preserve"> - sekanie drážky v tehle</t>
  </si>
  <si>
    <t xml:space="preserve"> - montáž SDK steny</t>
  </si>
  <si>
    <t xml:space="preserve"> - montáž nosného systému</t>
  </si>
  <si>
    <t xml:space="preserve"> - výmena krytiek</t>
  </si>
  <si>
    <t xml:space="preserve"> - demontáž poličky</t>
  </si>
  <si>
    <r>
      <t xml:space="preserve"> </t>
    </r>
    <r>
      <rPr>
        <sz val="10"/>
        <color indexed="8"/>
        <rFont val="Calibri"/>
        <family val="2"/>
        <charset val="238"/>
      </rPr>
      <t>- demontáž drev. parkiet</t>
    </r>
  </si>
  <si>
    <t xml:space="preserve"> - zmytie maľovky</t>
  </si>
  <si>
    <t xml:space="preserve"> - jadrová omietka pod obklad   </t>
  </si>
  <si>
    <t xml:space="preserve"> - vyrovnanie pod dlažbu</t>
  </si>
  <si>
    <t xml:space="preserve"> - obklad štandard/ veľkoformátový</t>
  </si>
  <si>
    <t xml:space="preserve"> - listela, bombáta</t>
  </si>
  <si>
    <t xml:space="preserve"> - obklad schodu</t>
  </si>
  <si>
    <t>Búracie práce:</t>
  </si>
  <si>
    <t>Murárske práce:</t>
  </si>
  <si>
    <t xml:space="preserve">Maliarske práce: </t>
  </si>
  <si>
    <t xml:space="preserve"> - sekanie drážky v poteri</t>
  </si>
  <si>
    <t xml:space="preserve"> - montáž LED diod(sada-2,6bm)</t>
  </si>
  <si>
    <t xml:space="preserve"> - umývadla (prípadne so skrinkou)</t>
  </si>
  <si>
    <t xml:space="preserve"> - montáž dvierok do stupačky</t>
  </si>
  <si>
    <t xml:space="preserve"> - montáž kúpelňových doplnkov       </t>
  </si>
  <si>
    <t xml:space="preserve"> - silikónovanie</t>
  </si>
  <si>
    <t xml:space="preserve"> - rebríkového radiátora        - el. pripojenie</t>
  </si>
  <si>
    <t xml:space="preserve"> - montáž zásobníkového ohrievača/prietokový ohrievač</t>
  </si>
  <si>
    <t xml:space="preserve"> - demontáž kotla(bojlera)</t>
  </si>
  <si>
    <t xml:space="preserve"> - náter potrubia do pr.50mm</t>
  </si>
  <si>
    <t xml:space="preserve"> - náter potrubia do pr.100mm</t>
  </si>
  <si>
    <t xml:space="preserve"> - zakrývanie</t>
  </si>
  <si>
    <t>Projekty:</t>
  </si>
  <si>
    <t xml:space="preserve"> - Vizualizácia</t>
  </si>
  <si>
    <t xml:space="preserve"> - omietanie vymurovaných stien</t>
  </si>
  <si>
    <t xml:space="preserve"> - montáž parkiet</t>
  </si>
  <si>
    <t xml:space="preserve"> - montáž dverí</t>
  </si>
  <si>
    <t xml:space="preserve"> - demontáž nosného panelu</t>
  </si>
  <si>
    <t xml:space="preserve"> - vývody</t>
  </si>
  <si>
    <t xml:space="preserve"> - demontáž a montáž radiátora panelového- vypustenie systému)</t>
  </si>
  <si>
    <t xml:space="preserve"> - vyspravenie stieň</t>
  </si>
  <si>
    <t xml:space="preserve"> - brúsenie poteru</t>
  </si>
  <si>
    <t xml:space="preserve"> - oškrabanie tapety</t>
  </si>
  <si>
    <t xml:space="preserve"> - vedenie rozvodov SV a TV</t>
  </si>
  <si>
    <t xml:space="preserve"> - lepenie prírodného linolea</t>
  </si>
  <si>
    <t xml:space="preserve"> - manipulácia s nábytkom</t>
  </si>
  <si>
    <t>os/hod</t>
  </si>
  <si>
    <t xml:space="preserve"> - strhnutie starej podlahoviny ručne (koberec)</t>
  </si>
  <si>
    <t xml:space="preserve"> - montáž sadrokartónového podhľadu</t>
  </si>
  <si>
    <t xml:space="preserve"> - montáž izolácie </t>
  </si>
  <si>
    <t xml:space="preserve"> - rezanie a lepenie kobercového sokla</t>
  </si>
  <si>
    <t xml:space="preserve"> - lepenie kobercov v pásoch</t>
  </si>
  <si>
    <t xml:space="preserve"> - malovanie farebne</t>
  </si>
  <si>
    <t>obklad rátaný do výšky 2,1 1.05 a 1.06</t>
  </si>
  <si>
    <t>Rátané aj s Garážou</t>
  </si>
  <si>
    <t>Kompletizačné práce, pokládka parkiet</t>
  </si>
  <si>
    <r>
      <rPr>
        <b/>
        <sz val="10"/>
        <rFont val="Calibri"/>
        <family val="2"/>
        <scheme val="minor"/>
      </rPr>
      <t>reBuilds, s.r.o</t>
    </r>
    <r>
      <rPr>
        <sz val="10"/>
        <rFont val="Calibri"/>
        <family val="2"/>
        <charset val="238"/>
        <scheme val="minor"/>
      </rPr>
      <t>., Račianska 71, 831 02 Bratislava – Nové Mesto</t>
    </r>
  </si>
  <si>
    <t xml:space="preserve">Cena spolu </t>
  </si>
  <si>
    <t>Ing. Peter Neilinger</t>
  </si>
  <si>
    <t xml:space="preserve"> - demontáž WC</t>
  </si>
  <si>
    <t>dĺžka</t>
  </si>
  <si>
    <t>šírka</t>
  </si>
  <si>
    <t>plocha</t>
  </si>
  <si>
    <t>obvod</t>
  </si>
  <si>
    <t>výška</t>
  </si>
  <si>
    <t>plocha stien</t>
  </si>
  <si>
    <t>IZBA</t>
  </si>
  <si>
    <t>Spálňa</t>
  </si>
  <si>
    <t>Obývacia izba</t>
  </si>
  <si>
    <t>Kuchyňa</t>
  </si>
  <si>
    <t>Plocha malovky</t>
  </si>
  <si>
    <t>Pôvodný stav</t>
  </si>
  <si>
    <t>Nový stav</t>
  </si>
  <si>
    <t>Kúpeľňa</t>
  </si>
  <si>
    <t>Vodoinštalačné práce a kurenárske práce:</t>
  </si>
  <si>
    <t xml:space="preserve"> - vývody kúrenia</t>
  </si>
  <si>
    <t xml:space="preserve"> - rebríkového radiátora  </t>
  </si>
  <si>
    <t xml:space="preserve"> - vedenie kurenárskeho potrubia</t>
  </si>
  <si>
    <t>Stolárske práce</t>
  </si>
  <si>
    <t>Celková suma</t>
  </si>
  <si>
    <t>Cenová ponuka na rekonštrukciu bytu 3.izbového bytu</t>
  </si>
  <si>
    <t xml:space="preserve">pani Hodyová
</t>
  </si>
  <si>
    <t>Vážená pani Hodyová</t>
  </si>
  <si>
    <t xml:space="preserve"> -demontáž a zasekanie plynovodu a teplovodu</t>
  </si>
  <si>
    <t xml:space="preserve"> - osadenie púzdra</t>
  </si>
  <si>
    <t>jednotková cena</t>
  </si>
  <si>
    <t>množstvo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</si>
</sst>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EUR&quot;_-;\-* #,##0.00\ &quot;EUR&quot;_-;_-* &quot;-&quot;??\ &quot;EUR&quot;_-;_-@_-"/>
    <numFmt numFmtId="164" formatCode="_-* #,##0.00\ _S_k_-;\-* #,##0.00\ _S_k_-;_-* &quot;-&quot;??\ _S_k_-;_-@_-"/>
  </numFmts>
  <fonts count="16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5" fillId="0" borderId="0" applyFont="0" applyFill="0" applyBorder="0" applyAlignment="0" applyProtection="0"/>
  </cellStyleXfs>
  <cellXfs count="124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 applyBorder="1"/>
    <xf numFmtId="2" fontId="9" fillId="0" borderId="1" xfId="1" applyNumberFormat="1" applyFont="1" applyBorder="1" applyAlignment="1">
      <alignment horizontal="right"/>
    </xf>
    <xf numFmtId="0" fontId="9" fillId="0" borderId="0" xfId="0" applyFont="1" applyFill="1" applyBorder="1"/>
    <xf numFmtId="0" fontId="5" fillId="0" borderId="0" xfId="0" applyFont="1" applyBorder="1" applyAlignment="1">
      <alignment horizontal="left" shrinkToFit="1"/>
    </xf>
    <xf numFmtId="0" fontId="5" fillId="0" borderId="0" xfId="0" applyFont="1" applyAlignment="1">
      <alignment horizontal="left" shrinkToFit="1"/>
    </xf>
    <xf numFmtId="0" fontId="7" fillId="0" borderId="0" xfId="0" applyFont="1" applyBorder="1" applyAlignment="1">
      <alignment horizontal="left" shrinkToFit="1"/>
    </xf>
    <xf numFmtId="0" fontId="11" fillId="2" borderId="0" xfId="0" applyFont="1" applyFill="1"/>
    <xf numFmtId="0" fontId="5" fillId="0" borderId="0" xfId="0" applyFont="1" applyBorder="1" applyAlignment="1"/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/>
    <xf numFmtId="0" fontId="9" fillId="0" borderId="0" xfId="1" applyFont="1" applyBorder="1" applyAlignment="1"/>
    <xf numFmtId="0" fontId="9" fillId="0" borderId="0" xfId="1" applyFont="1" applyFill="1" applyBorder="1" applyAlignment="1"/>
    <xf numFmtId="0" fontId="5" fillId="0" borderId="0" xfId="0" applyFont="1" applyBorder="1" applyAlignment="1">
      <alignment shrinkToFit="1"/>
    </xf>
    <xf numFmtId="0" fontId="9" fillId="0" borderId="0" xfId="0" applyFont="1" applyBorder="1" applyAlignment="1"/>
    <xf numFmtId="0" fontId="9" fillId="0" borderId="0" xfId="1" applyFont="1" applyFill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0" xfId="0" applyFont="1" applyFill="1" applyBorder="1" applyAlignment="1"/>
    <xf numFmtId="164" fontId="9" fillId="0" borderId="0" xfId="0" applyNumberFormat="1" applyFont="1" applyBorder="1" applyAlignment="1">
      <alignment vertical="center"/>
    </xf>
    <xf numFmtId="2" fontId="7" fillId="0" borderId="2" xfId="0" applyNumberFormat="1" applyFont="1" applyBorder="1"/>
    <xf numFmtId="0" fontId="5" fillId="0" borderId="2" xfId="0" applyFont="1" applyBorder="1" applyAlignment="1">
      <alignment vertical="center"/>
    </xf>
    <xf numFmtId="2" fontId="10" fillId="0" borderId="2" xfId="1" applyNumberFormat="1" applyFont="1" applyBorder="1" applyAlignment="1">
      <alignment horizontal="right"/>
    </xf>
    <xf numFmtId="2" fontId="9" fillId="0" borderId="3" xfId="1" applyNumberFormat="1" applyFont="1" applyBorder="1" applyAlignment="1">
      <alignment horizontal="right"/>
    </xf>
    <xf numFmtId="2" fontId="9" fillId="0" borderId="4" xfId="1" applyNumberFormat="1" applyFont="1" applyBorder="1" applyAlignment="1">
      <alignment horizontal="right"/>
    </xf>
    <xf numFmtId="0" fontId="5" fillId="0" borderId="0" xfId="0" applyFont="1" applyAlignment="1"/>
    <xf numFmtId="0" fontId="5" fillId="0" borderId="0" xfId="0" applyFont="1" applyBorder="1" applyAlignment="1">
      <alignment vertical="top" wrapText="1"/>
    </xf>
    <xf numFmtId="0" fontId="5" fillId="0" borderId="2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shrinkToFit="1"/>
    </xf>
    <xf numFmtId="0" fontId="5" fillId="0" borderId="0" xfId="0" applyFont="1" applyAlignment="1">
      <alignment shrinkToFit="1"/>
    </xf>
    <xf numFmtId="0" fontId="5" fillId="0" borderId="0" xfId="1" applyFont="1" applyBorder="1" applyAlignment="1">
      <alignment shrinkToFit="1"/>
    </xf>
    <xf numFmtId="0" fontId="5" fillId="0" borderId="0" xfId="0" applyFont="1" applyAlignment="1">
      <alignment horizontal="center"/>
    </xf>
    <xf numFmtId="0" fontId="9" fillId="0" borderId="0" xfId="1" applyFont="1" applyBorder="1" applyAlignment="1">
      <alignment shrinkToFit="1"/>
    </xf>
    <xf numFmtId="0" fontId="5" fillId="3" borderId="0" xfId="0" applyFont="1" applyFill="1" applyBorder="1" applyAlignment="1"/>
    <xf numFmtId="0" fontId="5" fillId="3" borderId="0" xfId="0" applyFont="1" applyFill="1" applyBorder="1" applyAlignment="1">
      <alignment vertical="center"/>
    </xf>
    <xf numFmtId="2" fontId="5" fillId="3" borderId="0" xfId="0" applyNumberFormat="1" applyFont="1" applyFill="1"/>
    <xf numFmtId="0" fontId="9" fillId="3" borderId="0" xfId="1" applyFont="1" applyFill="1" applyBorder="1" applyAlignment="1"/>
    <xf numFmtId="0" fontId="9" fillId="3" borderId="0" xfId="0" applyFont="1" applyFill="1" applyBorder="1" applyAlignment="1"/>
    <xf numFmtId="0" fontId="9" fillId="3" borderId="0" xfId="1" applyFont="1" applyFill="1" applyBorder="1" applyAlignment="1">
      <alignment vertical="center"/>
    </xf>
    <xf numFmtId="0" fontId="5" fillId="3" borderId="0" xfId="0" applyFont="1" applyFill="1" applyBorder="1" applyAlignment="1">
      <alignment shrinkToFit="1"/>
    </xf>
    <xf numFmtId="0" fontId="5" fillId="3" borderId="0" xfId="0" applyFont="1" applyFill="1" applyAlignment="1">
      <alignment shrinkToFit="1"/>
    </xf>
    <xf numFmtId="164" fontId="9" fillId="3" borderId="0" xfId="0" applyNumberFormat="1" applyFont="1" applyFill="1" applyBorder="1" applyAlignment="1">
      <alignment vertical="center"/>
    </xf>
    <xf numFmtId="0" fontId="5" fillId="0" borderId="0" xfId="0" applyFont="1" applyFill="1"/>
    <xf numFmtId="0" fontId="5" fillId="0" borderId="0" xfId="0" applyFont="1" applyFill="1" applyBorder="1" applyAlignment="1">
      <alignment vertical="center"/>
    </xf>
    <xf numFmtId="2" fontId="5" fillId="0" borderId="0" xfId="0" applyNumberFormat="1" applyFont="1" applyFill="1"/>
    <xf numFmtId="0" fontId="5" fillId="0" borderId="0" xfId="0" applyFont="1" applyFill="1" applyBorder="1" applyAlignment="1">
      <alignment shrinkToFit="1"/>
    </xf>
    <xf numFmtId="0" fontId="5" fillId="4" borderId="0" xfId="0" applyFont="1" applyFill="1"/>
    <xf numFmtId="164" fontId="9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left" shrinkToFit="1"/>
    </xf>
    <xf numFmtId="0" fontId="10" fillId="4" borderId="0" xfId="0" applyFont="1" applyFill="1" applyBorder="1"/>
    <xf numFmtId="0" fontId="7" fillId="4" borderId="0" xfId="0" applyFont="1" applyFill="1" applyBorder="1" applyAlignment="1">
      <alignment horizontal="center" vertical="center"/>
    </xf>
    <xf numFmtId="2" fontId="7" fillId="4" borderId="0" xfId="0" applyNumberFormat="1" applyFont="1" applyFill="1"/>
    <xf numFmtId="0" fontId="5" fillId="0" borderId="0" xfId="1" applyFont="1" applyBorder="1" applyAlignment="1"/>
    <xf numFmtId="0" fontId="5" fillId="0" borderId="0" xfId="0" applyFont="1" applyBorder="1" applyAlignment="1">
      <alignment shrinkToFit="1"/>
    </xf>
    <xf numFmtId="0" fontId="7" fillId="0" borderId="0" xfId="0" applyFont="1" applyBorder="1" applyAlignment="1">
      <alignment horizontal="right"/>
    </xf>
    <xf numFmtId="2" fontId="12" fillId="0" borderId="2" xfId="0" applyNumberFormat="1" applyFont="1" applyFill="1" applyBorder="1"/>
    <xf numFmtId="0" fontId="12" fillId="0" borderId="7" xfId="0" applyFont="1" applyFill="1" applyBorder="1" applyAlignment="1">
      <alignment shrinkToFit="1"/>
    </xf>
    <xf numFmtId="0" fontId="12" fillId="0" borderId="9" xfId="0" applyFont="1" applyFill="1" applyBorder="1" applyAlignment="1">
      <alignment shrinkToFit="1"/>
    </xf>
    <xf numFmtId="0" fontId="14" fillId="0" borderId="9" xfId="0" applyFont="1" applyFill="1" applyBorder="1" applyAlignment="1"/>
    <xf numFmtId="0" fontId="12" fillId="0" borderId="8" xfId="0" applyFont="1" applyFill="1" applyBorder="1" applyAlignment="1">
      <alignment horizontal="center" vertical="center"/>
    </xf>
    <xf numFmtId="0" fontId="9" fillId="0" borderId="0" xfId="1" applyFont="1" applyBorder="1" applyAlignment="1">
      <alignment shrinkToFit="1"/>
    </xf>
    <xf numFmtId="0" fontId="7" fillId="0" borderId="0" xfId="0" applyFont="1" applyBorder="1" applyAlignment="1">
      <alignment horizontal="right"/>
    </xf>
    <xf numFmtId="44" fontId="7" fillId="0" borderId="0" xfId="2" applyFont="1" applyBorder="1" applyAlignment="1">
      <alignment horizontal="right"/>
    </xf>
    <xf numFmtId="0" fontId="7" fillId="0" borderId="2" xfId="0" applyFont="1" applyBorder="1" applyAlignment="1">
      <alignment shrinkToFit="1"/>
    </xf>
    <xf numFmtId="0" fontId="5" fillId="0" borderId="0" xfId="0" applyFont="1" applyBorder="1" applyAlignment="1">
      <alignment shrinkToFit="1"/>
    </xf>
    <xf numFmtId="0" fontId="9" fillId="3" borderId="0" xfId="0" applyFont="1" applyFill="1" applyBorder="1" applyAlignment="1">
      <alignment horizontal="left" shrinkToFit="1"/>
    </xf>
    <xf numFmtId="0" fontId="7" fillId="0" borderId="0" xfId="0" applyFont="1" applyBorder="1" applyAlignment="1">
      <alignment horizontal="right"/>
    </xf>
    <xf numFmtId="0" fontId="9" fillId="3" borderId="0" xfId="0" applyFont="1" applyFill="1" applyBorder="1" applyAlignment="1">
      <alignment shrinkToFit="1"/>
    </xf>
    <xf numFmtId="0" fontId="5" fillId="3" borderId="0" xfId="0" applyFont="1" applyFill="1" applyAlignment="1">
      <alignment shrinkToFit="1"/>
    </xf>
    <xf numFmtId="0" fontId="9" fillId="0" borderId="0" xfId="0" applyFont="1" applyBorder="1" applyAlignment="1">
      <alignment shrinkToFit="1"/>
    </xf>
    <xf numFmtId="0" fontId="5" fillId="0" borderId="0" xfId="0" applyFont="1" applyAlignment="1">
      <alignment shrinkToFit="1"/>
    </xf>
    <xf numFmtId="0" fontId="5" fillId="3" borderId="0" xfId="0" applyFont="1" applyFill="1" applyBorder="1" applyAlignment="1">
      <alignment shrinkToFit="1"/>
    </xf>
    <xf numFmtId="0" fontId="5" fillId="0" borderId="0" xfId="0" applyFont="1" applyFill="1" applyBorder="1" applyAlignment="1">
      <alignment shrinkToFit="1"/>
    </xf>
    <xf numFmtId="0" fontId="5" fillId="0" borderId="0" xfId="0" applyFont="1" applyFill="1" applyAlignment="1">
      <alignment shrinkToFit="1"/>
    </xf>
    <xf numFmtId="0" fontId="5" fillId="0" borderId="0" xfId="0" applyFont="1" applyBorder="1" applyAlignment="1">
      <alignment horizontal="left" shrinkToFit="1"/>
    </xf>
    <xf numFmtId="0" fontId="5" fillId="0" borderId="0" xfId="0" applyFont="1" applyFill="1" applyBorder="1" applyAlignment="1">
      <alignment horizontal="left" shrinkToFit="1"/>
    </xf>
    <xf numFmtId="0" fontId="3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44" fontId="7" fillId="0" borderId="0" xfId="2" applyFont="1" applyBorder="1" applyAlignment="1">
      <alignment horizontal="right"/>
    </xf>
    <xf numFmtId="0" fontId="9" fillId="0" borderId="0" xfId="0" applyFont="1" applyFill="1" applyBorder="1" applyAlignment="1">
      <alignment shrinkToFit="1"/>
    </xf>
    <xf numFmtId="0" fontId="5" fillId="0" borderId="0" xfId="0" applyFont="1" applyBorder="1" applyAlignment="1">
      <alignment horizontal="left"/>
    </xf>
    <xf numFmtId="0" fontId="5" fillId="0" borderId="0" xfId="1" applyFont="1" applyBorder="1" applyAlignment="1">
      <alignment shrinkToFit="1"/>
    </xf>
    <xf numFmtId="0" fontId="9" fillId="0" borderId="0" xfId="1" applyFont="1" applyBorder="1" applyAlignment="1">
      <alignment shrinkToFit="1"/>
    </xf>
    <xf numFmtId="0" fontId="7" fillId="0" borderId="2" xfId="1" applyFont="1" applyBorder="1" applyAlignment="1">
      <alignment shrinkToFit="1"/>
    </xf>
    <xf numFmtId="0" fontId="5" fillId="3" borderId="0" xfId="1" applyFont="1" applyFill="1" applyBorder="1" applyAlignment="1"/>
    <xf numFmtId="0" fontId="5" fillId="0" borderId="0" xfId="1" applyFont="1" applyBorder="1" applyAlignment="1"/>
    <xf numFmtId="0" fontId="9" fillId="0" borderId="0" xfId="1" applyFont="1" applyFill="1" applyBorder="1" applyAlignment="1">
      <alignment shrinkToFit="1"/>
    </xf>
    <xf numFmtId="0" fontId="9" fillId="3" borderId="0" xfId="1" applyFont="1" applyFill="1" applyBorder="1" applyAlignment="1">
      <alignment shrinkToFit="1"/>
    </xf>
    <xf numFmtId="0" fontId="5" fillId="0" borderId="0" xfId="1" applyFont="1" applyFill="1" applyBorder="1" applyAlignment="1">
      <alignment shrinkToFit="1"/>
    </xf>
    <xf numFmtId="0" fontId="5" fillId="3" borderId="0" xfId="1" applyFont="1" applyFill="1" applyBorder="1" applyAlignment="1">
      <alignment shrinkToFi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1" applyFont="1" applyFill="1" applyBorder="1" applyAlignment="1"/>
    <xf numFmtId="0" fontId="5" fillId="0" borderId="7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14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7" fillId="0" borderId="2" xfId="0" applyFont="1" applyBorder="1" applyAlignment="1"/>
    <xf numFmtId="0" fontId="5" fillId="0" borderId="5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8" fillId="0" borderId="0" xfId="1" applyFont="1" applyBorder="1" applyAlignment="1">
      <alignment shrinkToFit="1"/>
    </xf>
    <xf numFmtId="0" fontId="10" fillId="0" borderId="2" xfId="1" applyFont="1" applyFill="1" applyBorder="1" applyAlignment="1">
      <alignment shrinkToFit="1"/>
    </xf>
    <xf numFmtId="0" fontId="9" fillId="0" borderId="0" xfId="1" applyFont="1" applyBorder="1" applyAlignment="1">
      <alignment horizontal="left" shrinkToFit="1"/>
    </xf>
    <xf numFmtId="0" fontId="0" fillId="0" borderId="0" xfId="0" applyAlignment="1">
      <alignment horizontal="center"/>
    </xf>
  </cellXfs>
  <cellStyles count="3">
    <cellStyle name="Mena" xfId="2" builtinId="4"/>
    <cellStyle name="Normálna" xfId="0" builtinId="0"/>
    <cellStyle name="normálne_Hárok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14655</xdr:colOff>
      <xdr:row>2</xdr:row>
      <xdr:rowOff>117230</xdr:rowOff>
    </xdr:from>
    <xdr:to>
      <xdr:col>6</xdr:col>
      <xdr:colOff>1071581</xdr:colOff>
      <xdr:row>6</xdr:row>
      <xdr:rowOff>153864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9924" y="439615"/>
          <a:ext cx="1780825" cy="6814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11"/>
  <sheetViews>
    <sheetView tabSelected="1" topLeftCell="A55" zoomScale="130" zoomScaleNormal="130" workbookViewId="0">
      <selection activeCell="K189" sqref="K189"/>
    </sheetView>
  </sheetViews>
  <sheetFormatPr defaultColWidth="9.109375" defaultRowHeight="13.8" outlineLevelRow="1" x14ac:dyDescent="0.3"/>
  <cols>
    <col min="1" max="1" width="3.109375" style="2" customWidth="1"/>
    <col min="2" max="2" width="25" style="2" customWidth="1"/>
    <col min="3" max="3" width="12.5546875" style="2" customWidth="1"/>
    <col min="4" max="4" width="20.44140625" style="2" customWidth="1"/>
    <col min="5" max="5" width="8.44140625" style="2" customWidth="1"/>
    <col min="6" max="6" width="11.109375" style="2" customWidth="1"/>
    <col min="7" max="7" width="15.88671875" style="4" customWidth="1"/>
    <col min="8" max="8" width="11.21875" style="5" bestFit="1" customWidth="1"/>
    <col min="9" max="9" width="9.109375" style="2"/>
    <col min="10" max="10" width="28.109375" style="2" customWidth="1"/>
    <col min="11" max="11" width="35.5546875" style="2" customWidth="1"/>
    <col min="12" max="16384" width="9.109375" style="2"/>
  </cols>
  <sheetData>
    <row r="2" spans="2:8" x14ac:dyDescent="0.3">
      <c r="B2" s="115" t="s">
        <v>166</v>
      </c>
      <c r="C2" s="106"/>
      <c r="D2" s="106"/>
      <c r="E2" s="1"/>
      <c r="F2" s="1"/>
      <c r="G2" s="37"/>
      <c r="H2" s="37"/>
    </row>
    <row r="3" spans="2:8" x14ac:dyDescent="0.3">
      <c r="B3" s="1"/>
      <c r="C3" s="1"/>
      <c r="D3" s="1"/>
      <c r="E3" s="1"/>
      <c r="F3" s="1"/>
      <c r="G3" s="37"/>
      <c r="H3" s="37"/>
    </row>
    <row r="4" spans="2:8" x14ac:dyDescent="0.3">
      <c r="B4" s="33" t="s">
        <v>75</v>
      </c>
      <c r="C4" s="109" t="s">
        <v>191</v>
      </c>
      <c r="D4" s="110"/>
      <c r="E4" s="111"/>
      <c r="F4" s="44"/>
    </row>
    <row r="5" spans="2:8" x14ac:dyDescent="0.3">
      <c r="B5" s="39" t="s">
        <v>74</v>
      </c>
      <c r="C5" s="112">
        <v>42025</v>
      </c>
      <c r="D5" s="113"/>
      <c r="E5" s="113"/>
      <c r="F5" s="44"/>
    </row>
    <row r="6" spans="2:8" x14ac:dyDescent="0.3">
      <c r="B6" s="39" t="s">
        <v>76</v>
      </c>
      <c r="C6" s="112">
        <v>42056</v>
      </c>
      <c r="D6" s="113"/>
      <c r="E6" s="113"/>
      <c r="F6" s="44"/>
    </row>
    <row r="7" spans="2:8" x14ac:dyDescent="0.3">
      <c r="B7" s="39" t="s">
        <v>73</v>
      </c>
      <c r="C7" s="113" t="s">
        <v>168</v>
      </c>
      <c r="D7" s="113"/>
      <c r="E7" s="113"/>
      <c r="F7" s="44"/>
    </row>
    <row r="8" spans="2:8" x14ac:dyDescent="0.3">
      <c r="B8" s="44"/>
      <c r="C8" s="44"/>
      <c r="D8" s="44"/>
      <c r="E8" s="44"/>
      <c r="F8" s="44"/>
    </row>
    <row r="9" spans="2:8" ht="18" x14ac:dyDescent="0.35">
      <c r="B9" s="6" t="s">
        <v>190</v>
      </c>
      <c r="C9" s="6"/>
      <c r="D9" s="44"/>
      <c r="E9" s="106"/>
      <c r="F9" s="106"/>
      <c r="G9" s="107"/>
      <c r="H9" s="107"/>
    </row>
    <row r="10" spans="2:8" x14ac:dyDescent="0.3">
      <c r="F10" s="40"/>
      <c r="G10" s="114"/>
      <c r="H10" s="114"/>
    </row>
    <row r="11" spans="2:8" x14ac:dyDescent="0.3">
      <c r="F11" s="7"/>
      <c r="G11" s="44"/>
      <c r="H11" s="44"/>
    </row>
    <row r="12" spans="2:8" ht="12.75" customHeight="1" x14ac:dyDescent="0.3">
      <c r="B12" s="117" t="s">
        <v>192</v>
      </c>
      <c r="C12" s="117"/>
      <c r="D12" s="117"/>
      <c r="E12" s="117"/>
      <c r="F12" s="117"/>
      <c r="G12" s="117"/>
      <c r="H12" s="117"/>
    </row>
    <row r="13" spans="2:8" x14ac:dyDescent="0.3">
      <c r="B13" s="38"/>
      <c r="C13" s="38"/>
      <c r="D13" s="38"/>
      <c r="E13" s="38"/>
      <c r="F13" s="38"/>
      <c r="G13" s="38"/>
      <c r="H13" s="38"/>
    </row>
    <row r="14" spans="2:8" ht="12.75" customHeight="1" x14ac:dyDescent="0.3">
      <c r="B14" s="118" t="s">
        <v>113</v>
      </c>
      <c r="C14" s="118"/>
      <c r="D14" s="118"/>
      <c r="E14" s="118"/>
      <c r="F14" s="118"/>
      <c r="G14" s="118"/>
      <c r="H14" s="118"/>
    </row>
    <row r="15" spans="2:8" x14ac:dyDescent="0.3">
      <c r="B15" s="118"/>
      <c r="C15" s="118"/>
      <c r="D15" s="118"/>
      <c r="E15" s="118"/>
      <c r="F15" s="118"/>
      <c r="G15" s="118"/>
      <c r="H15" s="118"/>
    </row>
    <row r="16" spans="2:8" x14ac:dyDescent="0.3">
      <c r="B16" s="119"/>
      <c r="C16" s="119"/>
      <c r="D16" s="119"/>
      <c r="E16" s="119"/>
      <c r="F16" s="119"/>
      <c r="G16" s="119"/>
      <c r="H16" s="119"/>
    </row>
    <row r="17" spans="2:8" x14ac:dyDescent="0.3">
      <c r="B17" s="37"/>
      <c r="C17" s="37"/>
      <c r="D17" s="37"/>
      <c r="E17" s="37"/>
      <c r="F17" s="37"/>
      <c r="G17" s="37"/>
      <c r="H17" s="37"/>
    </row>
    <row r="18" spans="2:8" x14ac:dyDescent="0.3">
      <c r="B18" s="11"/>
      <c r="C18" s="11"/>
      <c r="D18" s="11"/>
      <c r="E18" s="11"/>
      <c r="F18" s="114"/>
      <c r="G18" s="114"/>
      <c r="H18" s="114"/>
    </row>
    <row r="19" spans="2:8" x14ac:dyDescent="0.3">
      <c r="F19" s="7"/>
      <c r="G19" s="3"/>
      <c r="H19" s="3"/>
    </row>
    <row r="20" spans="2:8" x14ac:dyDescent="0.3">
      <c r="E20" s="8"/>
      <c r="F20" s="8" t="s">
        <v>196</v>
      </c>
      <c r="G20" s="9" t="s">
        <v>195</v>
      </c>
      <c r="H20" s="10"/>
    </row>
    <row r="21" spans="2:8" x14ac:dyDescent="0.3">
      <c r="B21" s="116" t="s">
        <v>127</v>
      </c>
      <c r="C21" s="116"/>
      <c r="D21" s="116"/>
      <c r="E21" s="116"/>
      <c r="F21" s="116"/>
      <c r="G21" s="116"/>
      <c r="H21" s="32">
        <f>SUM(H22:H53)</f>
        <v>0</v>
      </c>
    </row>
    <row r="22" spans="2:8" s="55" customFormat="1" outlineLevel="1" x14ac:dyDescent="0.3">
      <c r="B22" s="108" t="s">
        <v>69</v>
      </c>
      <c r="C22" s="108"/>
      <c r="D22" s="108"/>
      <c r="E22" s="23" t="s">
        <v>68</v>
      </c>
      <c r="F22" s="23">
        <f>2*8*1.5</f>
        <v>24</v>
      </c>
      <c r="G22" s="56"/>
      <c r="H22" s="57">
        <f t="shared" ref="H22:H28" si="0">F22*G22</f>
        <v>0</v>
      </c>
    </row>
    <row r="23" spans="2:8" s="55" customFormat="1" outlineLevel="1" x14ac:dyDescent="0.3">
      <c r="B23" s="100" t="s">
        <v>155</v>
      </c>
      <c r="C23" s="100"/>
      <c r="D23" s="100"/>
      <c r="E23" s="46" t="s">
        <v>68</v>
      </c>
      <c r="F23" s="46">
        <v>0</v>
      </c>
      <c r="G23" s="47"/>
      <c r="H23" s="48">
        <f t="shared" si="0"/>
        <v>0</v>
      </c>
    </row>
    <row r="24" spans="2:8" outlineLevel="1" x14ac:dyDescent="0.3">
      <c r="B24" s="101" t="s">
        <v>85</v>
      </c>
      <c r="C24" s="101"/>
      <c r="D24" s="101"/>
      <c r="E24" s="21" t="s">
        <v>1</v>
      </c>
      <c r="F24" s="21">
        <v>1</v>
      </c>
      <c r="G24" s="22"/>
      <c r="H24" s="5">
        <f t="shared" si="0"/>
        <v>0</v>
      </c>
    </row>
    <row r="25" spans="2:8" outlineLevel="1" x14ac:dyDescent="0.3">
      <c r="B25" s="66" t="s">
        <v>169</v>
      </c>
      <c r="C25" s="66"/>
      <c r="D25" s="66"/>
      <c r="E25" s="21" t="s">
        <v>1</v>
      </c>
      <c r="F25" s="21">
        <v>1</v>
      </c>
      <c r="G25" s="22"/>
      <c r="H25" s="5">
        <f t="shared" si="0"/>
        <v>0</v>
      </c>
    </row>
    <row r="26" spans="2:8" outlineLevel="1" x14ac:dyDescent="0.3">
      <c r="B26" s="101" t="s">
        <v>86</v>
      </c>
      <c r="C26" s="101"/>
      <c r="D26" s="101"/>
      <c r="E26" s="23" t="s">
        <v>1</v>
      </c>
      <c r="F26" s="23">
        <v>1</v>
      </c>
      <c r="G26" s="22"/>
      <c r="H26" s="5">
        <f t="shared" si="0"/>
        <v>0</v>
      </c>
    </row>
    <row r="27" spans="2:8" outlineLevel="1" x14ac:dyDescent="0.3">
      <c r="B27" s="101" t="s">
        <v>87</v>
      </c>
      <c r="C27" s="101"/>
      <c r="D27" s="101"/>
      <c r="E27" s="23" t="s">
        <v>1</v>
      </c>
      <c r="F27" s="23">
        <v>0</v>
      </c>
      <c r="G27" s="22"/>
      <c r="H27" s="5">
        <f t="shared" si="0"/>
        <v>0</v>
      </c>
    </row>
    <row r="28" spans="2:8" outlineLevel="1" x14ac:dyDescent="0.3">
      <c r="B28" s="101" t="s">
        <v>88</v>
      </c>
      <c r="C28" s="101"/>
      <c r="D28" s="101"/>
      <c r="E28" s="23" t="s">
        <v>1</v>
      </c>
      <c r="F28" s="23">
        <v>0</v>
      </c>
      <c r="G28" s="22"/>
      <c r="H28" s="5">
        <f t="shared" si="0"/>
        <v>0</v>
      </c>
    </row>
    <row r="29" spans="2:8" outlineLevel="1" x14ac:dyDescent="0.3">
      <c r="B29" s="97" t="s">
        <v>119</v>
      </c>
      <c r="C29" s="97"/>
      <c r="D29" s="97"/>
      <c r="E29" s="24" t="s">
        <v>2</v>
      </c>
      <c r="F29" s="21">
        <v>0</v>
      </c>
      <c r="G29" s="22"/>
      <c r="H29" s="5">
        <f t="shared" ref="H29:H53" si="1">F29*G29</f>
        <v>0</v>
      </c>
    </row>
    <row r="30" spans="2:8" outlineLevel="1" x14ac:dyDescent="0.3">
      <c r="B30" s="97" t="s">
        <v>3</v>
      </c>
      <c r="C30" s="97"/>
      <c r="D30" s="97"/>
      <c r="E30" s="24" t="s">
        <v>0</v>
      </c>
      <c r="F30" s="21">
        <v>0</v>
      </c>
      <c r="G30" s="22"/>
      <c r="H30" s="5">
        <f t="shared" si="1"/>
        <v>0</v>
      </c>
    </row>
    <row r="31" spans="2:8" outlineLevel="1" x14ac:dyDescent="0.3">
      <c r="B31" s="43" t="s">
        <v>147</v>
      </c>
      <c r="C31" s="43"/>
      <c r="D31" s="43"/>
      <c r="E31" s="24" t="s">
        <v>0</v>
      </c>
      <c r="F31" s="21">
        <v>0</v>
      </c>
      <c r="G31" s="22"/>
      <c r="H31" s="5">
        <f t="shared" si="1"/>
        <v>0</v>
      </c>
    </row>
    <row r="32" spans="2:8" outlineLevel="1" x14ac:dyDescent="0.3">
      <c r="B32" s="97" t="s">
        <v>4</v>
      </c>
      <c r="C32" s="97"/>
      <c r="D32" s="97"/>
      <c r="E32" s="24" t="s">
        <v>0</v>
      </c>
      <c r="F32" s="21">
        <f>(5.175+1.5+4+0.85+4.1)*2.9-3.8*2-4*2</f>
        <v>29.712499999999999</v>
      </c>
      <c r="G32" s="22"/>
      <c r="H32" s="5">
        <f t="shared" si="1"/>
        <v>0</v>
      </c>
    </row>
    <row r="33" spans="2:11" outlineLevel="1" x14ac:dyDescent="0.3">
      <c r="B33" s="97" t="s">
        <v>82</v>
      </c>
      <c r="C33" s="97"/>
      <c r="D33" s="97"/>
      <c r="E33" s="24" t="s">
        <v>1</v>
      </c>
      <c r="F33" s="21">
        <v>0</v>
      </c>
      <c r="G33" s="22"/>
      <c r="H33" s="5">
        <f t="shared" si="1"/>
        <v>0</v>
      </c>
    </row>
    <row r="34" spans="2:11" outlineLevel="1" x14ac:dyDescent="0.3">
      <c r="B34" s="97" t="s">
        <v>83</v>
      </c>
      <c r="C34" s="97"/>
      <c r="D34" s="97"/>
      <c r="E34" s="24" t="s">
        <v>1</v>
      </c>
      <c r="F34" s="21">
        <v>0</v>
      </c>
      <c r="G34" s="22"/>
      <c r="H34" s="5">
        <f t="shared" si="1"/>
        <v>0</v>
      </c>
    </row>
    <row r="35" spans="2:11" s="55" customFormat="1" outlineLevel="1" x14ac:dyDescent="0.3">
      <c r="B35" s="104" t="s">
        <v>84</v>
      </c>
      <c r="C35" s="104"/>
      <c r="D35" s="104"/>
      <c r="E35" s="25" t="s">
        <v>1</v>
      </c>
      <c r="F35" s="23">
        <v>4</v>
      </c>
      <c r="G35" s="56"/>
      <c r="H35" s="57">
        <f t="shared" si="1"/>
        <v>0</v>
      </c>
    </row>
    <row r="36" spans="2:11" s="55" customFormat="1" outlineLevel="1" x14ac:dyDescent="0.3">
      <c r="B36" s="105" t="s">
        <v>89</v>
      </c>
      <c r="C36" s="105"/>
      <c r="D36" s="105"/>
      <c r="E36" s="49" t="s">
        <v>0</v>
      </c>
      <c r="F36" s="46">
        <v>10</v>
      </c>
      <c r="G36" s="47"/>
      <c r="H36" s="48">
        <f t="shared" si="1"/>
        <v>0</v>
      </c>
    </row>
    <row r="37" spans="2:11" outlineLevel="1" x14ac:dyDescent="0.3">
      <c r="B37" s="97" t="s">
        <v>114</v>
      </c>
      <c r="C37" s="97"/>
      <c r="D37" s="97"/>
      <c r="E37" s="24" t="s">
        <v>0</v>
      </c>
      <c r="F37" s="23">
        <v>0</v>
      </c>
      <c r="G37" s="22"/>
      <c r="H37" s="5">
        <f t="shared" si="1"/>
        <v>0</v>
      </c>
    </row>
    <row r="38" spans="2:11" outlineLevel="1" x14ac:dyDescent="0.3">
      <c r="B38" s="97" t="s">
        <v>92</v>
      </c>
      <c r="C38" s="97"/>
      <c r="D38" s="97"/>
      <c r="E38" s="24" t="s">
        <v>0</v>
      </c>
      <c r="F38" s="21">
        <v>0</v>
      </c>
      <c r="G38" s="22"/>
      <c r="H38" s="5">
        <f t="shared" si="1"/>
        <v>0</v>
      </c>
      <c r="J38" s="13"/>
      <c r="K38" s="13"/>
    </row>
    <row r="39" spans="2:11" outlineLevel="1" x14ac:dyDescent="0.3">
      <c r="B39" s="120" t="s">
        <v>120</v>
      </c>
      <c r="C39" s="120"/>
      <c r="D39" s="120"/>
      <c r="E39" s="24" t="s">
        <v>0</v>
      </c>
      <c r="F39" s="21">
        <f>21.53+20.48</f>
        <v>42.010000000000005</v>
      </c>
      <c r="G39" s="22"/>
      <c r="H39" s="5">
        <f t="shared" si="1"/>
        <v>0</v>
      </c>
    </row>
    <row r="40" spans="2:11" s="55" customFormat="1" outlineLevel="1" x14ac:dyDescent="0.3">
      <c r="B40" s="105" t="s">
        <v>157</v>
      </c>
      <c r="C40" s="105"/>
      <c r="D40" s="105"/>
      <c r="E40" s="49" t="s">
        <v>156</v>
      </c>
      <c r="F40" s="46">
        <v>0</v>
      </c>
      <c r="G40" s="47"/>
      <c r="H40" s="48">
        <f t="shared" ref="H40" si="2">F40*G40</f>
        <v>0</v>
      </c>
    </row>
    <row r="41" spans="2:11" outlineLevel="1" x14ac:dyDescent="0.3">
      <c r="B41" s="97" t="s">
        <v>90</v>
      </c>
      <c r="C41" s="97"/>
      <c r="D41" s="97"/>
      <c r="E41" s="24" t="s">
        <v>0</v>
      </c>
      <c r="F41" s="21">
        <v>0</v>
      </c>
      <c r="G41" s="22"/>
      <c r="H41" s="5">
        <f t="shared" si="1"/>
        <v>0</v>
      </c>
    </row>
    <row r="42" spans="2:11" outlineLevel="1" x14ac:dyDescent="0.3">
      <c r="B42" s="97" t="s">
        <v>91</v>
      </c>
      <c r="C42" s="97"/>
      <c r="D42" s="97"/>
      <c r="E42" s="24" t="s">
        <v>0</v>
      </c>
      <c r="F42" s="21">
        <f>9.59+11.7</f>
        <v>21.29</v>
      </c>
      <c r="G42" s="22"/>
      <c r="H42" s="5">
        <f t="shared" si="1"/>
        <v>0</v>
      </c>
    </row>
    <row r="43" spans="2:11" outlineLevel="1" x14ac:dyDescent="0.3">
      <c r="B43" s="104" t="s">
        <v>70</v>
      </c>
      <c r="C43" s="104"/>
      <c r="D43" s="104"/>
      <c r="E43" s="24" t="s">
        <v>0</v>
      </c>
      <c r="F43" s="21">
        <f>5.14</f>
        <v>5.14</v>
      </c>
      <c r="G43" s="22"/>
      <c r="H43" s="5">
        <f t="shared" si="1"/>
        <v>0</v>
      </c>
    </row>
    <row r="44" spans="2:11" outlineLevel="1" x14ac:dyDescent="0.3">
      <c r="B44" s="102" t="s">
        <v>21</v>
      </c>
      <c r="C44" s="102"/>
      <c r="D44" s="102"/>
      <c r="E44" s="24" t="s">
        <v>0</v>
      </c>
      <c r="F44" s="21">
        <f>4.8*1.6</f>
        <v>7.68</v>
      </c>
      <c r="G44" s="22"/>
      <c r="H44" s="5">
        <f t="shared" si="1"/>
        <v>0</v>
      </c>
    </row>
    <row r="45" spans="2:11" outlineLevel="1" x14ac:dyDescent="0.3">
      <c r="B45" s="97" t="s">
        <v>5</v>
      </c>
      <c r="C45" s="97"/>
      <c r="D45" s="97"/>
      <c r="E45" s="25" t="s">
        <v>2</v>
      </c>
      <c r="F45" s="21">
        <v>0</v>
      </c>
      <c r="G45" s="22"/>
      <c r="H45" s="5">
        <f t="shared" si="1"/>
        <v>0</v>
      </c>
    </row>
    <row r="46" spans="2:11" outlineLevel="1" x14ac:dyDescent="0.3">
      <c r="B46" s="97" t="s">
        <v>6</v>
      </c>
      <c r="C46" s="97"/>
      <c r="D46" s="97"/>
      <c r="E46" s="24" t="s">
        <v>0</v>
      </c>
      <c r="F46" s="21">
        <v>0</v>
      </c>
      <c r="G46" s="22"/>
      <c r="H46" s="5">
        <f t="shared" si="1"/>
        <v>0</v>
      </c>
      <c r="J46" s="55"/>
    </row>
    <row r="47" spans="2:11" outlineLevel="1" x14ac:dyDescent="0.3">
      <c r="B47" s="98" t="s">
        <v>152</v>
      </c>
      <c r="C47" s="98"/>
      <c r="D47" s="98"/>
      <c r="E47" s="24" t="s">
        <v>0</v>
      </c>
      <c r="F47" s="21">
        <v>0</v>
      </c>
      <c r="G47" s="22"/>
      <c r="H47" s="5">
        <f t="shared" si="1"/>
        <v>0</v>
      </c>
    </row>
    <row r="48" spans="2:11" outlineLevel="1" x14ac:dyDescent="0.3">
      <c r="B48" s="122" t="s">
        <v>193</v>
      </c>
      <c r="C48" s="122"/>
      <c r="D48" s="122"/>
      <c r="E48" s="24" t="s">
        <v>98</v>
      </c>
      <c r="F48" s="21"/>
      <c r="G48" s="22"/>
      <c r="H48" s="5">
        <v>0</v>
      </c>
    </row>
    <row r="49" spans="1:11" outlineLevel="1" x14ac:dyDescent="0.3">
      <c r="A49" s="55"/>
      <c r="B49" s="103" t="s">
        <v>121</v>
      </c>
      <c r="C49" s="103"/>
      <c r="D49" s="103"/>
      <c r="E49" s="49" t="s">
        <v>0</v>
      </c>
      <c r="F49" s="46">
        <v>30</v>
      </c>
      <c r="G49" s="47"/>
      <c r="H49" s="48">
        <f t="shared" si="1"/>
        <v>0</v>
      </c>
    </row>
    <row r="50" spans="1:11" outlineLevel="1" x14ac:dyDescent="0.3">
      <c r="B50" s="45" t="s">
        <v>151</v>
      </c>
      <c r="C50" s="45"/>
      <c r="D50" s="45"/>
      <c r="E50" s="24" t="s">
        <v>98</v>
      </c>
      <c r="F50" s="23">
        <v>0</v>
      </c>
      <c r="G50" s="22"/>
      <c r="H50" s="5">
        <v>0</v>
      </c>
    </row>
    <row r="51" spans="1:11" outlineLevel="1" x14ac:dyDescent="0.3">
      <c r="B51" s="98" t="s">
        <v>23</v>
      </c>
      <c r="C51" s="98"/>
      <c r="D51" s="98"/>
      <c r="E51" s="24" t="s">
        <v>1</v>
      </c>
      <c r="F51" s="21">
        <v>0</v>
      </c>
      <c r="G51" s="22"/>
      <c r="H51" s="5">
        <f t="shared" si="1"/>
        <v>0</v>
      </c>
    </row>
    <row r="52" spans="1:11" outlineLevel="1" x14ac:dyDescent="0.3">
      <c r="B52" s="98" t="s">
        <v>22</v>
      </c>
      <c r="C52" s="98"/>
      <c r="D52" s="98"/>
      <c r="E52" s="24" t="s">
        <v>1</v>
      </c>
      <c r="F52" s="21">
        <v>0</v>
      </c>
      <c r="G52" s="22"/>
      <c r="H52" s="5">
        <f t="shared" si="1"/>
        <v>0</v>
      </c>
    </row>
    <row r="53" spans="1:11" outlineLevel="1" x14ac:dyDescent="0.3">
      <c r="B53" s="97" t="s">
        <v>7</v>
      </c>
      <c r="C53" s="97"/>
      <c r="D53" s="97"/>
      <c r="E53" s="24" t="s">
        <v>2</v>
      </c>
      <c r="F53" s="21">
        <v>0</v>
      </c>
      <c r="G53" s="22"/>
      <c r="H53" s="5">
        <f t="shared" si="1"/>
        <v>0</v>
      </c>
    </row>
    <row r="54" spans="1:11" x14ac:dyDescent="0.3">
      <c r="B54" s="121" t="s">
        <v>128</v>
      </c>
      <c r="C54" s="121"/>
      <c r="D54" s="121"/>
      <c r="E54" s="121"/>
      <c r="F54" s="121"/>
      <c r="G54" s="121"/>
      <c r="H54" s="32">
        <f>SUM(H55:H73)</f>
        <v>0</v>
      </c>
    </row>
    <row r="55" spans="1:11" outlineLevel="1" x14ac:dyDescent="0.3">
      <c r="B55" s="97" t="s">
        <v>71</v>
      </c>
      <c r="C55" s="97"/>
      <c r="D55" s="97"/>
      <c r="E55" s="24" t="s">
        <v>0</v>
      </c>
      <c r="F55" s="21">
        <f>3.5*2.9</f>
        <v>10.15</v>
      </c>
      <c r="G55" s="22"/>
      <c r="H55" s="5">
        <f>F55*G55</f>
        <v>0</v>
      </c>
    </row>
    <row r="56" spans="1:11" outlineLevel="1" x14ac:dyDescent="0.3">
      <c r="B56" s="98" t="s">
        <v>8</v>
      </c>
      <c r="C56" s="98"/>
      <c r="D56" s="98"/>
      <c r="E56" s="24" t="s">
        <v>2</v>
      </c>
      <c r="F56" s="21">
        <v>0</v>
      </c>
      <c r="G56" s="22"/>
      <c r="H56" s="5">
        <f t="shared" ref="H56:H73" si="3">F56*G56</f>
        <v>0</v>
      </c>
    </row>
    <row r="57" spans="1:11" outlineLevel="1" x14ac:dyDescent="0.3">
      <c r="B57" s="98" t="s">
        <v>9</v>
      </c>
      <c r="C57" s="98"/>
      <c r="D57" s="98"/>
      <c r="E57" s="24" t="s">
        <v>1</v>
      </c>
      <c r="F57" s="23">
        <v>0</v>
      </c>
      <c r="G57" s="22"/>
      <c r="H57" s="5">
        <f t="shared" si="3"/>
        <v>0</v>
      </c>
    </row>
    <row r="58" spans="1:11" outlineLevel="1" x14ac:dyDescent="0.3">
      <c r="B58" s="74" t="s">
        <v>194</v>
      </c>
      <c r="C58" s="74"/>
      <c r="D58" s="74"/>
      <c r="E58" s="24" t="s">
        <v>1</v>
      </c>
      <c r="F58" s="23">
        <v>1</v>
      </c>
      <c r="G58" s="22"/>
      <c r="H58" s="5">
        <f t="shared" si="3"/>
        <v>0</v>
      </c>
    </row>
    <row r="59" spans="1:11" outlineLevel="1" x14ac:dyDescent="0.3">
      <c r="B59" s="98" t="s">
        <v>10</v>
      </c>
      <c r="C59" s="98"/>
      <c r="D59" s="98"/>
      <c r="E59" s="24" t="s">
        <v>0</v>
      </c>
      <c r="F59" s="21">
        <v>0</v>
      </c>
      <c r="G59" s="22"/>
      <c r="H59" s="5">
        <f t="shared" si="3"/>
        <v>0</v>
      </c>
    </row>
    <row r="60" spans="1:11" outlineLevel="1" x14ac:dyDescent="0.3">
      <c r="B60" s="97" t="s">
        <v>122</v>
      </c>
      <c r="C60" s="97"/>
      <c r="D60" s="97"/>
      <c r="E60" s="24" t="s">
        <v>0</v>
      </c>
      <c r="F60" s="21">
        <v>0</v>
      </c>
      <c r="G60" s="22"/>
      <c r="H60" s="5">
        <f t="shared" si="3"/>
        <v>0</v>
      </c>
    </row>
    <row r="61" spans="1:11" outlineLevel="1" x14ac:dyDescent="0.3">
      <c r="B61" s="98" t="s">
        <v>144</v>
      </c>
      <c r="C61" s="98"/>
      <c r="D61" s="98"/>
      <c r="E61" s="24" t="s">
        <v>0</v>
      </c>
      <c r="F61" s="21">
        <v>0</v>
      </c>
      <c r="G61" s="22"/>
      <c r="H61" s="5">
        <f t="shared" si="3"/>
        <v>0</v>
      </c>
      <c r="J61" s="13"/>
      <c r="K61" s="13"/>
    </row>
    <row r="62" spans="1:11" outlineLevel="1" x14ac:dyDescent="0.3">
      <c r="B62" s="98" t="s">
        <v>72</v>
      </c>
      <c r="C62" s="98"/>
      <c r="D62" s="98"/>
      <c r="E62" s="24" t="s">
        <v>0</v>
      </c>
      <c r="F62" s="23">
        <v>0</v>
      </c>
      <c r="G62" s="22"/>
      <c r="H62" s="5">
        <f t="shared" si="3"/>
        <v>0</v>
      </c>
    </row>
    <row r="63" spans="1:11" outlineLevel="1" x14ac:dyDescent="0.3">
      <c r="B63" s="98" t="s">
        <v>11</v>
      </c>
      <c r="C63" s="98"/>
      <c r="D63" s="98"/>
      <c r="E63" s="24" t="s">
        <v>2</v>
      </c>
      <c r="F63" s="21">
        <v>6</v>
      </c>
      <c r="G63" s="22"/>
      <c r="H63" s="5">
        <f t="shared" si="3"/>
        <v>0</v>
      </c>
    </row>
    <row r="64" spans="1:11" outlineLevel="1" x14ac:dyDescent="0.3">
      <c r="B64" s="98" t="s">
        <v>93</v>
      </c>
      <c r="C64" s="98"/>
      <c r="D64" s="98"/>
      <c r="E64" s="24" t="s">
        <v>0</v>
      </c>
      <c r="F64" s="23">
        <v>9</v>
      </c>
      <c r="G64" s="22"/>
      <c r="H64" s="5">
        <f t="shared" si="3"/>
        <v>0</v>
      </c>
    </row>
    <row r="65" spans="1:10" outlineLevel="1" x14ac:dyDescent="0.3">
      <c r="B65" s="97" t="s">
        <v>123</v>
      </c>
      <c r="C65" s="97"/>
      <c r="D65" s="97"/>
      <c r="E65" s="24" t="s">
        <v>0</v>
      </c>
      <c r="F65" s="21">
        <v>0</v>
      </c>
      <c r="G65" s="22"/>
      <c r="H65" s="5">
        <f t="shared" si="3"/>
        <v>0</v>
      </c>
    </row>
    <row r="66" spans="1:10" outlineLevel="1" x14ac:dyDescent="0.3">
      <c r="B66" s="98" t="s">
        <v>94</v>
      </c>
      <c r="C66" s="98"/>
      <c r="D66" s="98"/>
      <c r="E66" s="24" t="s">
        <v>2</v>
      </c>
      <c r="F66" s="21">
        <v>0</v>
      </c>
      <c r="G66" s="22"/>
      <c r="H66" s="5">
        <f t="shared" si="3"/>
        <v>0</v>
      </c>
    </row>
    <row r="67" spans="1:10" outlineLevel="1" x14ac:dyDescent="0.3">
      <c r="B67" s="98" t="s">
        <v>95</v>
      </c>
      <c r="C67" s="98"/>
      <c r="D67" s="98"/>
      <c r="E67" s="24" t="s">
        <v>2</v>
      </c>
      <c r="F67" s="23">
        <v>0</v>
      </c>
      <c r="G67" s="22"/>
      <c r="H67" s="5">
        <f t="shared" si="3"/>
        <v>0</v>
      </c>
    </row>
    <row r="68" spans="1:10" outlineLevel="1" x14ac:dyDescent="0.3">
      <c r="B68" s="98" t="s">
        <v>24</v>
      </c>
      <c r="C68" s="98"/>
      <c r="D68" s="98"/>
      <c r="E68" s="24" t="s">
        <v>0</v>
      </c>
      <c r="F68" s="21">
        <v>20.3</v>
      </c>
      <c r="G68" s="22"/>
      <c r="H68" s="5">
        <f t="shared" si="3"/>
        <v>0</v>
      </c>
    </row>
    <row r="69" spans="1:10" outlineLevel="1" x14ac:dyDescent="0.3">
      <c r="B69" s="97" t="s">
        <v>25</v>
      </c>
      <c r="C69" s="97"/>
      <c r="D69" s="97"/>
      <c r="E69" s="24" t="s">
        <v>1</v>
      </c>
      <c r="F69" s="21">
        <v>0</v>
      </c>
      <c r="G69" s="22"/>
      <c r="H69" s="5">
        <f t="shared" si="3"/>
        <v>0</v>
      </c>
    </row>
    <row r="70" spans="1:10" outlineLevel="1" x14ac:dyDescent="0.3">
      <c r="B70" s="98" t="s">
        <v>26</v>
      </c>
      <c r="C70" s="98"/>
      <c r="D70" s="98"/>
      <c r="E70" s="24" t="s">
        <v>2</v>
      </c>
      <c r="F70" s="23">
        <v>0</v>
      </c>
      <c r="G70" s="22"/>
      <c r="H70" s="5">
        <f t="shared" si="3"/>
        <v>0</v>
      </c>
    </row>
    <row r="71" spans="1:10" outlineLevel="1" x14ac:dyDescent="0.3">
      <c r="B71" s="98" t="s">
        <v>27</v>
      </c>
      <c r="C71" s="98"/>
      <c r="D71" s="98"/>
      <c r="E71" s="24" t="s">
        <v>2</v>
      </c>
      <c r="F71" s="21">
        <v>0</v>
      </c>
      <c r="G71" s="22"/>
      <c r="H71" s="5">
        <f t="shared" si="3"/>
        <v>0</v>
      </c>
    </row>
    <row r="72" spans="1:10" outlineLevel="1" x14ac:dyDescent="0.3">
      <c r="A72" s="55"/>
      <c r="B72" s="86" t="s">
        <v>28</v>
      </c>
      <c r="C72" s="86"/>
      <c r="D72" s="86"/>
      <c r="E72" s="30" t="s">
        <v>0</v>
      </c>
      <c r="F72" s="23">
        <v>15</v>
      </c>
      <c r="G72" s="28"/>
      <c r="H72" s="57">
        <f t="shared" si="3"/>
        <v>0</v>
      </c>
    </row>
    <row r="73" spans="1:10" outlineLevel="1" x14ac:dyDescent="0.3">
      <c r="B73" s="78" t="s">
        <v>29</v>
      </c>
      <c r="C73" s="78"/>
      <c r="D73" s="78"/>
      <c r="E73" s="27" t="s">
        <v>0</v>
      </c>
      <c r="F73" s="21">
        <v>20.3</v>
      </c>
      <c r="G73" s="28"/>
      <c r="H73" s="5">
        <f t="shared" si="3"/>
        <v>0</v>
      </c>
    </row>
    <row r="74" spans="1:10" x14ac:dyDescent="0.3">
      <c r="B74" s="99" t="s">
        <v>77</v>
      </c>
      <c r="C74" s="99"/>
      <c r="D74" s="99"/>
      <c r="E74" s="99"/>
      <c r="F74" s="99"/>
      <c r="G74" s="99"/>
      <c r="H74" s="34">
        <f>SUM(H75:H88)</f>
        <v>0</v>
      </c>
    </row>
    <row r="75" spans="1:10" outlineLevel="1" x14ac:dyDescent="0.3">
      <c r="B75" s="97" t="s">
        <v>96</v>
      </c>
      <c r="C75" s="97"/>
      <c r="D75" s="97"/>
      <c r="E75" s="24" t="s">
        <v>0</v>
      </c>
      <c r="F75" s="24">
        <v>0</v>
      </c>
      <c r="G75" s="29"/>
      <c r="H75" s="35">
        <f>F75*G75</f>
        <v>0</v>
      </c>
      <c r="J75" s="13"/>
    </row>
    <row r="76" spans="1:10" outlineLevel="1" x14ac:dyDescent="0.3">
      <c r="B76" s="97" t="s">
        <v>124</v>
      </c>
      <c r="C76" s="97"/>
      <c r="D76" s="97"/>
      <c r="E76" s="24" t="s">
        <v>0</v>
      </c>
      <c r="F76" s="24">
        <f>(1.25+2+6)*2.1</f>
        <v>19.425000000000001</v>
      </c>
      <c r="G76" s="29"/>
      <c r="H76" s="15">
        <f t="shared" ref="H76:H88" si="4">F76*G76</f>
        <v>0</v>
      </c>
      <c r="J76" s="13" t="s">
        <v>163</v>
      </c>
    </row>
    <row r="77" spans="1:10" outlineLevel="1" x14ac:dyDescent="0.3">
      <c r="B77" s="97" t="s">
        <v>12</v>
      </c>
      <c r="C77" s="97"/>
      <c r="D77" s="97"/>
      <c r="E77" s="24" t="s">
        <v>0</v>
      </c>
      <c r="F77" s="24">
        <v>3.5</v>
      </c>
      <c r="G77" s="29"/>
      <c r="H77" s="15">
        <f t="shared" si="4"/>
        <v>0</v>
      </c>
      <c r="J77" s="13" t="s">
        <v>164</v>
      </c>
    </row>
    <row r="78" spans="1:10" outlineLevel="1" x14ac:dyDescent="0.3">
      <c r="B78" s="97" t="s">
        <v>13</v>
      </c>
      <c r="C78" s="97"/>
      <c r="D78" s="97"/>
      <c r="E78" s="24" t="s">
        <v>0</v>
      </c>
      <c r="F78" s="24">
        <v>0</v>
      </c>
      <c r="G78" s="29"/>
      <c r="H78" s="15">
        <f t="shared" si="4"/>
        <v>0</v>
      </c>
      <c r="J78" s="13"/>
    </row>
    <row r="79" spans="1:10" outlineLevel="1" x14ac:dyDescent="0.3">
      <c r="B79" s="97" t="s">
        <v>14</v>
      </c>
      <c r="C79" s="97"/>
      <c r="D79" s="97"/>
      <c r="E79" s="24" t="s">
        <v>1</v>
      </c>
      <c r="F79" s="24">
        <v>0</v>
      </c>
      <c r="G79" s="29"/>
      <c r="H79" s="15">
        <f t="shared" si="4"/>
        <v>0</v>
      </c>
      <c r="J79" s="13"/>
    </row>
    <row r="80" spans="1:10" outlineLevel="1" x14ac:dyDescent="0.3">
      <c r="B80" s="97" t="s">
        <v>125</v>
      </c>
      <c r="C80" s="97"/>
      <c r="D80" s="97"/>
      <c r="E80" s="24" t="s">
        <v>2</v>
      </c>
      <c r="F80" s="24">
        <v>0</v>
      </c>
      <c r="G80" s="29"/>
      <c r="H80" s="15">
        <f t="shared" si="4"/>
        <v>0</v>
      </c>
      <c r="J80" s="13"/>
    </row>
    <row r="81" spans="1:10" outlineLevel="1" x14ac:dyDescent="0.3">
      <c r="B81" s="97" t="s">
        <v>15</v>
      </c>
      <c r="C81" s="97"/>
      <c r="D81" s="97"/>
      <c r="E81" s="24" t="s">
        <v>2</v>
      </c>
      <c r="F81" s="24">
        <v>0</v>
      </c>
      <c r="G81" s="29"/>
      <c r="H81" s="15">
        <f t="shared" si="4"/>
        <v>0</v>
      </c>
      <c r="J81" s="13"/>
    </row>
    <row r="82" spans="1:10" outlineLevel="1" x14ac:dyDescent="0.3">
      <c r="B82" s="97" t="s">
        <v>16</v>
      </c>
      <c r="C82" s="97"/>
      <c r="D82" s="97"/>
      <c r="E82" s="24" t="s">
        <v>2</v>
      </c>
      <c r="F82" s="24">
        <v>0</v>
      </c>
      <c r="G82" s="29"/>
      <c r="H82" s="15">
        <f t="shared" si="4"/>
        <v>0</v>
      </c>
      <c r="J82" s="13"/>
    </row>
    <row r="83" spans="1:10" outlineLevel="1" x14ac:dyDescent="0.3">
      <c r="B83" s="97" t="s">
        <v>17</v>
      </c>
      <c r="C83" s="97"/>
      <c r="D83" s="97"/>
      <c r="E83" s="24" t="s">
        <v>2</v>
      </c>
      <c r="F83" s="24">
        <v>0</v>
      </c>
      <c r="G83" s="29"/>
      <c r="H83" s="15">
        <f t="shared" si="4"/>
        <v>0</v>
      </c>
      <c r="J83" s="13"/>
    </row>
    <row r="84" spans="1:10" outlineLevel="1" x14ac:dyDescent="0.3">
      <c r="B84" s="97" t="s">
        <v>126</v>
      </c>
      <c r="C84" s="97"/>
      <c r="D84" s="97"/>
      <c r="E84" s="24" t="s">
        <v>2</v>
      </c>
      <c r="F84" s="24">
        <v>0</v>
      </c>
      <c r="G84" s="29"/>
      <c r="H84" s="15">
        <f t="shared" si="4"/>
        <v>0</v>
      </c>
      <c r="J84" s="13"/>
    </row>
    <row r="85" spans="1:10" outlineLevel="1" x14ac:dyDescent="0.3">
      <c r="B85" s="97" t="s">
        <v>97</v>
      </c>
      <c r="C85" s="97"/>
      <c r="D85" s="97"/>
      <c r="E85" s="24" t="s">
        <v>0</v>
      </c>
      <c r="F85" s="24">
        <v>0</v>
      </c>
      <c r="G85" s="29"/>
      <c r="H85" s="15">
        <f t="shared" si="4"/>
        <v>0</v>
      </c>
      <c r="J85" s="13"/>
    </row>
    <row r="86" spans="1:10" outlineLevel="1" x14ac:dyDescent="0.3">
      <c r="B86" s="97" t="s">
        <v>18</v>
      </c>
      <c r="C86" s="97"/>
      <c r="D86" s="97"/>
      <c r="E86" s="24" t="s">
        <v>2</v>
      </c>
      <c r="F86" s="24">
        <v>0</v>
      </c>
      <c r="G86" s="29"/>
      <c r="H86" s="15">
        <f t="shared" si="4"/>
        <v>0</v>
      </c>
    </row>
    <row r="87" spans="1:10" outlineLevel="1" x14ac:dyDescent="0.3">
      <c r="B87" s="97" t="s">
        <v>19</v>
      </c>
      <c r="C87" s="97"/>
      <c r="D87" s="97"/>
      <c r="E87" s="24" t="s">
        <v>2</v>
      </c>
      <c r="F87" s="24">
        <v>0</v>
      </c>
      <c r="G87" s="29"/>
      <c r="H87" s="15">
        <f t="shared" si="4"/>
        <v>0</v>
      </c>
    </row>
    <row r="88" spans="1:10" outlineLevel="1" x14ac:dyDescent="0.3">
      <c r="B88" s="97" t="s">
        <v>20</v>
      </c>
      <c r="C88" s="97"/>
      <c r="D88" s="97"/>
      <c r="E88" s="24" t="s">
        <v>2</v>
      </c>
      <c r="F88" s="24">
        <v>1</v>
      </c>
      <c r="G88" s="29"/>
      <c r="H88" s="36">
        <f t="shared" si="4"/>
        <v>0</v>
      </c>
    </row>
    <row r="89" spans="1:10" x14ac:dyDescent="0.3">
      <c r="B89" s="99" t="s">
        <v>78</v>
      </c>
      <c r="C89" s="99"/>
      <c r="D89" s="99"/>
      <c r="E89" s="99"/>
      <c r="F89" s="99"/>
      <c r="G89" s="99"/>
      <c r="H89" s="34">
        <f>SUM(H90:H94)</f>
        <v>0</v>
      </c>
    </row>
    <row r="90" spans="1:10" outlineLevel="1" x14ac:dyDescent="0.3">
      <c r="B90" s="85" t="s">
        <v>158</v>
      </c>
      <c r="C90" s="85"/>
      <c r="D90" s="85"/>
      <c r="E90" s="50" t="s">
        <v>0</v>
      </c>
      <c r="F90" s="50">
        <v>0</v>
      </c>
      <c r="G90" s="51"/>
      <c r="H90" s="48">
        <f t="shared" ref="H90:H94" si="5">G90*F90</f>
        <v>0</v>
      </c>
    </row>
    <row r="91" spans="1:10" outlineLevel="1" x14ac:dyDescent="0.3">
      <c r="B91" s="81" t="s">
        <v>79</v>
      </c>
      <c r="C91" s="81"/>
      <c r="D91" s="81"/>
      <c r="E91" s="50" t="s">
        <v>0</v>
      </c>
      <c r="F91" s="50">
        <v>0</v>
      </c>
      <c r="G91" s="51"/>
      <c r="H91" s="48">
        <f t="shared" si="5"/>
        <v>0</v>
      </c>
    </row>
    <row r="92" spans="1:10" outlineLevel="1" x14ac:dyDescent="0.3">
      <c r="A92" s="55"/>
      <c r="B92" s="79" t="s">
        <v>116</v>
      </c>
      <c r="C92" s="79"/>
      <c r="D92" s="79"/>
      <c r="E92" s="50" t="s">
        <v>0</v>
      </c>
      <c r="F92" s="50">
        <v>0</v>
      </c>
      <c r="G92" s="51"/>
      <c r="H92" s="48">
        <f t="shared" si="5"/>
        <v>0</v>
      </c>
    </row>
    <row r="93" spans="1:10" outlineLevel="1" x14ac:dyDescent="0.3">
      <c r="A93" s="55"/>
      <c r="B93" s="79" t="s">
        <v>159</v>
      </c>
      <c r="C93" s="79"/>
      <c r="D93" s="79"/>
      <c r="E93" s="50" t="s">
        <v>0</v>
      </c>
      <c r="F93" s="50">
        <v>0</v>
      </c>
      <c r="G93" s="51"/>
      <c r="H93" s="48">
        <f t="shared" si="5"/>
        <v>0</v>
      </c>
    </row>
    <row r="94" spans="1:10" outlineLevel="1" x14ac:dyDescent="0.3">
      <c r="A94" s="55"/>
      <c r="B94" s="79" t="s">
        <v>117</v>
      </c>
      <c r="C94" s="79"/>
      <c r="D94" s="79"/>
      <c r="E94" s="50" t="s">
        <v>0</v>
      </c>
      <c r="F94" s="50">
        <v>0</v>
      </c>
      <c r="G94" s="51"/>
      <c r="H94" s="48">
        <f t="shared" si="5"/>
        <v>0</v>
      </c>
    </row>
    <row r="95" spans="1:10" x14ac:dyDescent="0.3">
      <c r="B95" s="77" t="s">
        <v>184</v>
      </c>
      <c r="C95" s="77"/>
      <c r="D95" s="77"/>
      <c r="E95" s="77"/>
      <c r="F95" s="77"/>
      <c r="G95" s="77"/>
      <c r="H95" s="32">
        <f>SUM(H96:H103)</f>
        <v>0</v>
      </c>
    </row>
    <row r="96" spans="1:10" outlineLevel="1" x14ac:dyDescent="0.3">
      <c r="A96" s="55"/>
      <c r="B96" s="86" t="s">
        <v>148</v>
      </c>
      <c r="C96" s="86"/>
      <c r="D96" s="86"/>
      <c r="E96" s="30" t="s">
        <v>1</v>
      </c>
      <c r="F96" s="30">
        <v>13</v>
      </c>
      <c r="G96" s="28"/>
      <c r="H96" s="57">
        <f t="shared" ref="H96:H103" si="6">F96*G96</f>
        <v>0</v>
      </c>
    </row>
    <row r="97" spans="1:8" outlineLevel="1" x14ac:dyDescent="0.3">
      <c r="A97" s="55"/>
      <c r="B97" s="86" t="s">
        <v>153</v>
      </c>
      <c r="C97" s="86"/>
      <c r="D97" s="86"/>
      <c r="E97" s="30" t="s">
        <v>30</v>
      </c>
      <c r="F97" s="30">
        <v>20</v>
      </c>
      <c r="G97" s="28"/>
      <c r="H97" s="57">
        <f t="shared" ref="H97" si="7">F97*G97</f>
        <v>0</v>
      </c>
    </row>
    <row r="98" spans="1:8" outlineLevel="1" x14ac:dyDescent="0.3">
      <c r="B98" s="78" t="s">
        <v>115</v>
      </c>
      <c r="C98" s="78"/>
      <c r="D98" s="78"/>
      <c r="E98" s="27" t="s">
        <v>30</v>
      </c>
      <c r="F98" s="27">
        <v>20</v>
      </c>
      <c r="G98" s="28"/>
      <c r="H98" s="5">
        <f t="shared" si="6"/>
        <v>0</v>
      </c>
    </row>
    <row r="99" spans="1:8" outlineLevel="1" x14ac:dyDescent="0.3">
      <c r="B99" s="26" t="s">
        <v>130</v>
      </c>
      <c r="C99" s="26"/>
      <c r="D99" s="26"/>
      <c r="E99" s="27" t="s">
        <v>2</v>
      </c>
      <c r="F99" s="27">
        <v>0</v>
      </c>
      <c r="G99" s="28"/>
      <c r="H99" s="5">
        <f t="shared" si="6"/>
        <v>0</v>
      </c>
    </row>
    <row r="100" spans="1:8" outlineLevel="1" x14ac:dyDescent="0.3">
      <c r="B100" s="78" t="s">
        <v>31</v>
      </c>
      <c r="C100" s="78"/>
      <c r="D100" s="78"/>
      <c r="E100" s="27" t="s">
        <v>1</v>
      </c>
      <c r="F100" s="27">
        <v>2</v>
      </c>
      <c r="G100" s="22"/>
      <c r="H100" s="5">
        <f t="shared" si="6"/>
        <v>0</v>
      </c>
    </row>
    <row r="101" spans="1:8" outlineLevel="1" x14ac:dyDescent="0.3">
      <c r="B101" s="78" t="s">
        <v>80</v>
      </c>
      <c r="C101" s="78"/>
      <c r="D101" s="78"/>
      <c r="E101" s="27" t="s">
        <v>1</v>
      </c>
      <c r="F101" s="27">
        <v>0</v>
      </c>
      <c r="G101" s="28"/>
      <c r="H101" s="5">
        <f t="shared" si="6"/>
        <v>0</v>
      </c>
    </row>
    <row r="102" spans="1:8" outlineLevel="1" x14ac:dyDescent="0.3">
      <c r="B102" s="67" t="s">
        <v>185</v>
      </c>
      <c r="C102" s="67"/>
      <c r="D102" s="67"/>
      <c r="E102" s="27" t="s">
        <v>1</v>
      </c>
      <c r="F102" s="27">
        <v>8</v>
      </c>
      <c r="G102" s="28"/>
      <c r="H102" s="5">
        <f t="shared" si="6"/>
        <v>0</v>
      </c>
    </row>
    <row r="103" spans="1:8" outlineLevel="1" x14ac:dyDescent="0.3">
      <c r="B103" s="67" t="s">
        <v>187</v>
      </c>
      <c r="C103" s="67"/>
      <c r="D103" s="67"/>
      <c r="E103" s="27" t="s">
        <v>2</v>
      </c>
      <c r="F103" s="27">
        <v>36</v>
      </c>
      <c r="G103" s="28"/>
      <c r="H103" s="5">
        <f t="shared" si="6"/>
        <v>0</v>
      </c>
    </row>
    <row r="104" spans="1:8" x14ac:dyDescent="0.3">
      <c r="B104" s="77" t="s">
        <v>32</v>
      </c>
      <c r="C104" s="77"/>
      <c r="D104" s="77"/>
      <c r="E104" s="77"/>
      <c r="F104" s="77"/>
      <c r="G104" s="77"/>
      <c r="H104" s="32">
        <f>SUM(H105:H114)</f>
        <v>0</v>
      </c>
    </row>
    <row r="105" spans="1:8" outlineLevel="1" x14ac:dyDescent="0.3">
      <c r="B105" s="78" t="s">
        <v>104</v>
      </c>
      <c r="C105" s="78"/>
      <c r="D105" s="78"/>
      <c r="E105" s="27" t="s">
        <v>2</v>
      </c>
      <c r="F105" s="27">
        <v>0</v>
      </c>
      <c r="G105" s="28"/>
      <c r="H105" s="5">
        <f>F105*G105</f>
        <v>0</v>
      </c>
    </row>
    <row r="106" spans="1:8" outlineLevel="1" x14ac:dyDescent="0.3">
      <c r="B106" s="78" t="s">
        <v>103</v>
      </c>
      <c r="C106" s="78"/>
      <c r="D106" s="78"/>
      <c r="E106" s="27" t="s">
        <v>2</v>
      </c>
      <c r="F106" s="27">
        <v>300</v>
      </c>
      <c r="G106" s="28"/>
      <c r="H106" s="5">
        <f t="shared" ref="H106:H113" si="8">F106*G106</f>
        <v>0</v>
      </c>
    </row>
    <row r="107" spans="1:8" outlineLevel="1" x14ac:dyDescent="0.3">
      <c r="B107" s="85" t="s">
        <v>33</v>
      </c>
      <c r="C107" s="85"/>
      <c r="D107" s="85"/>
      <c r="E107" s="50" t="s">
        <v>2</v>
      </c>
      <c r="F107" s="50">
        <v>300</v>
      </c>
      <c r="G107" s="47"/>
      <c r="H107" s="48">
        <f t="shared" si="8"/>
        <v>0</v>
      </c>
    </row>
    <row r="108" spans="1:8" outlineLevel="1" x14ac:dyDescent="0.3">
      <c r="B108" s="78" t="s">
        <v>34</v>
      </c>
      <c r="C108" s="78"/>
      <c r="D108" s="78"/>
      <c r="E108" s="27" t="s">
        <v>1</v>
      </c>
      <c r="F108" s="27">
        <v>1</v>
      </c>
      <c r="G108" s="22"/>
      <c r="H108" s="5">
        <f t="shared" si="8"/>
        <v>0</v>
      </c>
    </row>
    <row r="109" spans="1:8" outlineLevel="1" x14ac:dyDescent="0.3">
      <c r="B109" s="85" t="s">
        <v>107</v>
      </c>
      <c r="C109" s="85"/>
      <c r="D109" s="85"/>
      <c r="E109" s="50" t="s">
        <v>1</v>
      </c>
      <c r="F109" s="50">
        <v>15</v>
      </c>
      <c r="G109" s="47"/>
      <c r="H109" s="48">
        <f t="shared" si="8"/>
        <v>0</v>
      </c>
    </row>
    <row r="110" spans="1:8" outlineLevel="1" x14ac:dyDescent="0.3">
      <c r="B110" s="83" t="s">
        <v>106</v>
      </c>
      <c r="C110" s="83"/>
      <c r="D110" s="83"/>
      <c r="E110" s="30" t="s">
        <v>1</v>
      </c>
      <c r="F110" s="30">
        <v>0</v>
      </c>
      <c r="G110" s="22"/>
      <c r="H110" s="5">
        <f t="shared" si="8"/>
        <v>0</v>
      </c>
    </row>
    <row r="111" spans="1:8" outlineLevel="1" x14ac:dyDescent="0.3">
      <c r="B111" s="83" t="s">
        <v>105</v>
      </c>
      <c r="C111" s="83"/>
      <c r="D111" s="83"/>
      <c r="E111" s="30" t="s">
        <v>1</v>
      </c>
      <c r="F111" s="30">
        <v>0</v>
      </c>
      <c r="G111" s="22"/>
      <c r="H111" s="5">
        <f t="shared" si="8"/>
        <v>0</v>
      </c>
    </row>
    <row r="112" spans="1:8" outlineLevel="1" x14ac:dyDescent="0.3">
      <c r="B112" s="83" t="s">
        <v>118</v>
      </c>
      <c r="C112" s="83"/>
      <c r="D112" s="83"/>
      <c r="E112" s="30" t="s">
        <v>1</v>
      </c>
      <c r="F112" s="30">
        <v>0</v>
      </c>
      <c r="G112" s="22"/>
      <c r="H112" s="5">
        <f t="shared" si="8"/>
        <v>0</v>
      </c>
    </row>
    <row r="113" spans="2:16" outlineLevel="1" x14ac:dyDescent="0.3">
      <c r="B113" s="83" t="s">
        <v>131</v>
      </c>
      <c r="C113" s="83"/>
      <c r="D113" s="83"/>
      <c r="E113" s="30" t="s">
        <v>1</v>
      </c>
      <c r="F113" s="30">
        <v>0</v>
      </c>
      <c r="G113" s="22"/>
      <c r="H113" s="5">
        <f t="shared" si="8"/>
        <v>0</v>
      </c>
    </row>
    <row r="114" spans="2:16" outlineLevel="1" x14ac:dyDescent="0.3">
      <c r="B114" s="85" t="s">
        <v>109</v>
      </c>
      <c r="C114" s="82"/>
      <c r="D114" s="82"/>
      <c r="E114" s="50" t="s">
        <v>1</v>
      </c>
      <c r="F114" s="50">
        <v>0</v>
      </c>
      <c r="G114" s="47"/>
      <c r="H114" s="48">
        <f>G114*F114</f>
        <v>0</v>
      </c>
      <c r="J114" s="17"/>
      <c r="K114" s="18"/>
      <c r="L114" s="18"/>
      <c r="M114" s="14"/>
      <c r="N114" s="14"/>
      <c r="O114" s="12"/>
      <c r="P114" s="5"/>
    </row>
    <row r="115" spans="2:16" x14ac:dyDescent="0.3">
      <c r="B115" s="77" t="s">
        <v>165</v>
      </c>
      <c r="C115" s="77"/>
      <c r="D115" s="77"/>
      <c r="E115" s="77"/>
      <c r="F115" s="77"/>
      <c r="G115" s="77"/>
      <c r="H115" s="32">
        <f>SUM(H116:H160)</f>
        <v>0</v>
      </c>
    </row>
    <row r="116" spans="2:16" outlineLevel="1" x14ac:dyDescent="0.3">
      <c r="B116" s="78" t="s">
        <v>35</v>
      </c>
      <c r="C116" s="78"/>
      <c r="D116" s="78"/>
      <c r="E116" s="27" t="s">
        <v>1</v>
      </c>
      <c r="F116" s="27">
        <v>0</v>
      </c>
      <c r="G116" s="22"/>
      <c r="H116" s="5">
        <f>G116*F116</f>
        <v>0</v>
      </c>
    </row>
    <row r="117" spans="2:16" outlineLevel="1" x14ac:dyDescent="0.3">
      <c r="B117" s="78" t="s">
        <v>36</v>
      </c>
      <c r="C117" s="78"/>
      <c r="D117" s="78"/>
      <c r="E117" s="27" t="s">
        <v>1</v>
      </c>
      <c r="F117" s="27">
        <v>0</v>
      </c>
      <c r="G117" s="22"/>
      <c r="H117" s="5">
        <f t="shared" ref="H117:H160" si="9">G117*F117</f>
        <v>0</v>
      </c>
    </row>
    <row r="118" spans="2:16" outlineLevel="1" x14ac:dyDescent="0.3">
      <c r="B118" s="78" t="s">
        <v>108</v>
      </c>
      <c r="C118" s="78"/>
      <c r="D118" s="78"/>
      <c r="E118" s="27" t="s">
        <v>1</v>
      </c>
      <c r="F118" s="27">
        <v>0</v>
      </c>
      <c r="G118" s="22"/>
      <c r="H118" s="5">
        <f t="shared" si="9"/>
        <v>0</v>
      </c>
    </row>
    <row r="119" spans="2:16" outlineLevel="1" x14ac:dyDescent="0.3">
      <c r="B119" s="78" t="s">
        <v>37</v>
      </c>
      <c r="C119" s="78"/>
      <c r="D119" s="78"/>
      <c r="E119" s="27" t="s">
        <v>1</v>
      </c>
      <c r="F119" s="27">
        <v>0</v>
      </c>
      <c r="G119" s="22"/>
      <c r="H119" s="5">
        <f t="shared" si="9"/>
        <v>0</v>
      </c>
    </row>
    <row r="120" spans="2:16" outlineLevel="1" x14ac:dyDescent="0.3">
      <c r="B120" s="78" t="s">
        <v>38</v>
      </c>
      <c r="C120" s="78"/>
      <c r="D120" s="78"/>
      <c r="E120" s="27" t="s">
        <v>1</v>
      </c>
      <c r="F120" s="27">
        <v>0</v>
      </c>
      <c r="G120" s="22"/>
      <c r="H120" s="5">
        <f t="shared" si="9"/>
        <v>0</v>
      </c>
    </row>
    <row r="121" spans="2:16" outlineLevel="1" x14ac:dyDescent="0.3">
      <c r="B121" s="78" t="s">
        <v>39</v>
      </c>
      <c r="C121" s="78"/>
      <c r="D121" s="78"/>
      <c r="E121" s="27" t="s">
        <v>1</v>
      </c>
      <c r="F121" s="27">
        <v>1</v>
      </c>
      <c r="G121" s="22"/>
      <c r="H121" s="5">
        <f t="shared" si="9"/>
        <v>0</v>
      </c>
    </row>
    <row r="122" spans="2:16" outlineLevel="1" x14ac:dyDescent="0.3">
      <c r="B122" s="78" t="s">
        <v>81</v>
      </c>
      <c r="C122" s="78"/>
      <c r="D122" s="78"/>
      <c r="E122" s="27" t="s">
        <v>1</v>
      </c>
      <c r="F122" s="27">
        <v>1</v>
      </c>
      <c r="G122" s="22"/>
      <c r="H122" s="5">
        <f t="shared" si="9"/>
        <v>0</v>
      </c>
    </row>
    <row r="123" spans="2:16" outlineLevel="1" x14ac:dyDescent="0.3">
      <c r="B123" s="78" t="s">
        <v>132</v>
      </c>
      <c r="C123" s="84"/>
      <c r="D123" s="84"/>
      <c r="E123" s="27" t="s">
        <v>1</v>
      </c>
      <c r="F123" s="27">
        <v>1</v>
      </c>
      <c r="G123" s="22"/>
      <c r="H123" s="5">
        <f t="shared" si="9"/>
        <v>0</v>
      </c>
    </row>
    <row r="124" spans="2:16" outlineLevel="1" x14ac:dyDescent="0.3">
      <c r="B124" s="78" t="s">
        <v>40</v>
      </c>
      <c r="C124" s="84"/>
      <c r="D124" s="84"/>
      <c r="E124" s="27" t="s">
        <v>1</v>
      </c>
      <c r="F124" s="27">
        <v>0</v>
      </c>
      <c r="G124" s="22"/>
      <c r="H124" s="5">
        <f t="shared" si="9"/>
        <v>0</v>
      </c>
    </row>
    <row r="125" spans="2:16" outlineLevel="1" x14ac:dyDescent="0.3">
      <c r="B125" s="78" t="s">
        <v>41</v>
      </c>
      <c r="C125" s="84"/>
      <c r="D125" s="84"/>
      <c r="E125" s="27" t="s">
        <v>1</v>
      </c>
      <c r="F125" s="27">
        <v>1</v>
      </c>
      <c r="G125" s="22"/>
      <c r="H125" s="5">
        <f t="shared" si="9"/>
        <v>0</v>
      </c>
    </row>
    <row r="126" spans="2:16" outlineLevel="1" x14ac:dyDescent="0.3">
      <c r="B126" s="78" t="s">
        <v>42</v>
      </c>
      <c r="C126" s="84"/>
      <c r="D126" s="84"/>
      <c r="E126" s="27" t="s">
        <v>1</v>
      </c>
      <c r="F126" s="27">
        <v>0</v>
      </c>
      <c r="G126" s="22"/>
      <c r="H126" s="5">
        <f t="shared" si="9"/>
        <v>0</v>
      </c>
    </row>
    <row r="127" spans="2:16" s="55" customFormat="1" outlineLevel="1" x14ac:dyDescent="0.3">
      <c r="B127" s="86" t="s">
        <v>43</v>
      </c>
      <c r="C127" s="87"/>
      <c r="D127" s="87"/>
      <c r="E127" s="30" t="s">
        <v>1</v>
      </c>
      <c r="F127" s="30">
        <v>1</v>
      </c>
      <c r="G127" s="56"/>
      <c r="H127" s="57">
        <f t="shared" si="9"/>
        <v>0</v>
      </c>
    </row>
    <row r="128" spans="2:16" outlineLevel="1" x14ac:dyDescent="0.3">
      <c r="B128" s="78" t="s">
        <v>44</v>
      </c>
      <c r="C128" s="84"/>
      <c r="D128" s="84"/>
      <c r="E128" s="27" t="s">
        <v>1</v>
      </c>
      <c r="F128" s="27">
        <v>0</v>
      </c>
      <c r="G128" s="22"/>
      <c r="H128" s="5">
        <f t="shared" si="9"/>
        <v>0</v>
      </c>
    </row>
    <row r="129" spans="2:8" outlineLevel="1" x14ac:dyDescent="0.3">
      <c r="B129" s="78" t="s">
        <v>45</v>
      </c>
      <c r="C129" s="84"/>
      <c r="D129" s="84"/>
      <c r="E129" s="27" t="s">
        <v>1</v>
      </c>
      <c r="F129" s="27">
        <v>1</v>
      </c>
      <c r="G129" s="22"/>
      <c r="H129" s="5">
        <f t="shared" si="9"/>
        <v>0</v>
      </c>
    </row>
    <row r="130" spans="2:8" outlineLevel="1" x14ac:dyDescent="0.3">
      <c r="B130" s="78" t="s">
        <v>46</v>
      </c>
      <c r="C130" s="84"/>
      <c r="D130" s="84"/>
      <c r="E130" s="27" t="s">
        <v>1</v>
      </c>
      <c r="F130" s="27">
        <v>0</v>
      </c>
      <c r="G130" s="22"/>
      <c r="H130" s="5">
        <f t="shared" si="9"/>
        <v>0</v>
      </c>
    </row>
    <row r="131" spans="2:8" outlineLevel="1" x14ac:dyDescent="0.3">
      <c r="B131" s="78" t="s">
        <v>47</v>
      </c>
      <c r="C131" s="84"/>
      <c r="D131" s="84"/>
      <c r="E131" s="27" t="s">
        <v>1</v>
      </c>
      <c r="F131" s="27">
        <v>0</v>
      </c>
      <c r="G131" s="22"/>
      <c r="H131" s="5">
        <f t="shared" si="9"/>
        <v>0</v>
      </c>
    </row>
    <row r="132" spans="2:8" outlineLevel="1" x14ac:dyDescent="0.3">
      <c r="B132" s="78" t="s">
        <v>48</v>
      </c>
      <c r="C132" s="84"/>
      <c r="D132" s="84"/>
      <c r="E132" s="27" t="s">
        <v>1</v>
      </c>
      <c r="F132" s="27">
        <v>1</v>
      </c>
      <c r="G132" s="22"/>
      <c r="H132" s="5">
        <f t="shared" si="9"/>
        <v>0</v>
      </c>
    </row>
    <row r="133" spans="2:8" outlineLevel="1" x14ac:dyDescent="0.3">
      <c r="B133" s="78" t="s">
        <v>49</v>
      </c>
      <c r="C133" s="84"/>
      <c r="D133" s="84"/>
      <c r="E133" s="27" t="s">
        <v>1</v>
      </c>
      <c r="F133" s="27">
        <v>0</v>
      </c>
      <c r="G133" s="22"/>
      <c r="H133" s="5">
        <f t="shared" si="9"/>
        <v>0</v>
      </c>
    </row>
    <row r="134" spans="2:8" outlineLevel="1" x14ac:dyDescent="0.3">
      <c r="B134" s="78" t="s">
        <v>50</v>
      </c>
      <c r="C134" s="84"/>
      <c r="D134" s="84"/>
      <c r="E134" s="27" t="s">
        <v>1</v>
      </c>
      <c r="F134" s="27">
        <v>0</v>
      </c>
      <c r="G134" s="22"/>
      <c r="H134" s="5">
        <f t="shared" si="9"/>
        <v>0</v>
      </c>
    </row>
    <row r="135" spans="2:8" outlineLevel="1" x14ac:dyDescent="0.3">
      <c r="B135" s="78" t="s">
        <v>51</v>
      </c>
      <c r="C135" s="84"/>
      <c r="D135" s="84"/>
      <c r="E135" s="27" t="s">
        <v>1</v>
      </c>
      <c r="F135" s="27">
        <v>0</v>
      </c>
      <c r="G135" s="22"/>
      <c r="H135" s="5">
        <f t="shared" si="9"/>
        <v>0</v>
      </c>
    </row>
    <row r="136" spans="2:8" outlineLevel="1" x14ac:dyDescent="0.3">
      <c r="B136" s="78" t="s">
        <v>52</v>
      </c>
      <c r="C136" s="84"/>
      <c r="D136" s="84"/>
      <c r="E136" s="27" t="s">
        <v>1</v>
      </c>
      <c r="F136" s="27">
        <v>1</v>
      </c>
      <c r="G136" s="22"/>
      <c r="H136" s="5">
        <f t="shared" si="9"/>
        <v>0</v>
      </c>
    </row>
    <row r="137" spans="2:8" outlineLevel="1" x14ac:dyDescent="0.3">
      <c r="B137" s="78" t="s">
        <v>53</v>
      </c>
      <c r="C137" s="84"/>
      <c r="D137" s="84"/>
      <c r="E137" s="27" t="s">
        <v>1</v>
      </c>
      <c r="F137" s="27">
        <v>0</v>
      </c>
      <c r="G137" s="22"/>
      <c r="H137" s="5">
        <f t="shared" si="9"/>
        <v>0</v>
      </c>
    </row>
    <row r="138" spans="2:8" outlineLevel="1" x14ac:dyDescent="0.3">
      <c r="B138" s="78" t="s">
        <v>54</v>
      </c>
      <c r="C138" s="84"/>
      <c r="D138" s="84"/>
      <c r="E138" s="27" t="s">
        <v>1</v>
      </c>
      <c r="F138" s="27">
        <v>6</v>
      </c>
      <c r="G138" s="22"/>
      <c r="H138" s="5">
        <f t="shared" si="9"/>
        <v>0</v>
      </c>
    </row>
    <row r="139" spans="2:8" s="55" customFormat="1" outlineLevel="1" x14ac:dyDescent="0.3">
      <c r="B139" s="86" t="s">
        <v>55</v>
      </c>
      <c r="C139" s="87"/>
      <c r="D139" s="87"/>
      <c r="E139" s="30" t="s">
        <v>1</v>
      </c>
      <c r="F139" s="30">
        <v>1</v>
      </c>
      <c r="G139" s="56"/>
      <c r="H139" s="57">
        <f t="shared" si="9"/>
        <v>0</v>
      </c>
    </row>
    <row r="140" spans="2:8" outlineLevel="1" x14ac:dyDescent="0.3">
      <c r="B140" s="78" t="s">
        <v>56</v>
      </c>
      <c r="C140" s="84"/>
      <c r="D140" s="84"/>
      <c r="E140" s="27" t="s">
        <v>1</v>
      </c>
      <c r="F140" s="27">
        <v>1</v>
      </c>
      <c r="G140" s="22"/>
      <c r="H140" s="5">
        <f t="shared" si="9"/>
        <v>0</v>
      </c>
    </row>
    <row r="141" spans="2:8" outlineLevel="1" x14ac:dyDescent="0.3">
      <c r="B141" s="78" t="s">
        <v>57</v>
      </c>
      <c r="C141" s="84"/>
      <c r="D141" s="84"/>
      <c r="E141" s="27" t="s">
        <v>1</v>
      </c>
      <c r="F141" s="27">
        <v>0</v>
      </c>
      <c r="G141" s="22"/>
      <c r="H141" s="5">
        <f t="shared" si="9"/>
        <v>0</v>
      </c>
    </row>
    <row r="142" spans="2:8" outlineLevel="1" x14ac:dyDescent="0.3">
      <c r="B142" s="78" t="s">
        <v>58</v>
      </c>
      <c r="C142" s="84"/>
      <c r="D142" s="84"/>
      <c r="E142" s="27" t="s">
        <v>1</v>
      </c>
      <c r="F142" s="27">
        <v>0</v>
      </c>
      <c r="G142" s="22"/>
      <c r="H142" s="5">
        <f t="shared" si="9"/>
        <v>0</v>
      </c>
    </row>
    <row r="143" spans="2:8" outlineLevel="1" x14ac:dyDescent="0.3">
      <c r="B143" s="78" t="s">
        <v>59</v>
      </c>
      <c r="C143" s="84"/>
      <c r="D143" s="84"/>
      <c r="E143" s="27" t="s">
        <v>0</v>
      </c>
      <c r="F143" s="27">
        <v>9</v>
      </c>
      <c r="G143" s="22"/>
      <c r="H143" s="5">
        <f t="shared" si="9"/>
        <v>0</v>
      </c>
    </row>
    <row r="144" spans="2:8" outlineLevel="1" x14ac:dyDescent="0.3">
      <c r="B144" s="78" t="s">
        <v>133</v>
      </c>
      <c r="C144" s="84"/>
      <c r="D144" s="84"/>
      <c r="E144" s="27" t="s">
        <v>1</v>
      </c>
      <c r="F144" s="27">
        <v>3</v>
      </c>
      <c r="G144" s="22"/>
      <c r="H144" s="5">
        <f t="shared" si="9"/>
        <v>0</v>
      </c>
    </row>
    <row r="145" spans="1:8" outlineLevel="1" x14ac:dyDescent="0.3">
      <c r="B145" s="78" t="s">
        <v>134</v>
      </c>
      <c r="C145" s="84"/>
      <c r="D145" s="84"/>
      <c r="E145" s="27" t="s">
        <v>1</v>
      </c>
      <c r="F145" s="27">
        <v>0</v>
      </c>
      <c r="G145" s="22"/>
      <c r="H145" s="5">
        <f t="shared" si="9"/>
        <v>0</v>
      </c>
    </row>
    <row r="146" spans="1:8" outlineLevel="1" x14ac:dyDescent="0.3">
      <c r="A146" s="55"/>
      <c r="B146" s="86" t="s">
        <v>135</v>
      </c>
      <c r="C146" s="87"/>
      <c r="D146" s="87"/>
      <c r="E146" s="30" t="s">
        <v>2</v>
      </c>
      <c r="F146" s="30">
        <v>30</v>
      </c>
      <c r="G146" s="56"/>
      <c r="H146" s="57">
        <f t="shared" si="9"/>
        <v>0</v>
      </c>
    </row>
    <row r="147" spans="1:8" outlineLevel="1" x14ac:dyDescent="0.3">
      <c r="B147" s="78" t="s">
        <v>136</v>
      </c>
      <c r="C147" s="84"/>
      <c r="D147" s="84"/>
      <c r="E147" s="27" t="s">
        <v>1</v>
      </c>
      <c r="F147" s="27">
        <v>0</v>
      </c>
      <c r="G147" s="22"/>
      <c r="H147" s="5">
        <f t="shared" si="9"/>
        <v>0</v>
      </c>
    </row>
    <row r="148" spans="1:8" outlineLevel="1" x14ac:dyDescent="0.3">
      <c r="B148" s="78" t="s">
        <v>60</v>
      </c>
      <c r="C148" s="84"/>
      <c r="D148" s="84"/>
      <c r="E148" s="27" t="s">
        <v>1</v>
      </c>
      <c r="F148" s="27">
        <v>0</v>
      </c>
      <c r="G148" s="22"/>
      <c r="H148" s="5">
        <f t="shared" si="9"/>
        <v>0</v>
      </c>
    </row>
    <row r="149" spans="1:8" outlineLevel="1" x14ac:dyDescent="0.3">
      <c r="B149" s="78" t="s">
        <v>149</v>
      </c>
      <c r="C149" s="84"/>
      <c r="D149" s="84"/>
      <c r="E149" s="27" t="s">
        <v>1</v>
      </c>
      <c r="F149" s="27">
        <v>0</v>
      </c>
      <c r="G149" s="22"/>
      <c r="H149" s="5">
        <f t="shared" si="9"/>
        <v>0</v>
      </c>
    </row>
    <row r="150" spans="1:8" outlineLevel="1" x14ac:dyDescent="0.3">
      <c r="B150" s="78" t="s">
        <v>186</v>
      </c>
      <c r="C150" s="84"/>
      <c r="D150" s="84"/>
      <c r="E150" s="27" t="s">
        <v>1</v>
      </c>
      <c r="F150" s="27">
        <v>0</v>
      </c>
      <c r="G150" s="22"/>
      <c r="H150" s="5">
        <f t="shared" si="9"/>
        <v>0</v>
      </c>
    </row>
    <row r="151" spans="1:8" outlineLevel="1" x14ac:dyDescent="0.3">
      <c r="B151" s="83" t="s">
        <v>137</v>
      </c>
      <c r="C151" s="84"/>
      <c r="D151" s="84"/>
      <c r="E151" s="27" t="s">
        <v>1</v>
      </c>
      <c r="F151" s="27">
        <v>1</v>
      </c>
      <c r="G151" s="22"/>
      <c r="H151" s="5">
        <f t="shared" si="9"/>
        <v>0</v>
      </c>
    </row>
    <row r="152" spans="1:8" outlineLevel="1" x14ac:dyDescent="0.3">
      <c r="B152" s="83" t="s">
        <v>138</v>
      </c>
      <c r="C152" s="84"/>
      <c r="D152" s="84"/>
      <c r="E152" s="27" t="s">
        <v>1</v>
      </c>
      <c r="F152" s="27">
        <v>1</v>
      </c>
      <c r="G152" s="22"/>
      <c r="H152" s="5">
        <f t="shared" si="9"/>
        <v>0</v>
      </c>
    </row>
    <row r="153" spans="1:8" outlineLevel="1" x14ac:dyDescent="0.3">
      <c r="B153" s="78" t="s">
        <v>61</v>
      </c>
      <c r="C153" s="84"/>
      <c r="D153" s="84"/>
      <c r="E153" s="27" t="s">
        <v>1</v>
      </c>
      <c r="F153" s="27">
        <v>0</v>
      </c>
      <c r="G153" s="22"/>
      <c r="H153" s="5">
        <f t="shared" si="9"/>
        <v>0</v>
      </c>
    </row>
    <row r="154" spans="1:8" outlineLevel="1" x14ac:dyDescent="0.3">
      <c r="B154" s="78" t="s">
        <v>62</v>
      </c>
      <c r="C154" s="84"/>
      <c r="D154" s="84"/>
      <c r="E154" s="27" t="s">
        <v>1</v>
      </c>
      <c r="F154" s="27">
        <v>0</v>
      </c>
      <c r="G154" s="22"/>
      <c r="H154" s="5">
        <f t="shared" ref="H154:H155" si="10">G154*F154</f>
        <v>0</v>
      </c>
    </row>
    <row r="155" spans="1:8" outlineLevel="1" x14ac:dyDescent="0.3">
      <c r="B155" s="85" t="s">
        <v>161</v>
      </c>
      <c r="C155" s="82"/>
      <c r="D155" s="82"/>
      <c r="E155" s="50" t="s">
        <v>0</v>
      </c>
      <c r="F155" s="50">
        <v>0</v>
      </c>
      <c r="G155" s="47"/>
      <c r="H155" s="48">
        <f t="shared" si="10"/>
        <v>0</v>
      </c>
    </row>
    <row r="156" spans="1:8" outlineLevel="1" x14ac:dyDescent="0.3">
      <c r="B156" s="85" t="s">
        <v>160</v>
      </c>
      <c r="C156" s="82"/>
      <c r="D156" s="82"/>
      <c r="E156" s="50" t="s">
        <v>2</v>
      </c>
      <c r="F156" s="50">
        <v>0</v>
      </c>
      <c r="G156" s="47"/>
      <c r="H156" s="48">
        <f t="shared" si="9"/>
        <v>0</v>
      </c>
    </row>
    <row r="157" spans="1:8" outlineLevel="1" x14ac:dyDescent="0.3">
      <c r="A157" s="55"/>
      <c r="B157" s="86" t="s">
        <v>154</v>
      </c>
      <c r="C157" s="87"/>
      <c r="D157" s="87"/>
      <c r="E157" s="30" t="s">
        <v>0</v>
      </c>
      <c r="F157" s="30">
        <v>0</v>
      </c>
      <c r="G157" s="56"/>
      <c r="H157" s="57">
        <f t="shared" ref="H157" si="11">G157*F157</f>
        <v>0</v>
      </c>
    </row>
    <row r="158" spans="1:8" outlineLevel="1" x14ac:dyDescent="0.3">
      <c r="B158" s="78" t="s">
        <v>63</v>
      </c>
      <c r="C158" s="84"/>
      <c r="D158" s="84"/>
      <c r="E158" s="27" t="s">
        <v>0</v>
      </c>
      <c r="F158" s="27">
        <v>0</v>
      </c>
      <c r="G158" s="22"/>
      <c r="H158" s="5">
        <f t="shared" si="9"/>
        <v>0</v>
      </c>
    </row>
    <row r="159" spans="1:8" outlineLevel="1" x14ac:dyDescent="0.3">
      <c r="B159" s="41" t="s">
        <v>145</v>
      </c>
      <c r="C159" s="42"/>
      <c r="D159" s="42"/>
      <c r="E159" s="27" t="s">
        <v>0</v>
      </c>
      <c r="F159" s="27">
        <f>32+22+22</f>
        <v>76</v>
      </c>
      <c r="G159" s="22"/>
      <c r="H159" s="5">
        <f t="shared" si="9"/>
        <v>0</v>
      </c>
    </row>
    <row r="160" spans="1:8" outlineLevel="1" x14ac:dyDescent="0.3">
      <c r="A160" s="59"/>
      <c r="B160" s="52" t="s">
        <v>146</v>
      </c>
      <c r="C160" s="53"/>
      <c r="D160" s="53"/>
      <c r="E160" s="50" t="s">
        <v>1</v>
      </c>
      <c r="F160" s="50">
        <v>1</v>
      </c>
      <c r="G160" s="47"/>
      <c r="H160" s="48">
        <f t="shared" si="9"/>
        <v>0</v>
      </c>
    </row>
    <row r="161" spans="1:10" x14ac:dyDescent="0.3">
      <c r="A161" s="59"/>
      <c r="B161" s="77" t="s">
        <v>129</v>
      </c>
      <c r="C161" s="77"/>
      <c r="D161" s="77"/>
      <c r="E161" s="77"/>
      <c r="F161" s="77"/>
      <c r="G161" s="77"/>
      <c r="H161" s="32">
        <f>SUM(H162:H168)</f>
        <v>0</v>
      </c>
    </row>
    <row r="162" spans="1:10" outlineLevel="1" x14ac:dyDescent="0.3">
      <c r="A162" s="59"/>
      <c r="B162" s="95" t="s">
        <v>64</v>
      </c>
      <c r="C162" s="87"/>
      <c r="D162" s="87"/>
      <c r="E162" s="30" t="s">
        <v>0</v>
      </c>
      <c r="F162" s="30">
        <f>72+((5+4.3+5+4.5+7.7+4)*2)*2.9</f>
        <v>248.9</v>
      </c>
      <c r="G162" s="60"/>
      <c r="H162" s="57">
        <f t="shared" ref="H162:H168" si="12">F162*G162</f>
        <v>0</v>
      </c>
      <c r="J162" s="13"/>
    </row>
    <row r="163" spans="1:10" outlineLevel="1" x14ac:dyDescent="0.3">
      <c r="A163" s="59"/>
      <c r="B163" s="81" t="s">
        <v>162</v>
      </c>
      <c r="C163" s="82"/>
      <c r="D163" s="82"/>
      <c r="E163" s="50" t="s">
        <v>0</v>
      </c>
      <c r="F163" s="50">
        <v>0</v>
      </c>
      <c r="G163" s="54"/>
      <c r="H163" s="48">
        <f t="shared" si="12"/>
        <v>0</v>
      </c>
      <c r="J163" s="13"/>
    </row>
    <row r="164" spans="1:10" outlineLevel="1" x14ac:dyDescent="0.3">
      <c r="A164" s="59"/>
      <c r="B164" s="81" t="s">
        <v>65</v>
      </c>
      <c r="C164" s="82"/>
      <c r="D164" s="82"/>
      <c r="E164" s="50" t="s">
        <v>0</v>
      </c>
      <c r="F164" s="50">
        <v>270</v>
      </c>
      <c r="G164" s="54"/>
      <c r="H164" s="48">
        <f t="shared" si="12"/>
        <v>0</v>
      </c>
      <c r="J164" s="13"/>
    </row>
    <row r="165" spans="1:10" outlineLevel="1" x14ac:dyDescent="0.3">
      <c r="B165" s="83" t="s">
        <v>139</v>
      </c>
      <c r="C165" s="84"/>
      <c r="D165" s="84"/>
      <c r="E165" s="30" t="s">
        <v>2</v>
      </c>
      <c r="F165" s="30">
        <v>0</v>
      </c>
      <c r="G165" s="31"/>
      <c r="H165" s="5">
        <f t="shared" si="12"/>
        <v>0</v>
      </c>
      <c r="J165" s="13"/>
    </row>
    <row r="166" spans="1:10" outlineLevel="1" x14ac:dyDescent="0.3">
      <c r="B166" s="83" t="s">
        <v>140</v>
      </c>
      <c r="C166" s="83"/>
      <c r="D166" s="83"/>
      <c r="E166" s="30" t="s">
        <v>2</v>
      </c>
      <c r="F166" s="30">
        <v>0</v>
      </c>
      <c r="G166" s="31"/>
      <c r="H166" s="5">
        <f t="shared" si="12"/>
        <v>0</v>
      </c>
      <c r="J166" s="13"/>
    </row>
    <row r="167" spans="1:10" outlineLevel="1" x14ac:dyDescent="0.3">
      <c r="B167" s="78" t="s">
        <v>66</v>
      </c>
      <c r="C167" s="78"/>
      <c r="D167" s="78"/>
      <c r="E167" s="30" t="s">
        <v>0</v>
      </c>
      <c r="F167" s="30">
        <f>3.5*2.9+5*2.9</f>
        <v>24.65</v>
      </c>
      <c r="G167" s="12"/>
      <c r="H167" s="5">
        <f t="shared" si="12"/>
        <v>0</v>
      </c>
      <c r="J167" s="13"/>
    </row>
    <row r="168" spans="1:10" outlineLevel="1" x14ac:dyDescent="0.3">
      <c r="A168" s="55"/>
      <c r="B168" s="58" t="s">
        <v>150</v>
      </c>
      <c r="C168" s="58"/>
      <c r="D168" s="58"/>
      <c r="E168" s="30" t="s">
        <v>68</v>
      </c>
      <c r="F168" s="30">
        <v>12</v>
      </c>
      <c r="G168" s="61"/>
      <c r="H168" s="57">
        <f t="shared" si="12"/>
        <v>0</v>
      </c>
      <c r="J168" s="13"/>
    </row>
    <row r="169" spans="1:10" outlineLevel="1" x14ac:dyDescent="0.3">
      <c r="A169" s="55"/>
      <c r="B169" s="70" t="s">
        <v>188</v>
      </c>
      <c r="C169" s="71"/>
      <c r="D169" s="71"/>
      <c r="E169" s="72"/>
      <c r="F169" s="72"/>
      <c r="G169" s="73"/>
      <c r="H169" s="69">
        <v>0</v>
      </c>
      <c r="J169" s="13"/>
    </row>
    <row r="170" spans="1:10" x14ac:dyDescent="0.3">
      <c r="B170" s="77" t="s">
        <v>67</v>
      </c>
      <c r="C170" s="77"/>
      <c r="D170" s="77"/>
      <c r="E170" s="77"/>
      <c r="F170" s="77"/>
      <c r="G170" s="77"/>
      <c r="H170" s="32">
        <f>SUM(H171:H172)</f>
        <v>0</v>
      </c>
    </row>
    <row r="171" spans="1:10" outlineLevel="1" x14ac:dyDescent="0.3">
      <c r="B171" s="85" t="s">
        <v>110</v>
      </c>
      <c r="C171" s="85"/>
      <c r="D171" s="85"/>
      <c r="E171" s="46" t="s">
        <v>68</v>
      </c>
      <c r="F171" s="46">
        <v>10</v>
      </c>
      <c r="G171" s="47">
        <v>0</v>
      </c>
      <c r="H171" s="48">
        <f>F171*G171</f>
        <v>0</v>
      </c>
    </row>
    <row r="172" spans="1:10" outlineLevel="1" x14ac:dyDescent="0.3">
      <c r="B172" s="85" t="s">
        <v>141</v>
      </c>
      <c r="C172" s="85"/>
      <c r="D172" s="85"/>
      <c r="E172" s="46" t="s">
        <v>98</v>
      </c>
      <c r="F172" s="46">
        <v>0</v>
      </c>
      <c r="G172" s="47">
        <v>34.5</v>
      </c>
      <c r="H172" s="48">
        <f>F172*G172</f>
        <v>0</v>
      </c>
    </row>
    <row r="173" spans="1:10" x14ac:dyDescent="0.3">
      <c r="B173" s="77" t="s">
        <v>142</v>
      </c>
      <c r="C173" s="77"/>
      <c r="D173" s="77"/>
      <c r="E173" s="77"/>
      <c r="F173" s="77"/>
      <c r="G173" s="77"/>
      <c r="H173" s="32">
        <f>SUM(H174:H179)</f>
        <v>0</v>
      </c>
    </row>
    <row r="174" spans="1:10" outlineLevel="1" x14ac:dyDescent="0.3">
      <c r="B174" s="89" t="s">
        <v>99</v>
      </c>
      <c r="C174" s="89"/>
      <c r="D174" s="89"/>
      <c r="E174" s="16" t="s">
        <v>98</v>
      </c>
      <c r="F174" s="11">
        <v>0</v>
      </c>
      <c r="G174" s="12">
        <v>0</v>
      </c>
      <c r="H174" s="5">
        <f t="shared" ref="H174:H179" si="13">F174*G174</f>
        <v>0</v>
      </c>
    </row>
    <row r="175" spans="1:10" outlineLevel="1" x14ac:dyDescent="0.3">
      <c r="B175" s="89" t="s">
        <v>100</v>
      </c>
      <c r="C175" s="89"/>
      <c r="D175" s="89"/>
      <c r="E175" s="16" t="s">
        <v>98</v>
      </c>
      <c r="F175" s="11">
        <v>0</v>
      </c>
      <c r="G175" s="12">
        <v>0</v>
      </c>
      <c r="H175" s="5">
        <f t="shared" si="13"/>
        <v>0</v>
      </c>
    </row>
    <row r="176" spans="1:10" outlineLevel="1" x14ac:dyDescent="0.3">
      <c r="B176" s="89" t="s">
        <v>112</v>
      </c>
      <c r="C176" s="89"/>
      <c r="D176" s="89"/>
      <c r="E176" s="16" t="s">
        <v>98</v>
      </c>
      <c r="F176" s="11">
        <v>0</v>
      </c>
      <c r="G176" s="12">
        <v>0</v>
      </c>
      <c r="H176" s="5">
        <f t="shared" si="13"/>
        <v>0</v>
      </c>
    </row>
    <row r="177" spans="1:11" outlineLevel="1" x14ac:dyDescent="0.3">
      <c r="B177" s="89" t="s">
        <v>143</v>
      </c>
      <c r="C177" s="89"/>
      <c r="D177" s="89"/>
      <c r="E177" s="16" t="s">
        <v>98</v>
      </c>
      <c r="F177" s="11">
        <v>0</v>
      </c>
      <c r="G177" s="12">
        <v>0</v>
      </c>
      <c r="H177" s="5">
        <f t="shared" si="13"/>
        <v>0</v>
      </c>
    </row>
    <row r="178" spans="1:11" outlineLevel="1" x14ac:dyDescent="0.3">
      <c r="B178" s="96" t="s">
        <v>101</v>
      </c>
      <c r="C178" s="96"/>
      <c r="D178" s="96"/>
      <c r="E178" s="16" t="s">
        <v>98</v>
      </c>
      <c r="F178" s="11">
        <v>0</v>
      </c>
      <c r="G178" s="12">
        <v>0</v>
      </c>
      <c r="H178" s="5">
        <f t="shared" si="13"/>
        <v>0</v>
      </c>
    </row>
    <row r="179" spans="1:11" outlineLevel="1" x14ac:dyDescent="0.3">
      <c r="B179" s="88" t="s">
        <v>102</v>
      </c>
      <c r="C179" s="88"/>
      <c r="D179" s="88"/>
      <c r="E179" s="14" t="s">
        <v>98</v>
      </c>
      <c r="F179" s="14">
        <v>0</v>
      </c>
      <c r="G179" s="12">
        <v>0</v>
      </c>
      <c r="H179" s="5">
        <f t="shared" si="13"/>
        <v>0</v>
      </c>
    </row>
    <row r="180" spans="1:11" x14ac:dyDescent="0.3">
      <c r="A180" s="55"/>
      <c r="B180" s="62" t="s">
        <v>111</v>
      </c>
      <c r="C180" s="62"/>
      <c r="D180" s="62"/>
      <c r="E180" s="63"/>
      <c r="F180" s="63"/>
      <c r="G180" s="64"/>
      <c r="H180" s="65">
        <v>0</v>
      </c>
      <c r="J180" s="2" t="s">
        <v>189</v>
      </c>
      <c r="K180" s="5" t="e">
        <f>E186+#REF!</f>
        <v>#REF!</v>
      </c>
    </row>
    <row r="181" spans="1:11" x14ac:dyDescent="0.3">
      <c r="B181" s="17"/>
      <c r="C181" s="17"/>
      <c r="D181" s="17"/>
      <c r="E181" s="14"/>
      <c r="F181" s="14"/>
      <c r="G181" s="12"/>
    </row>
    <row r="182" spans="1:11" x14ac:dyDescent="0.3">
      <c r="B182" s="17"/>
      <c r="C182" s="17"/>
      <c r="D182" s="17"/>
      <c r="E182" s="14"/>
      <c r="F182" s="14"/>
      <c r="G182" s="12"/>
    </row>
    <row r="183" spans="1:11" x14ac:dyDescent="0.3">
      <c r="B183" s="19"/>
      <c r="C183" s="19"/>
      <c r="D183" s="19"/>
      <c r="E183" s="14"/>
      <c r="F183" s="14"/>
      <c r="G183" s="12"/>
    </row>
    <row r="184" spans="1:11" x14ac:dyDescent="0.3">
      <c r="B184" s="80" t="s">
        <v>167</v>
      </c>
      <c r="C184" s="80"/>
      <c r="D184" s="80"/>
      <c r="E184" s="94">
        <f>H21+H54+H74+H89+H95+H104+H115+H161+H170+H173+H180+H169</f>
        <v>0</v>
      </c>
      <c r="F184" s="94"/>
      <c r="G184" s="94"/>
      <c r="H184" s="94"/>
    </row>
    <row r="185" spans="1:11" x14ac:dyDescent="0.3">
      <c r="B185" s="68"/>
      <c r="C185" s="68"/>
      <c r="D185" s="75"/>
      <c r="E185" s="76"/>
      <c r="F185" s="76"/>
      <c r="G185" s="76"/>
      <c r="H185" s="76"/>
    </row>
    <row r="186" spans="1:11" x14ac:dyDescent="0.3">
      <c r="B186" s="80"/>
      <c r="C186" s="80"/>
      <c r="D186" s="80"/>
      <c r="E186" s="94"/>
      <c r="F186" s="94"/>
      <c r="G186" s="94"/>
      <c r="H186" s="94"/>
    </row>
    <row r="187" spans="1:11" x14ac:dyDescent="0.3">
      <c r="B187" s="11"/>
      <c r="C187" s="11"/>
      <c r="D187" s="11"/>
      <c r="E187" s="11"/>
      <c r="F187" s="11"/>
      <c r="G187" s="12"/>
    </row>
    <row r="188" spans="1:11" ht="12.75" customHeight="1" x14ac:dyDescent="0.3">
      <c r="B188" s="90"/>
      <c r="C188" s="91"/>
      <c r="D188" s="91"/>
      <c r="E188" s="91"/>
      <c r="F188" s="91"/>
      <c r="G188" s="91"/>
      <c r="H188" s="91"/>
    </row>
    <row r="189" spans="1:11" x14ac:dyDescent="0.3">
      <c r="B189" s="92"/>
      <c r="C189" s="92"/>
      <c r="D189" s="92"/>
      <c r="E189" s="92"/>
      <c r="F189" s="92"/>
      <c r="G189" s="92"/>
      <c r="H189" s="92"/>
    </row>
    <row r="190" spans="1:11" x14ac:dyDescent="0.3">
      <c r="B190" s="92"/>
      <c r="C190" s="92"/>
      <c r="D190" s="92"/>
      <c r="E190" s="92"/>
      <c r="F190" s="92"/>
      <c r="G190" s="92"/>
      <c r="H190" s="92"/>
    </row>
    <row r="191" spans="1:11" x14ac:dyDescent="0.3">
      <c r="B191" s="92"/>
      <c r="C191" s="92"/>
      <c r="D191" s="92"/>
      <c r="E191" s="92"/>
      <c r="F191" s="92"/>
      <c r="G191" s="92"/>
      <c r="H191" s="92"/>
    </row>
    <row r="192" spans="1:11" x14ac:dyDescent="0.3">
      <c r="B192" s="92"/>
      <c r="C192" s="92"/>
      <c r="D192" s="92"/>
      <c r="E192" s="92"/>
      <c r="F192" s="92"/>
      <c r="G192" s="92"/>
      <c r="H192" s="92"/>
    </row>
    <row r="193" spans="2:8" x14ac:dyDescent="0.3">
      <c r="B193" s="93"/>
      <c r="C193" s="93"/>
      <c r="D193" s="93"/>
      <c r="E193" s="93"/>
      <c r="F193" s="93"/>
      <c r="G193" s="93"/>
      <c r="H193" s="93"/>
    </row>
    <row r="194" spans="2:8" x14ac:dyDescent="0.3">
      <c r="B194" s="20"/>
      <c r="C194" s="11"/>
      <c r="D194" s="11"/>
      <c r="E194" s="11"/>
      <c r="F194" s="11"/>
      <c r="G194" s="12"/>
    </row>
    <row r="195" spans="2:8" x14ac:dyDescent="0.3">
      <c r="B195" s="20"/>
      <c r="C195" s="11"/>
      <c r="D195" s="11"/>
      <c r="E195" s="11"/>
      <c r="F195" s="11"/>
      <c r="G195" s="12"/>
    </row>
    <row r="196" spans="2:8" x14ac:dyDescent="0.3">
      <c r="B196" s="11"/>
      <c r="C196" s="11"/>
      <c r="D196" s="11"/>
      <c r="E196" s="11"/>
      <c r="F196" s="11"/>
      <c r="G196" s="12"/>
    </row>
    <row r="197" spans="2:8" x14ac:dyDescent="0.3">
      <c r="B197" s="11"/>
      <c r="C197" s="11"/>
      <c r="D197" s="11"/>
      <c r="E197" s="11"/>
      <c r="F197" s="11"/>
      <c r="G197" s="12"/>
    </row>
    <row r="198" spans="2:8" x14ac:dyDescent="0.3">
      <c r="B198" s="11"/>
      <c r="C198" s="11"/>
      <c r="D198" s="11"/>
      <c r="E198" s="11"/>
      <c r="F198" s="11"/>
      <c r="G198" s="12"/>
    </row>
    <row r="199" spans="2:8" x14ac:dyDescent="0.3">
      <c r="B199" s="11"/>
      <c r="C199" s="11"/>
      <c r="D199" s="11"/>
      <c r="E199" s="11"/>
      <c r="F199" s="11"/>
      <c r="G199" s="12"/>
    </row>
    <row r="200" spans="2:8" x14ac:dyDescent="0.3">
      <c r="B200" s="11"/>
      <c r="C200" s="11"/>
      <c r="D200" s="11"/>
      <c r="E200" s="11"/>
      <c r="F200" s="11"/>
      <c r="G200" s="12"/>
    </row>
    <row r="201" spans="2:8" x14ac:dyDescent="0.3">
      <c r="B201" s="11"/>
      <c r="C201" s="11"/>
      <c r="D201" s="11"/>
      <c r="E201" s="11"/>
      <c r="F201" s="11"/>
      <c r="G201" s="12"/>
    </row>
    <row r="202" spans="2:8" x14ac:dyDescent="0.3">
      <c r="B202" s="11"/>
      <c r="C202" s="11"/>
      <c r="D202" s="11"/>
      <c r="E202" s="11"/>
      <c r="F202" s="11"/>
      <c r="G202" s="12"/>
    </row>
    <row r="203" spans="2:8" x14ac:dyDescent="0.3">
      <c r="B203" s="11"/>
      <c r="C203" s="11"/>
      <c r="D203" s="11"/>
      <c r="E203" s="11"/>
      <c r="F203" s="11"/>
      <c r="G203" s="12"/>
    </row>
    <row r="204" spans="2:8" x14ac:dyDescent="0.3">
      <c r="B204" s="11"/>
      <c r="C204" s="11"/>
      <c r="D204" s="11"/>
      <c r="E204" s="11"/>
      <c r="F204" s="11"/>
      <c r="G204" s="12"/>
    </row>
    <row r="205" spans="2:8" x14ac:dyDescent="0.3">
      <c r="B205" s="11"/>
      <c r="C205" s="11"/>
      <c r="D205" s="11"/>
      <c r="E205" s="11"/>
      <c r="F205" s="11"/>
      <c r="G205" s="12"/>
    </row>
    <row r="206" spans="2:8" x14ac:dyDescent="0.3">
      <c r="B206" s="11"/>
      <c r="C206" s="11"/>
      <c r="D206" s="11"/>
      <c r="E206" s="11"/>
      <c r="F206" s="11"/>
      <c r="G206" s="12"/>
    </row>
    <row r="207" spans="2:8" x14ac:dyDescent="0.3">
      <c r="B207" s="11"/>
      <c r="C207" s="11"/>
      <c r="D207" s="11"/>
      <c r="E207" s="11"/>
      <c r="F207" s="11"/>
      <c r="G207" s="12"/>
    </row>
    <row r="208" spans="2:8" x14ac:dyDescent="0.3">
      <c r="B208" s="11"/>
      <c r="C208" s="11"/>
      <c r="D208" s="11"/>
      <c r="E208" s="11"/>
      <c r="F208" s="11"/>
      <c r="G208" s="12"/>
    </row>
    <row r="209" spans="2:7" x14ac:dyDescent="0.3">
      <c r="B209" s="11"/>
      <c r="C209" s="11"/>
      <c r="D209" s="11"/>
      <c r="E209" s="11"/>
      <c r="F209" s="11"/>
      <c r="G209" s="12"/>
    </row>
    <row r="210" spans="2:7" x14ac:dyDescent="0.3">
      <c r="B210" s="11"/>
      <c r="C210" s="11"/>
      <c r="D210" s="11"/>
      <c r="E210" s="11"/>
      <c r="F210" s="11"/>
      <c r="G210" s="12"/>
    </row>
    <row r="211" spans="2:7" x14ac:dyDescent="0.3">
      <c r="B211" s="11"/>
      <c r="C211" s="11"/>
      <c r="D211" s="11"/>
      <c r="E211" s="11"/>
      <c r="F211" s="11"/>
      <c r="G211" s="12"/>
    </row>
    <row r="212" spans="2:7" x14ac:dyDescent="0.3">
      <c r="B212" s="11"/>
      <c r="C212" s="11"/>
      <c r="D212" s="11"/>
      <c r="E212" s="11"/>
      <c r="F212" s="11"/>
      <c r="G212" s="12"/>
    </row>
    <row r="213" spans="2:7" x14ac:dyDescent="0.3">
      <c r="B213" s="11"/>
      <c r="C213" s="11"/>
      <c r="D213" s="11"/>
      <c r="E213" s="11"/>
      <c r="F213" s="11"/>
      <c r="G213" s="12"/>
    </row>
    <row r="214" spans="2:7" x14ac:dyDescent="0.3">
      <c r="B214" s="11"/>
      <c r="C214" s="11"/>
      <c r="D214" s="11"/>
      <c r="E214" s="11"/>
      <c r="F214" s="11"/>
      <c r="G214" s="12"/>
    </row>
    <row r="215" spans="2:7" x14ac:dyDescent="0.3">
      <c r="B215" s="11"/>
      <c r="C215" s="11"/>
      <c r="D215" s="11"/>
      <c r="E215" s="11"/>
      <c r="F215" s="11"/>
      <c r="G215" s="12"/>
    </row>
    <row r="216" spans="2:7" x14ac:dyDescent="0.3">
      <c r="B216" s="11"/>
      <c r="C216" s="11"/>
      <c r="D216" s="11"/>
      <c r="E216" s="11"/>
      <c r="F216" s="11"/>
      <c r="G216" s="12"/>
    </row>
    <row r="217" spans="2:7" x14ac:dyDescent="0.3">
      <c r="B217" s="11"/>
      <c r="C217" s="11"/>
      <c r="D217" s="11"/>
      <c r="E217" s="11"/>
      <c r="F217" s="11"/>
      <c r="G217" s="12"/>
    </row>
    <row r="218" spans="2:7" x14ac:dyDescent="0.3">
      <c r="B218" s="11"/>
      <c r="C218" s="11"/>
      <c r="D218" s="11"/>
      <c r="E218" s="11"/>
      <c r="F218" s="11"/>
      <c r="G218" s="12"/>
    </row>
    <row r="219" spans="2:7" x14ac:dyDescent="0.3">
      <c r="B219" s="11"/>
      <c r="C219" s="11"/>
      <c r="D219" s="11"/>
      <c r="E219" s="11"/>
      <c r="F219" s="11"/>
      <c r="G219" s="12"/>
    </row>
    <row r="220" spans="2:7" x14ac:dyDescent="0.3">
      <c r="B220" s="11"/>
      <c r="C220" s="11"/>
      <c r="D220" s="11"/>
      <c r="E220" s="11"/>
      <c r="F220" s="11"/>
      <c r="G220" s="12"/>
    </row>
    <row r="221" spans="2:7" x14ac:dyDescent="0.3">
      <c r="B221" s="11"/>
      <c r="C221" s="11"/>
      <c r="D221" s="11"/>
      <c r="E221" s="11"/>
      <c r="F221" s="11"/>
      <c r="G221" s="12"/>
    </row>
    <row r="222" spans="2:7" x14ac:dyDescent="0.3">
      <c r="B222" s="11"/>
      <c r="C222" s="11"/>
      <c r="D222" s="11"/>
      <c r="E222" s="11"/>
      <c r="F222" s="11"/>
      <c r="G222" s="12"/>
    </row>
    <row r="223" spans="2:7" x14ac:dyDescent="0.3">
      <c r="B223" s="11"/>
      <c r="C223" s="11"/>
      <c r="D223" s="11"/>
      <c r="E223" s="11"/>
      <c r="F223" s="11"/>
      <c r="G223" s="12"/>
    </row>
    <row r="224" spans="2:7" x14ac:dyDescent="0.3">
      <c r="B224" s="11"/>
      <c r="C224" s="11"/>
      <c r="D224" s="11"/>
      <c r="E224" s="11"/>
      <c r="F224" s="11"/>
      <c r="G224" s="12"/>
    </row>
    <row r="225" spans="2:7" x14ac:dyDescent="0.3">
      <c r="B225" s="11"/>
      <c r="C225" s="11"/>
      <c r="D225" s="11"/>
      <c r="E225" s="11"/>
      <c r="F225" s="11"/>
      <c r="G225" s="12"/>
    </row>
    <row r="226" spans="2:7" x14ac:dyDescent="0.3">
      <c r="B226" s="11"/>
      <c r="C226" s="11"/>
      <c r="D226" s="11"/>
      <c r="E226" s="11"/>
      <c r="F226" s="11"/>
      <c r="G226" s="12"/>
    </row>
    <row r="227" spans="2:7" x14ac:dyDescent="0.3">
      <c r="B227" s="11"/>
      <c r="C227" s="11"/>
      <c r="D227" s="11"/>
      <c r="E227" s="11"/>
      <c r="F227" s="11"/>
      <c r="G227" s="12"/>
    </row>
    <row r="228" spans="2:7" x14ac:dyDescent="0.3">
      <c r="B228" s="11"/>
      <c r="C228" s="11"/>
      <c r="D228" s="11"/>
      <c r="E228" s="11"/>
      <c r="F228" s="11"/>
      <c r="G228" s="12"/>
    </row>
    <row r="229" spans="2:7" x14ac:dyDescent="0.3">
      <c r="B229" s="11"/>
      <c r="C229" s="11"/>
      <c r="D229" s="11"/>
      <c r="E229" s="11"/>
      <c r="F229" s="11"/>
      <c r="G229" s="12"/>
    </row>
    <row r="230" spans="2:7" x14ac:dyDescent="0.3">
      <c r="B230" s="11"/>
      <c r="C230" s="11"/>
      <c r="D230" s="11"/>
      <c r="E230" s="11"/>
      <c r="F230" s="11"/>
      <c r="G230" s="12"/>
    </row>
    <row r="231" spans="2:7" x14ac:dyDescent="0.3">
      <c r="B231" s="11"/>
      <c r="C231" s="11"/>
      <c r="D231" s="11"/>
      <c r="E231" s="11"/>
      <c r="F231" s="11"/>
      <c r="G231" s="12"/>
    </row>
    <row r="232" spans="2:7" x14ac:dyDescent="0.3">
      <c r="B232" s="11"/>
      <c r="C232" s="11"/>
      <c r="D232" s="11"/>
      <c r="E232" s="11"/>
      <c r="F232" s="11"/>
      <c r="G232" s="12"/>
    </row>
    <row r="233" spans="2:7" x14ac:dyDescent="0.3">
      <c r="B233" s="11"/>
      <c r="C233" s="11"/>
      <c r="D233" s="11"/>
      <c r="E233" s="11"/>
      <c r="F233" s="11"/>
      <c r="G233" s="12"/>
    </row>
    <row r="234" spans="2:7" x14ac:dyDescent="0.3">
      <c r="B234" s="11"/>
      <c r="C234" s="11"/>
      <c r="D234" s="11"/>
      <c r="E234" s="11"/>
      <c r="F234" s="11"/>
      <c r="G234" s="12"/>
    </row>
    <row r="235" spans="2:7" x14ac:dyDescent="0.3">
      <c r="B235" s="11"/>
      <c r="C235" s="11"/>
      <c r="D235" s="11"/>
      <c r="E235" s="11"/>
      <c r="F235" s="11"/>
      <c r="G235" s="12"/>
    </row>
    <row r="236" spans="2:7" x14ac:dyDescent="0.3">
      <c r="B236" s="11"/>
      <c r="C236" s="11"/>
      <c r="D236" s="11"/>
      <c r="E236" s="11"/>
      <c r="F236" s="11"/>
      <c r="G236" s="12"/>
    </row>
    <row r="237" spans="2:7" x14ac:dyDescent="0.3">
      <c r="B237" s="11"/>
      <c r="C237" s="11"/>
      <c r="D237" s="11"/>
      <c r="E237" s="11"/>
      <c r="F237" s="11"/>
      <c r="G237" s="12"/>
    </row>
    <row r="238" spans="2:7" x14ac:dyDescent="0.3">
      <c r="B238" s="11"/>
      <c r="C238" s="11"/>
      <c r="D238" s="11"/>
      <c r="E238" s="11"/>
      <c r="F238" s="11"/>
      <c r="G238" s="12"/>
    </row>
    <row r="239" spans="2:7" x14ac:dyDescent="0.3">
      <c r="B239" s="11"/>
      <c r="C239" s="11"/>
      <c r="D239" s="11"/>
      <c r="E239" s="11"/>
      <c r="F239" s="11"/>
      <c r="G239" s="12"/>
    </row>
    <row r="240" spans="2:7" x14ac:dyDescent="0.3">
      <c r="B240" s="11"/>
      <c r="C240" s="11"/>
      <c r="D240" s="11"/>
      <c r="E240" s="11"/>
      <c r="F240" s="11"/>
      <c r="G240" s="12"/>
    </row>
    <row r="241" spans="2:7" x14ac:dyDescent="0.3">
      <c r="B241" s="11"/>
      <c r="C241" s="11"/>
      <c r="D241" s="11"/>
      <c r="E241" s="11"/>
      <c r="F241" s="11"/>
      <c r="G241" s="12"/>
    </row>
    <row r="242" spans="2:7" x14ac:dyDescent="0.3">
      <c r="B242" s="11"/>
      <c r="C242" s="11"/>
      <c r="D242" s="11"/>
      <c r="E242" s="11"/>
      <c r="F242" s="11"/>
      <c r="G242" s="12"/>
    </row>
    <row r="243" spans="2:7" x14ac:dyDescent="0.3">
      <c r="B243" s="11"/>
      <c r="C243" s="11"/>
      <c r="D243" s="11"/>
      <c r="E243" s="11"/>
      <c r="F243" s="11"/>
      <c r="G243" s="12"/>
    </row>
    <row r="244" spans="2:7" x14ac:dyDescent="0.3">
      <c r="B244" s="11"/>
      <c r="C244" s="11"/>
      <c r="D244" s="11"/>
      <c r="E244" s="11"/>
      <c r="F244" s="11"/>
      <c r="G244" s="12"/>
    </row>
    <row r="245" spans="2:7" x14ac:dyDescent="0.3">
      <c r="B245" s="11"/>
      <c r="C245" s="11"/>
      <c r="D245" s="11"/>
      <c r="E245" s="11"/>
      <c r="F245" s="11"/>
      <c r="G245" s="12"/>
    </row>
    <row r="246" spans="2:7" x14ac:dyDescent="0.3">
      <c r="B246" s="11"/>
      <c r="C246" s="11"/>
      <c r="D246" s="11"/>
      <c r="E246" s="11"/>
      <c r="F246" s="11"/>
      <c r="G246" s="12"/>
    </row>
    <row r="247" spans="2:7" x14ac:dyDescent="0.3">
      <c r="B247" s="11"/>
      <c r="C247" s="11"/>
      <c r="D247" s="11"/>
      <c r="E247" s="11"/>
      <c r="F247" s="11"/>
      <c r="G247" s="12"/>
    </row>
    <row r="248" spans="2:7" x14ac:dyDescent="0.3">
      <c r="B248" s="11"/>
      <c r="C248" s="11"/>
      <c r="D248" s="11"/>
      <c r="E248" s="11"/>
      <c r="F248" s="11"/>
      <c r="G248" s="12"/>
    </row>
    <row r="249" spans="2:7" x14ac:dyDescent="0.3">
      <c r="B249" s="11"/>
      <c r="C249" s="11"/>
      <c r="D249" s="11"/>
      <c r="E249" s="11"/>
      <c r="F249" s="11"/>
      <c r="G249" s="12"/>
    </row>
    <row r="250" spans="2:7" x14ac:dyDescent="0.3">
      <c r="B250" s="11"/>
      <c r="C250" s="11"/>
      <c r="D250" s="11"/>
      <c r="E250" s="11"/>
      <c r="F250" s="11"/>
      <c r="G250" s="12"/>
    </row>
    <row r="251" spans="2:7" x14ac:dyDescent="0.3">
      <c r="B251" s="11"/>
      <c r="C251" s="11"/>
      <c r="D251" s="11"/>
      <c r="E251" s="11"/>
      <c r="F251" s="11"/>
      <c r="G251" s="12"/>
    </row>
    <row r="252" spans="2:7" x14ac:dyDescent="0.3">
      <c r="B252" s="11"/>
      <c r="C252" s="11"/>
      <c r="D252" s="11"/>
      <c r="E252" s="11"/>
      <c r="F252" s="11"/>
      <c r="G252" s="12"/>
    </row>
    <row r="253" spans="2:7" x14ac:dyDescent="0.3">
      <c r="B253" s="11"/>
      <c r="C253" s="11"/>
      <c r="D253" s="11"/>
      <c r="E253" s="11"/>
      <c r="F253" s="11"/>
      <c r="G253" s="12"/>
    </row>
    <row r="254" spans="2:7" x14ac:dyDescent="0.3">
      <c r="B254" s="11"/>
      <c r="C254" s="11"/>
      <c r="D254" s="11"/>
      <c r="E254" s="11"/>
      <c r="F254" s="11"/>
      <c r="G254" s="12"/>
    </row>
    <row r="255" spans="2:7" x14ac:dyDescent="0.3">
      <c r="B255" s="11"/>
      <c r="C255" s="11"/>
      <c r="D255" s="11"/>
      <c r="E255" s="11"/>
      <c r="F255" s="11"/>
      <c r="G255" s="12"/>
    </row>
    <row r="256" spans="2:7" x14ac:dyDescent="0.3">
      <c r="B256" s="11"/>
      <c r="C256" s="11"/>
      <c r="D256" s="11"/>
      <c r="E256" s="11"/>
      <c r="F256" s="11"/>
      <c r="G256" s="12"/>
    </row>
    <row r="257" spans="2:7" x14ac:dyDescent="0.3">
      <c r="B257" s="11"/>
      <c r="C257" s="11"/>
      <c r="D257" s="11"/>
      <c r="E257" s="11"/>
      <c r="F257" s="11"/>
      <c r="G257" s="12"/>
    </row>
    <row r="258" spans="2:7" x14ac:dyDescent="0.3">
      <c r="B258" s="11"/>
      <c r="C258" s="11"/>
      <c r="D258" s="11"/>
      <c r="E258" s="11"/>
      <c r="F258" s="11"/>
      <c r="G258" s="12"/>
    </row>
    <row r="259" spans="2:7" x14ac:dyDescent="0.3">
      <c r="B259" s="11"/>
      <c r="C259" s="11"/>
      <c r="D259" s="11"/>
      <c r="E259" s="11"/>
      <c r="F259" s="11"/>
      <c r="G259" s="12"/>
    </row>
    <row r="260" spans="2:7" x14ac:dyDescent="0.3">
      <c r="B260" s="11"/>
      <c r="C260" s="11"/>
      <c r="D260" s="11"/>
      <c r="E260" s="11"/>
      <c r="F260" s="11"/>
      <c r="G260" s="12"/>
    </row>
    <row r="261" spans="2:7" x14ac:dyDescent="0.3">
      <c r="B261" s="11"/>
      <c r="C261" s="11"/>
      <c r="D261" s="11"/>
      <c r="E261" s="11"/>
      <c r="F261" s="11"/>
      <c r="G261" s="12"/>
    </row>
    <row r="262" spans="2:7" x14ac:dyDescent="0.3">
      <c r="B262" s="11"/>
      <c r="C262" s="11"/>
      <c r="D262" s="11"/>
      <c r="E262" s="11"/>
      <c r="F262" s="11"/>
      <c r="G262" s="12"/>
    </row>
    <row r="263" spans="2:7" x14ac:dyDescent="0.3">
      <c r="B263" s="11"/>
      <c r="C263" s="11"/>
      <c r="D263" s="11"/>
      <c r="E263" s="11"/>
      <c r="F263" s="11"/>
      <c r="G263" s="12"/>
    </row>
    <row r="264" spans="2:7" x14ac:dyDescent="0.3">
      <c r="B264" s="11"/>
      <c r="C264" s="11"/>
      <c r="D264" s="11"/>
      <c r="E264" s="11"/>
      <c r="F264" s="11"/>
      <c r="G264" s="12"/>
    </row>
    <row r="265" spans="2:7" x14ac:dyDescent="0.3">
      <c r="B265" s="11"/>
      <c r="C265" s="11"/>
      <c r="D265" s="11"/>
      <c r="E265" s="11"/>
      <c r="F265" s="11"/>
      <c r="G265" s="12"/>
    </row>
    <row r="266" spans="2:7" x14ac:dyDescent="0.3">
      <c r="B266" s="11"/>
      <c r="C266" s="11"/>
      <c r="D266" s="11"/>
      <c r="E266" s="11"/>
      <c r="F266" s="11"/>
      <c r="G266" s="12"/>
    </row>
    <row r="267" spans="2:7" x14ac:dyDescent="0.3">
      <c r="B267" s="11"/>
      <c r="C267" s="11"/>
      <c r="D267" s="11"/>
      <c r="E267" s="11"/>
      <c r="F267" s="11"/>
      <c r="G267" s="12"/>
    </row>
    <row r="268" spans="2:7" x14ac:dyDescent="0.3">
      <c r="B268" s="11"/>
      <c r="C268" s="11"/>
      <c r="D268" s="11"/>
      <c r="E268" s="11"/>
      <c r="F268" s="11"/>
      <c r="G268" s="12"/>
    </row>
    <row r="269" spans="2:7" x14ac:dyDescent="0.3">
      <c r="B269" s="11"/>
      <c r="C269" s="11"/>
      <c r="D269" s="11"/>
      <c r="E269" s="11"/>
      <c r="F269" s="11"/>
      <c r="G269" s="12"/>
    </row>
    <row r="270" spans="2:7" x14ac:dyDescent="0.3">
      <c r="B270" s="11"/>
      <c r="C270" s="11"/>
      <c r="D270" s="11"/>
      <c r="E270" s="11"/>
      <c r="F270" s="11"/>
      <c r="G270" s="12"/>
    </row>
    <row r="271" spans="2:7" x14ac:dyDescent="0.3">
      <c r="B271" s="11"/>
      <c r="C271" s="11"/>
      <c r="D271" s="11"/>
      <c r="E271" s="11"/>
      <c r="F271" s="11"/>
      <c r="G271" s="12"/>
    </row>
    <row r="272" spans="2:7" x14ac:dyDescent="0.3">
      <c r="B272" s="11"/>
      <c r="C272" s="11"/>
      <c r="D272" s="11"/>
      <c r="E272" s="11"/>
      <c r="F272" s="11"/>
      <c r="G272" s="12"/>
    </row>
    <row r="273" spans="2:7" x14ac:dyDescent="0.3">
      <c r="B273" s="11"/>
      <c r="C273" s="11"/>
      <c r="D273" s="11"/>
      <c r="E273" s="11"/>
      <c r="F273" s="11"/>
      <c r="G273" s="12"/>
    </row>
    <row r="274" spans="2:7" x14ac:dyDescent="0.3">
      <c r="B274" s="11"/>
      <c r="C274" s="11"/>
      <c r="D274" s="11"/>
      <c r="E274" s="11"/>
      <c r="F274" s="11"/>
      <c r="G274" s="12"/>
    </row>
    <row r="275" spans="2:7" x14ac:dyDescent="0.3">
      <c r="B275" s="11"/>
      <c r="C275" s="11"/>
      <c r="D275" s="11"/>
      <c r="E275" s="11"/>
      <c r="F275" s="11"/>
      <c r="G275" s="12"/>
    </row>
    <row r="276" spans="2:7" x14ac:dyDescent="0.3">
      <c r="B276" s="11"/>
      <c r="C276" s="11"/>
      <c r="D276" s="11"/>
      <c r="E276" s="11"/>
      <c r="F276" s="11"/>
      <c r="G276" s="12"/>
    </row>
    <row r="277" spans="2:7" x14ac:dyDescent="0.3">
      <c r="B277" s="11"/>
      <c r="C277" s="11"/>
      <c r="D277" s="11"/>
      <c r="E277" s="11"/>
      <c r="F277" s="11"/>
      <c r="G277" s="12"/>
    </row>
    <row r="278" spans="2:7" x14ac:dyDescent="0.3">
      <c r="B278" s="11"/>
      <c r="C278" s="11"/>
      <c r="D278" s="11"/>
      <c r="E278" s="11"/>
      <c r="F278" s="11"/>
      <c r="G278" s="12"/>
    </row>
    <row r="279" spans="2:7" x14ac:dyDescent="0.3">
      <c r="B279" s="11"/>
      <c r="C279" s="11"/>
      <c r="D279" s="11"/>
      <c r="E279" s="11"/>
      <c r="F279" s="11"/>
      <c r="G279" s="12"/>
    </row>
    <row r="280" spans="2:7" x14ac:dyDescent="0.3">
      <c r="B280" s="11"/>
      <c r="C280" s="11"/>
      <c r="D280" s="11"/>
      <c r="E280" s="11"/>
      <c r="F280" s="11"/>
      <c r="G280" s="12"/>
    </row>
    <row r="281" spans="2:7" x14ac:dyDescent="0.3">
      <c r="B281" s="11"/>
      <c r="C281" s="11"/>
      <c r="D281" s="11"/>
      <c r="E281" s="11"/>
      <c r="F281" s="11"/>
      <c r="G281" s="12"/>
    </row>
    <row r="282" spans="2:7" x14ac:dyDescent="0.3">
      <c r="B282" s="11"/>
      <c r="C282" s="11"/>
      <c r="D282" s="11"/>
      <c r="E282" s="11"/>
      <c r="F282" s="11"/>
      <c r="G282" s="12"/>
    </row>
    <row r="283" spans="2:7" x14ac:dyDescent="0.3">
      <c r="B283" s="11"/>
      <c r="C283" s="11"/>
      <c r="D283" s="11"/>
      <c r="E283" s="11"/>
      <c r="F283" s="11"/>
      <c r="G283" s="12"/>
    </row>
    <row r="284" spans="2:7" x14ac:dyDescent="0.3">
      <c r="B284" s="11"/>
      <c r="C284" s="11"/>
      <c r="D284" s="11"/>
      <c r="E284" s="11"/>
      <c r="F284" s="11"/>
      <c r="G284" s="12"/>
    </row>
    <row r="285" spans="2:7" x14ac:dyDescent="0.3">
      <c r="B285" s="11"/>
      <c r="C285" s="11"/>
      <c r="D285" s="11"/>
      <c r="E285" s="11"/>
      <c r="F285" s="11"/>
      <c r="G285" s="12"/>
    </row>
    <row r="286" spans="2:7" x14ac:dyDescent="0.3">
      <c r="B286" s="11"/>
      <c r="C286" s="11"/>
      <c r="D286" s="11"/>
      <c r="E286" s="11"/>
      <c r="F286" s="11"/>
      <c r="G286" s="12"/>
    </row>
    <row r="287" spans="2:7" x14ac:dyDescent="0.3">
      <c r="B287" s="11"/>
      <c r="C287" s="11"/>
      <c r="D287" s="11"/>
      <c r="E287" s="11"/>
      <c r="F287" s="11"/>
      <c r="G287" s="12"/>
    </row>
    <row r="288" spans="2:7" x14ac:dyDescent="0.3">
      <c r="B288" s="11"/>
      <c r="C288" s="11"/>
      <c r="D288" s="11"/>
      <c r="E288" s="11"/>
      <c r="F288" s="11"/>
      <c r="G288" s="12"/>
    </row>
    <row r="289" spans="2:7" x14ac:dyDescent="0.3">
      <c r="B289" s="11"/>
      <c r="C289" s="11"/>
      <c r="D289" s="11"/>
      <c r="E289" s="11"/>
      <c r="F289" s="11"/>
      <c r="G289" s="12"/>
    </row>
    <row r="290" spans="2:7" x14ac:dyDescent="0.3">
      <c r="B290" s="11"/>
      <c r="C290" s="11"/>
      <c r="D290" s="11"/>
      <c r="E290" s="11"/>
      <c r="F290" s="11"/>
      <c r="G290" s="12"/>
    </row>
    <row r="291" spans="2:7" x14ac:dyDescent="0.3">
      <c r="B291" s="11"/>
      <c r="C291" s="11"/>
      <c r="D291" s="11"/>
      <c r="E291" s="11"/>
      <c r="F291" s="11"/>
      <c r="G291" s="12"/>
    </row>
    <row r="292" spans="2:7" x14ac:dyDescent="0.3">
      <c r="B292" s="11"/>
      <c r="C292" s="11"/>
      <c r="D292" s="11"/>
      <c r="E292" s="11"/>
      <c r="F292" s="11"/>
      <c r="G292" s="12"/>
    </row>
    <row r="293" spans="2:7" x14ac:dyDescent="0.3">
      <c r="B293" s="11"/>
      <c r="C293" s="11"/>
      <c r="D293" s="11"/>
      <c r="E293" s="11"/>
      <c r="F293" s="11"/>
      <c r="G293" s="12"/>
    </row>
    <row r="294" spans="2:7" x14ac:dyDescent="0.3">
      <c r="B294" s="11"/>
      <c r="C294" s="11"/>
      <c r="D294" s="11"/>
      <c r="E294" s="11"/>
      <c r="F294" s="11"/>
      <c r="G294" s="12"/>
    </row>
    <row r="295" spans="2:7" x14ac:dyDescent="0.3">
      <c r="B295" s="11"/>
      <c r="C295" s="11"/>
      <c r="D295" s="11"/>
      <c r="E295" s="11"/>
      <c r="F295" s="11"/>
      <c r="G295" s="12"/>
    </row>
    <row r="296" spans="2:7" x14ac:dyDescent="0.3">
      <c r="B296" s="11"/>
      <c r="C296" s="11"/>
      <c r="D296" s="11"/>
      <c r="E296" s="11"/>
      <c r="F296" s="11"/>
      <c r="G296" s="12"/>
    </row>
    <row r="297" spans="2:7" x14ac:dyDescent="0.3">
      <c r="B297" s="11"/>
      <c r="C297" s="11"/>
      <c r="D297" s="11"/>
      <c r="E297" s="11"/>
      <c r="F297" s="11"/>
      <c r="G297" s="12"/>
    </row>
    <row r="298" spans="2:7" x14ac:dyDescent="0.3">
      <c r="B298" s="11"/>
      <c r="C298" s="11"/>
      <c r="D298" s="11"/>
      <c r="E298" s="11"/>
      <c r="F298" s="11"/>
      <c r="G298" s="12"/>
    </row>
    <row r="299" spans="2:7" x14ac:dyDescent="0.3">
      <c r="B299" s="11"/>
      <c r="C299" s="11"/>
      <c r="D299" s="11"/>
      <c r="E299" s="11"/>
      <c r="F299" s="11"/>
      <c r="G299" s="12"/>
    </row>
    <row r="300" spans="2:7" x14ac:dyDescent="0.3">
      <c r="B300" s="11"/>
      <c r="C300" s="11"/>
      <c r="D300" s="11"/>
      <c r="E300" s="11"/>
      <c r="F300" s="11"/>
      <c r="G300" s="12"/>
    </row>
    <row r="301" spans="2:7" x14ac:dyDescent="0.3">
      <c r="B301" s="11"/>
      <c r="C301" s="11"/>
      <c r="D301" s="11"/>
      <c r="E301" s="11"/>
      <c r="F301" s="11"/>
      <c r="G301" s="12"/>
    </row>
    <row r="302" spans="2:7" x14ac:dyDescent="0.3">
      <c r="B302" s="11"/>
      <c r="C302" s="11"/>
      <c r="D302" s="11"/>
      <c r="E302" s="11"/>
      <c r="F302" s="11"/>
      <c r="G302" s="12"/>
    </row>
    <row r="303" spans="2:7" x14ac:dyDescent="0.3">
      <c r="B303" s="11"/>
      <c r="C303" s="11"/>
      <c r="D303" s="11"/>
      <c r="E303" s="11"/>
      <c r="F303" s="11"/>
      <c r="G303" s="12"/>
    </row>
    <row r="304" spans="2:7" x14ac:dyDescent="0.3">
      <c r="B304" s="11"/>
      <c r="C304" s="11"/>
      <c r="D304" s="11"/>
      <c r="E304" s="11"/>
      <c r="F304" s="11"/>
      <c r="G304" s="12"/>
    </row>
    <row r="305" spans="2:7" x14ac:dyDescent="0.3">
      <c r="B305" s="11"/>
      <c r="C305" s="11"/>
      <c r="D305" s="11"/>
      <c r="E305" s="11"/>
      <c r="F305" s="11"/>
      <c r="G305" s="12"/>
    </row>
    <row r="306" spans="2:7" x14ac:dyDescent="0.3">
      <c r="B306" s="11"/>
      <c r="C306" s="11"/>
      <c r="D306" s="11"/>
      <c r="E306" s="11"/>
      <c r="F306" s="11"/>
      <c r="G306" s="12"/>
    </row>
    <row r="307" spans="2:7" x14ac:dyDescent="0.3">
      <c r="B307" s="11"/>
      <c r="C307" s="11"/>
      <c r="D307" s="11"/>
      <c r="E307" s="11"/>
      <c r="F307" s="11"/>
      <c r="G307" s="12"/>
    </row>
    <row r="308" spans="2:7" x14ac:dyDescent="0.3">
      <c r="B308" s="11"/>
      <c r="C308" s="11"/>
      <c r="D308" s="11"/>
      <c r="E308" s="11"/>
      <c r="F308" s="11"/>
      <c r="G308" s="12"/>
    </row>
    <row r="309" spans="2:7" x14ac:dyDescent="0.3">
      <c r="B309" s="11"/>
      <c r="C309" s="11"/>
      <c r="D309" s="11"/>
      <c r="E309" s="11"/>
      <c r="F309" s="11"/>
      <c r="G309" s="12"/>
    </row>
    <row r="310" spans="2:7" x14ac:dyDescent="0.3">
      <c r="B310" s="11"/>
      <c r="C310" s="11"/>
      <c r="D310" s="11"/>
      <c r="E310" s="11"/>
      <c r="F310" s="11"/>
      <c r="G310" s="12"/>
    </row>
    <row r="311" spans="2:7" x14ac:dyDescent="0.3">
      <c r="B311" s="11"/>
      <c r="C311" s="11"/>
      <c r="D311" s="11"/>
      <c r="E311" s="11"/>
      <c r="F311" s="11"/>
      <c r="G311" s="12"/>
    </row>
  </sheetData>
  <mergeCells count="164">
    <mergeCell ref="B38:D38"/>
    <mergeCell ref="B39:D39"/>
    <mergeCell ref="B52:D52"/>
    <mergeCell ref="B72:D72"/>
    <mergeCell ref="B59:D59"/>
    <mergeCell ref="B60:D60"/>
    <mergeCell ref="B61:D61"/>
    <mergeCell ref="B62:D62"/>
    <mergeCell ref="B63:D63"/>
    <mergeCell ref="B64:D64"/>
    <mergeCell ref="B57:D57"/>
    <mergeCell ref="B54:G54"/>
    <mergeCell ref="B48:D48"/>
    <mergeCell ref="B27:D27"/>
    <mergeCell ref="B28:D28"/>
    <mergeCell ref="B37:D37"/>
    <mergeCell ref="B87:D87"/>
    <mergeCell ref="B88:D88"/>
    <mergeCell ref="B81:D81"/>
    <mergeCell ref="B82:D82"/>
    <mergeCell ref="B83:D83"/>
    <mergeCell ref="B84:D84"/>
    <mergeCell ref="B85:D85"/>
    <mergeCell ref="B86:D86"/>
    <mergeCell ref="B75:D75"/>
    <mergeCell ref="B68:D68"/>
    <mergeCell ref="B69:D69"/>
    <mergeCell ref="B34:D34"/>
    <mergeCell ref="B35:D35"/>
    <mergeCell ref="B51:D51"/>
    <mergeCell ref="B76:D76"/>
    <mergeCell ref="B77:D77"/>
    <mergeCell ref="B78:D78"/>
    <mergeCell ref="B71:D71"/>
    <mergeCell ref="B80:D80"/>
    <mergeCell ref="B33:D33"/>
    <mergeCell ref="B36:D36"/>
    <mergeCell ref="E9:F9"/>
    <mergeCell ref="G9:H9"/>
    <mergeCell ref="B22:D22"/>
    <mergeCell ref="C4:E4"/>
    <mergeCell ref="C5:E5"/>
    <mergeCell ref="C6:E6"/>
    <mergeCell ref="C7:E7"/>
    <mergeCell ref="G10:H10"/>
    <mergeCell ref="B2:D2"/>
    <mergeCell ref="B21:G21"/>
    <mergeCell ref="B12:H12"/>
    <mergeCell ref="B14:H16"/>
    <mergeCell ref="F18:H18"/>
    <mergeCell ref="B23:D23"/>
    <mergeCell ref="B24:D24"/>
    <mergeCell ref="B26:D26"/>
    <mergeCell ref="B97:D97"/>
    <mergeCell ref="B107:D107"/>
    <mergeCell ref="B44:D44"/>
    <mergeCell ref="B45:D45"/>
    <mergeCell ref="B46:D46"/>
    <mergeCell ref="B47:D47"/>
    <mergeCell ref="B41:D41"/>
    <mergeCell ref="B42:D42"/>
    <mergeCell ref="B53:D53"/>
    <mergeCell ref="B55:D55"/>
    <mergeCell ref="B56:D56"/>
    <mergeCell ref="B79:D79"/>
    <mergeCell ref="B73:D73"/>
    <mergeCell ref="B74:G74"/>
    <mergeCell ref="B29:D29"/>
    <mergeCell ref="B30:D30"/>
    <mergeCell ref="B32:D32"/>
    <mergeCell ref="B49:D49"/>
    <mergeCell ref="B70:D70"/>
    <mergeCell ref="B43:D43"/>
    <mergeCell ref="B40:D40"/>
    <mergeCell ref="B172:D172"/>
    <mergeCell ref="B162:D162"/>
    <mergeCell ref="B174:D174"/>
    <mergeCell ref="B178:D178"/>
    <mergeCell ref="B123:D123"/>
    <mergeCell ref="B65:D65"/>
    <mergeCell ref="B67:D67"/>
    <mergeCell ref="B66:D66"/>
    <mergeCell ref="B98:D98"/>
    <mergeCell ref="B95:G95"/>
    <mergeCell ref="B93:D93"/>
    <mergeCell ref="B94:D94"/>
    <mergeCell ref="B154:D154"/>
    <mergeCell ref="B155:D155"/>
    <mergeCell ref="B89:G89"/>
    <mergeCell ref="B106:D106"/>
    <mergeCell ref="B90:D90"/>
    <mergeCell ref="B91:D91"/>
    <mergeCell ref="B105:D105"/>
    <mergeCell ref="B96:D96"/>
    <mergeCell ref="B133:D133"/>
    <mergeCell ref="B134:D134"/>
    <mergeCell ref="B115:G115"/>
    <mergeCell ref="B120:D120"/>
    <mergeCell ref="B188:H193"/>
    <mergeCell ref="B137:D137"/>
    <mergeCell ref="B138:D138"/>
    <mergeCell ref="B139:D139"/>
    <mergeCell ref="B140:D140"/>
    <mergeCell ref="B141:D141"/>
    <mergeCell ref="B151:D151"/>
    <mergeCell ref="B143:D143"/>
    <mergeCell ref="B142:D142"/>
    <mergeCell ref="B186:D186"/>
    <mergeCell ref="B144:D144"/>
    <mergeCell ref="B145:D145"/>
    <mergeCell ref="B146:D146"/>
    <mergeCell ref="B147:D147"/>
    <mergeCell ref="B148:D148"/>
    <mergeCell ref="B149:D149"/>
    <mergeCell ref="B167:D167"/>
    <mergeCell ref="B150:D150"/>
    <mergeCell ref="B152:D152"/>
    <mergeCell ref="E184:H184"/>
    <mergeCell ref="E186:H186"/>
    <mergeCell ref="B153:D153"/>
    <mergeCell ref="B156:D156"/>
    <mergeCell ref="B158:D158"/>
    <mergeCell ref="B122:D122"/>
    <mergeCell ref="B109:D109"/>
    <mergeCell ref="B110:D110"/>
    <mergeCell ref="B111:D111"/>
    <mergeCell ref="B135:D135"/>
    <mergeCell ref="B136:D136"/>
    <mergeCell ref="B117:D117"/>
    <mergeCell ref="B118:D118"/>
    <mergeCell ref="B119:D119"/>
    <mergeCell ref="B127:D127"/>
    <mergeCell ref="B128:D128"/>
    <mergeCell ref="B129:D129"/>
    <mergeCell ref="B130:D130"/>
    <mergeCell ref="B131:D131"/>
    <mergeCell ref="B132:D132"/>
    <mergeCell ref="B124:D124"/>
    <mergeCell ref="B125:D125"/>
    <mergeCell ref="B126:D126"/>
    <mergeCell ref="B104:G104"/>
    <mergeCell ref="B100:D100"/>
    <mergeCell ref="B101:D101"/>
    <mergeCell ref="B92:D92"/>
    <mergeCell ref="B184:D184"/>
    <mergeCell ref="B163:D163"/>
    <mergeCell ref="B164:D164"/>
    <mergeCell ref="B165:D165"/>
    <mergeCell ref="B166:D166"/>
    <mergeCell ref="B171:D171"/>
    <mergeCell ref="B157:D157"/>
    <mergeCell ref="B179:D179"/>
    <mergeCell ref="B175:D175"/>
    <mergeCell ref="B161:G161"/>
    <mergeCell ref="B170:G170"/>
    <mergeCell ref="B173:G173"/>
    <mergeCell ref="B176:D176"/>
    <mergeCell ref="B177:D177"/>
    <mergeCell ref="B112:D112"/>
    <mergeCell ref="B113:D113"/>
    <mergeCell ref="B116:D116"/>
    <mergeCell ref="B114:D114"/>
    <mergeCell ref="B108:D108"/>
    <mergeCell ref="B121:D121"/>
  </mergeCells>
  <phoneticPr fontId="2" type="noConversion"/>
  <pageMargins left="0.25" right="0.25" top="0.75" bottom="0.75" header="0.3" footer="0.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F22" sqref="F22"/>
    </sheetView>
  </sheetViews>
  <sheetFormatPr defaultRowHeight="13.2" x14ac:dyDescent="0.25"/>
  <sheetData>
    <row r="1" spans="1:7" x14ac:dyDescent="0.25">
      <c r="A1" t="s">
        <v>181</v>
      </c>
    </row>
    <row r="2" spans="1:7" x14ac:dyDescent="0.25">
      <c r="A2" t="s">
        <v>176</v>
      </c>
      <c r="B2" t="s">
        <v>170</v>
      </c>
      <c r="C2" t="s">
        <v>171</v>
      </c>
      <c r="D2" t="s">
        <v>172</v>
      </c>
      <c r="E2" t="s">
        <v>173</v>
      </c>
      <c r="F2" t="s">
        <v>174</v>
      </c>
      <c r="G2" t="s">
        <v>175</v>
      </c>
    </row>
    <row r="3" spans="1:7" x14ac:dyDescent="0.25">
      <c r="A3" t="s">
        <v>177</v>
      </c>
      <c r="B3">
        <v>3</v>
      </c>
      <c r="C3">
        <v>4</v>
      </c>
      <c r="D3">
        <f>B3*C3</f>
        <v>12</v>
      </c>
      <c r="E3">
        <f>B3*2+C3*2</f>
        <v>14</v>
      </c>
      <c r="F3">
        <v>3</v>
      </c>
      <c r="G3">
        <f>E3*F3</f>
        <v>42</v>
      </c>
    </row>
    <row r="4" spans="1:7" x14ac:dyDescent="0.25">
      <c r="A4" t="s">
        <v>178</v>
      </c>
      <c r="B4">
        <v>5</v>
      </c>
      <c r="C4">
        <v>5.5</v>
      </c>
      <c r="D4">
        <f>B4*C4</f>
        <v>27.5</v>
      </c>
      <c r="E4">
        <f>B4*2+C4*2</f>
        <v>21</v>
      </c>
      <c r="F4">
        <v>3</v>
      </c>
      <c r="G4">
        <f>E4*F4</f>
        <v>63</v>
      </c>
    </row>
    <row r="5" spans="1:7" x14ac:dyDescent="0.25">
      <c r="A5" t="s">
        <v>179</v>
      </c>
      <c r="B5">
        <v>3</v>
      </c>
      <c r="C5">
        <v>4.5</v>
      </c>
      <c r="D5">
        <f>B5*C5</f>
        <v>13.5</v>
      </c>
      <c r="E5">
        <f>B5*2+C5</f>
        <v>10.5</v>
      </c>
      <c r="F5">
        <v>3</v>
      </c>
      <c r="G5">
        <f>E5*F5</f>
        <v>31.5</v>
      </c>
    </row>
    <row r="7" spans="1:7" x14ac:dyDescent="0.25">
      <c r="E7" s="123" t="s">
        <v>180</v>
      </c>
      <c r="F7" s="123"/>
      <c r="G7">
        <f>SUM(G3:G5)+SUM(D3:D5)</f>
        <v>189.5</v>
      </c>
    </row>
    <row r="9" spans="1:7" x14ac:dyDescent="0.25">
      <c r="A9" t="s">
        <v>182</v>
      </c>
    </row>
    <row r="10" spans="1:7" x14ac:dyDescent="0.25">
      <c r="A10" t="s">
        <v>176</v>
      </c>
      <c r="B10" t="s">
        <v>170</v>
      </c>
      <c r="C10" t="s">
        <v>171</v>
      </c>
      <c r="D10" t="s">
        <v>172</v>
      </c>
      <c r="E10" t="s">
        <v>173</v>
      </c>
      <c r="F10" t="s">
        <v>174</v>
      </c>
      <c r="G10" t="s">
        <v>175</v>
      </c>
    </row>
    <row r="11" spans="1:7" x14ac:dyDescent="0.25">
      <c r="A11" t="s">
        <v>177</v>
      </c>
      <c r="B11">
        <v>3</v>
      </c>
      <c r="C11">
        <v>4</v>
      </c>
      <c r="D11">
        <f>B11*C11</f>
        <v>12</v>
      </c>
      <c r="E11">
        <f>B11*2+C11*2</f>
        <v>14</v>
      </c>
      <c r="F11">
        <v>3</v>
      </c>
      <c r="G11">
        <f>E11*F11</f>
        <v>42</v>
      </c>
    </row>
    <row r="12" spans="1:7" x14ac:dyDescent="0.25">
      <c r="A12" t="s">
        <v>178</v>
      </c>
      <c r="B12">
        <v>5</v>
      </c>
      <c r="C12">
        <v>5.5</v>
      </c>
      <c r="D12">
        <f>B12*C12</f>
        <v>27.5</v>
      </c>
      <c r="E12">
        <f>B12*2+C12*2</f>
        <v>21</v>
      </c>
      <c r="F12">
        <v>3</v>
      </c>
      <c r="G12">
        <f>E12*F12</f>
        <v>63</v>
      </c>
    </row>
    <row r="13" spans="1:7" x14ac:dyDescent="0.25">
      <c r="A13" t="s">
        <v>179</v>
      </c>
      <c r="B13">
        <v>3</v>
      </c>
      <c r="C13">
        <v>4.5</v>
      </c>
      <c r="D13">
        <f>B13*C13</f>
        <v>13.5</v>
      </c>
      <c r="E13">
        <f>B13*2+C13</f>
        <v>10.5</v>
      </c>
      <c r="F13">
        <v>3</v>
      </c>
      <c r="G13">
        <f>E13*F13</f>
        <v>31.5</v>
      </c>
    </row>
    <row r="14" spans="1:7" x14ac:dyDescent="0.25">
      <c r="A14" t="s">
        <v>183</v>
      </c>
      <c r="B14">
        <v>2.4</v>
      </c>
      <c r="C14">
        <v>1.84</v>
      </c>
      <c r="D14">
        <f>B14*C14</f>
        <v>4.4160000000000004</v>
      </c>
      <c r="E14">
        <f>B14*2+C14*2</f>
        <v>8.48</v>
      </c>
      <c r="F14">
        <v>3</v>
      </c>
      <c r="G14">
        <f>E14*F14</f>
        <v>25.44</v>
      </c>
    </row>
    <row r="15" spans="1:7" x14ac:dyDescent="0.25">
      <c r="E15" s="123" t="s">
        <v>180</v>
      </c>
      <c r="F15" s="123"/>
      <c r="G15">
        <f>SUM(G11:G14)+SUM(D11:D14)</f>
        <v>219.35599999999999</v>
      </c>
    </row>
  </sheetData>
  <mergeCells count="2">
    <mergeCell ref="E7:F7"/>
    <mergeCell ref="E15:F15"/>
  </mergeCells>
  <phoneticPr fontId="2" type="noConversion"/>
  <pageMargins left="0.75" right="0.75" top="1" bottom="1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Práce</vt:lpstr>
      <vt:lpstr>Výmery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Árpi</dc:creator>
  <cp:lastModifiedBy>Peter Koller</cp:lastModifiedBy>
  <cp:lastPrinted>2016-01-21T10:11:24Z</cp:lastPrinted>
  <dcterms:created xsi:type="dcterms:W3CDTF">2013-05-16T09:04:58Z</dcterms:created>
  <dcterms:modified xsi:type="dcterms:W3CDTF">2016-01-27T09:39:27Z</dcterms:modified>
</cp:coreProperties>
</file>