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850" windowHeight="5835" activeTab="3"/>
  </bookViews>
  <sheets>
    <sheet name="Krycí list" sheetId="1" r:id="rId1"/>
    <sheet name="Krycí list_SOD" sheetId="2" r:id="rId2"/>
    <sheet name="Rekapitulace" sheetId="3" r:id="rId3"/>
    <sheet name="Položky" sheetId="4" r:id="rId4"/>
  </sheets>
  <externalReferences>
    <externalReference r:id="rId7"/>
  </externalReferences>
  <definedNames>
    <definedName name="BM1_Zemní_práce" localSheetId="3">'Položky'!$A$5</definedName>
    <definedName name="BM2_Základy_a_zvláštní_zakládání" localSheetId="3">'Položky'!$A$25</definedName>
    <definedName name="BM3_Svislé_a_kompletní_konstrukce" localSheetId="3">'Položky'!$A$36</definedName>
    <definedName name="BM4_Vodorovné_konstrukce" localSheetId="3">'Položky'!$A$65</definedName>
    <definedName name="BM5_Komunikace" localSheetId="3">'Položky'!$A$58</definedName>
    <definedName name="BM61_Upravy_povrchů_vnitřní" localSheetId="3">'Položky'!$A$68</definedName>
    <definedName name="BM62_Úpravy_povrchů_vnější" localSheetId="3">'Položky'!$A$73</definedName>
    <definedName name="BM63_Podlahy_a_podlahové_konstrukce" localSheetId="3">'Položky'!$A$79</definedName>
    <definedName name="BM64_Výplně_otvorů" localSheetId="3">'Položky'!$A$89</definedName>
    <definedName name="BM711_Izolace_proti_vodě" localSheetId="3">'Položky'!$A$108</definedName>
    <definedName name="BM712_Živičné_krytiny" localSheetId="3">'Položky'!$A$117</definedName>
    <definedName name="BM713_Izolace_tepelné" localSheetId="3">'Položky'!$A$121</definedName>
    <definedName name="BM721_Vnitřní_kanalizace" localSheetId="3">'Položky'!$A$131</definedName>
    <definedName name="BM722_Vnitřní_vodovod" localSheetId="3">'Položky'!$A$145</definedName>
    <definedName name="BM723_Vnitřní_plynovod" localSheetId="3">'Položky'!$A$150</definedName>
    <definedName name="BM725_Zařizovací_předměty" localSheetId="3">'Položky'!$A$153</definedName>
    <definedName name="BM730_Ústřední_vytápění" localSheetId="3">'Položky'!$A$159</definedName>
    <definedName name="BM764_Konstrukce_klempířské" localSheetId="3">'Položky'!$A$162</definedName>
    <definedName name="BM766_Konstrukce_truhlářské" localSheetId="3">'Položky'!$A$170</definedName>
    <definedName name="BM767_Konstrukce_zámečnické" localSheetId="3">'Položky'!$A$185</definedName>
    <definedName name="BM771_Podlahy_z_dlaždic_a_obklady" localSheetId="3">'Položky'!$A$202</definedName>
    <definedName name="BM776_Podlahy_povlakové" localSheetId="3">'Položky'!$A$208</definedName>
    <definedName name="BM777_Podlahy_ze_syntetických_hmot" localSheetId="3">'Položky'!$A$213</definedName>
    <definedName name="BM781_Obklady_keramické" localSheetId="3">'Položky'!$A$216</definedName>
    <definedName name="BM784_Malby" localSheetId="3">'Položky'!$A$221</definedName>
    <definedName name="BM799_Ostatní" localSheetId="3">'Položky'!$A$225</definedName>
    <definedName name="BM9_01_Ostatní_konstrukce" localSheetId="3">'Položky'!$A$61</definedName>
    <definedName name="BM94_Lešení_a_stavební_výtahy" localSheetId="3">'Položky'!$A$96</definedName>
    <definedName name="BM95_Dokončovací_konstrukce_na_pozemních" localSheetId="3">'Položky'!$A$102</definedName>
    <definedName name="BM99_Staveništní_přesun_hmot" localSheetId="3">'Položky'!$A$105</definedName>
    <definedName name="M21_Elektromontáže" localSheetId="3">'Položky'!$A$228</definedName>
    <definedName name="M22_Montáž_sdělovací_a_zabezp__techniky" localSheetId="3">'Položky'!$A$231</definedName>
    <definedName name="_xlnm.Print_Area" localSheetId="0">'Krycí list'!$A$1:$K$49</definedName>
    <definedName name="Položky_dílů" localSheetId="3">'Položky'!$A$1</definedName>
    <definedName name="Rekapitulace_stavebních_dílů" localSheetId="3">'Položky'!#REF!</definedName>
    <definedName name="Rozpočet__1__Základní_rozpočet" localSheetId="3">'Položky'!#REF!</definedName>
    <definedName name="VN_Vedlejší_náklady" localSheetId="3">'Položky'!$A$16</definedName>
  </definedNames>
  <calcPr fullCalcOnLoad="1"/>
</workbook>
</file>

<file path=xl/sharedStrings.xml><?xml version="1.0" encoding="utf-8"?>
<sst xmlns="http://schemas.openxmlformats.org/spreadsheetml/2006/main" count="554" uniqueCount="271">
  <si>
    <t>Rekapitulace dílů</t>
  </si>
  <si>
    <t>Číslo</t>
  </si>
  <si>
    <t>Název</t>
  </si>
  <si>
    <t>Typ dílu</t>
  </si>
  <si>
    <t>Celkem</t>
  </si>
  <si>
    <t>Zemní práce</t>
  </si>
  <si>
    <t>HSV</t>
  </si>
  <si>
    <t>Základy a zvláštní zakládání</t>
  </si>
  <si>
    <t>Svislé a kompletní konstrukce</t>
  </si>
  <si>
    <t>Vodorovné konstrukce</t>
  </si>
  <si>
    <t>Komunikace</t>
  </si>
  <si>
    <t>Upravy povrchů vnitřní</t>
  </si>
  <si>
    <t>Úpravy povrchů vnější</t>
  </si>
  <si>
    <t>Podlahy a podlahové konstrukce</t>
  </si>
  <si>
    <t>Výplně otvorů</t>
  </si>
  <si>
    <t>Ostatní konstrukce</t>
  </si>
  <si>
    <t>Lešení a stavební výtahy</t>
  </si>
  <si>
    <t>Dokončovací konstrukce na pozemních stavbách</t>
  </si>
  <si>
    <t>Staveništní přesun hmot</t>
  </si>
  <si>
    <t>Izolace proti vodě</t>
  </si>
  <si>
    <t>PSV</t>
  </si>
  <si>
    <t>Živičné krytiny</t>
  </si>
  <si>
    <t>Izolace tepelné</t>
  </si>
  <si>
    <t>Vnitřní kanalizace</t>
  </si>
  <si>
    <t>Vnitřní vodovod</t>
  </si>
  <si>
    <t>Vnitřní plynovod</t>
  </si>
  <si>
    <t>Zařizovací předměty</t>
  </si>
  <si>
    <t>Ústřední vytápění</t>
  </si>
  <si>
    <t>Konstrukce klempířské</t>
  </si>
  <si>
    <t>Konstrukce truhlářské</t>
  </si>
  <si>
    <t>Konstrukce zámečnické</t>
  </si>
  <si>
    <t>Podlahy z dlaždic a obklady</t>
  </si>
  <si>
    <t>Podlahy povlakové</t>
  </si>
  <si>
    <t>Podlahy ze syntetických hmot</t>
  </si>
  <si>
    <t>Obklady keramické</t>
  </si>
  <si>
    <t>Malby</t>
  </si>
  <si>
    <t>Ostatní</t>
  </si>
  <si>
    <t>M21</t>
  </si>
  <si>
    <t>Elektromontáže</t>
  </si>
  <si>
    <t>MON</t>
  </si>
  <si>
    <t>M22</t>
  </si>
  <si>
    <t>Montáž sdělovací a zabezp. techniky</t>
  </si>
  <si>
    <t>VN</t>
  </si>
  <si>
    <t>Vedlejší náklady</t>
  </si>
  <si>
    <t>MJ</t>
  </si>
  <si>
    <t>Množství</t>
  </si>
  <si>
    <t>Cena/MJ</t>
  </si>
  <si>
    <t>Cena</t>
  </si>
  <si>
    <t>VRN0</t>
  </si>
  <si>
    <t>Ztížené výrobní podmínky</t>
  </si>
  <si>
    <t>Soubor</t>
  </si>
  <si>
    <t>Odstranění ruderálního porostu v rovině</t>
  </si>
  <si>
    <t>m2</t>
  </si>
  <si>
    <t>Skrývka zemin v rovině a sklonu 1:5</t>
  </si>
  <si>
    <t>m3</t>
  </si>
  <si>
    <t>Hloubení nezapažených jam v hor.3 do 10000 m3</t>
  </si>
  <si>
    <t>Hloubení rýh šířky do 60 cm v hor.4 nad 100 m3</t>
  </si>
  <si>
    <t>Svislé přemístění výkopku z hor.1-4 do 2,5 m</t>
  </si>
  <si>
    <t>Vodorovné přemístění výkopku z hor.1-4 do 1000 m</t>
  </si>
  <si>
    <t>Poplatek za skládku zeminy</t>
  </si>
  <si>
    <t>Uložení sypaniny na skl.-modelace na výšku přes 2m</t>
  </si>
  <si>
    <t>Úprava pláně v zářezech v hor. 1-4, se zhutněním</t>
  </si>
  <si>
    <t>Celkem za:   1 Zemní práce</t>
  </si>
  <si>
    <t>VRN1</t>
  </si>
  <si>
    <t>Oborová přirážka</t>
  </si>
  <si>
    <t>005122T</t>
  </si>
  <si>
    <t>Přesun stavebních kapacit</t>
  </si>
  <si>
    <t>VRN3</t>
  </si>
  <si>
    <t>Mimostaveništní doprava</t>
  </si>
  <si>
    <t>005121 R</t>
  </si>
  <si>
    <t>Zařízení staveniště</t>
  </si>
  <si>
    <t>VRN5</t>
  </si>
  <si>
    <t>Provoz investora</t>
  </si>
  <si>
    <t>1001T</t>
  </si>
  <si>
    <t>Kompletační činnost (IČD)</t>
  </si>
  <si>
    <t>1000T</t>
  </si>
  <si>
    <t>Rezerva rozpočtu</t>
  </si>
  <si>
    <t>327710T10</t>
  </si>
  <si>
    <t>Železobeton základových pasů B 20 (C 16/20)</t>
  </si>
  <si>
    <t>Bednění stěn základových pasů - zřízení</t>
  </si>
  <si>
    <t>Bednění stěn základových pasů - odstranění</t>
  </si>
  <si>
    <t>Výztuž základových pasů z betonářské oceli 10 505 90 KG/M3</t>
  </si>
  <si>
    <t>t</t>
  </si>
  <si>
    <t>Železobeton základových patek B 20 (C 16/20)</t>
  </si>
  <si>
    <t>Bednění stěn základových patek - zřízení</t>
  </si>
  <si>
    <t>Bednění stěn základových patek - odstranění</t>
  </si>
  <si>
    <t>Výztuž základových patek z betonářské ocelí 10505 120 KG/M3</t>
  </si>
  <si>
    <t>Geodetické vytýčení</t>
  </si>
  <si>
    <t>kpl</t>
  </si>
  <si>
    <t>Zdivo POROTHERM 17,5 CB P 10 tl. 17,5 cm</t>
  </si>
  <si>
    <t>Zdivo POROTHERM 30 CB P 10 tl. 30 cm</t>
  </si>
  <si>
    <t>Izolace perimetr.deskami tl.7 cm, nopová fólie</t>
  </si>
  <si>
    <t>Překlad POROTHERM 7 vysoký 70x235x1250 mm</t>
  </si>
  <si>
    <t>kus</t>
  </si>
  <si>
    <t>Příčky POROTHERM P+D na MVC 5 tl. 8 cm</t>
  </si>
  <si>
    <t>Příčka sádrokarton. ocel.kce, 2x oplášť. tl.100 mm desky impreg. tl. 12,5 mm, Orsil 5 cm,vč., zárubně</t>
  </si>
  <si>
    <t>Příčka sádrokarton. ocel.kce, 2x oplášť. tl.150 mm desky impreg. tl. 12,5 mm,Orsil tl.5 cm,vč.zárubn</t>
  </si>
  <si>
    <t>Příčka SDK instalační 2x OK, 2x opl. tl. 270 mm desky požár. impreg. tl. 12,5 mm, Orsil tl. 5 cm</t>
  </si>
  <si>
    <t>Příčky z tvárnic Betong, tl. 15 cm SOKL V HALE</t>
  </si>
  <si>
    <t>Díl:</t>
  </si>
  <si>
    <t>Strop ŽB z betonu C25/30, tl. 10 cm, ztrac.bednění ocelový pozinkovaný plech, výztuž 120 kg/m3</t>
  </si>
  <si>
    <t>Ztužující věnec ŽB beton C 25/30, 30 x 20 cm bednění, výztuž 120 kg/m3</t>
  </si>
  <si>
    <t>m</t>
  </si>
  <si>
    <t>Stupeň betonový 30 x 15 cm, včetně bednění na přímém schodišti</t>
  </si>
  <si>
    <t>Přípojka vody</t>
  </si>
  <si>
    <t>Kanalizace vč.retenční nádrže a jímky na vyvážení</t>
  </si>
  <si>
    <t>Celkem za:   9-01 Ostatní konstrukce</t>
  </si>
  <si>
    <t>Komunikace a zpevněné plochy</t>
  </si>
  <si>
    <t>Přípojka Plynu</t>
  </si>
  <si>
    <t>Přípojka Elektro</t>
  </si>
  <si>
    <t>Schodišťová konstrukce ŽB beton C 25/30 křivočaré schodiště, bednění, výztuž 120 kg/m3</t>
  </si>
  <si>
    <t>Zakrývání výplní vnitřních otvorů</t>
  </si>
  <si>
    <t>Omítka vnitřní zdiva, MVC, štuková</t>
  </si>
  <si>
    <t>Zakrývání výplní vnějších otvorů z lešení</t>
  </si>
  <si>
    <t>Zateplovací systém Baumit, fasáda, EPS F tl. 70 mm zakončený stěrkou s výztužnou tkaninou</t>
  </si>
  <si>
    <t>Zateplovací systém Baumit, fasáda, EPS F tl.120 mm s omítkou Granopor 3,1 kg/m2</t>
  </si>
  <si>
    <t>Zateplovací systém Baumit, sokl, XPS tl. 80 mm s omítkou Granopor 3,1 kg/m2</t>
  </si>
  <si>
    <t>Mazanina betonová tl. 5 - 8 cm B 20 (C 16/20)</t>
  </si>
  <si>
    <t>Mazanina betonová tl. 12 - 24 cm C 25/30 vyztužená ocelovými vlákny 25 kg/m3</t>
  </si>
  <si>
    <t>Povrchový vsyp na betonové podlahy strojně hlazený</t>
  </si>
  <si>
    <t>Příplatek za konečnou úpravu mazanin tl. 12 cm</t>
  </si>
  <si>
    <t>Násyp z kameniva těženého 0 - 4, tř. I</t>
  </si>
  <si>
    <t>Násyp ze štěrkopísku 0 - 63 15CM</t>
  </si>
  <si>
    <t>Okapový chodník podél budovy z kačírku tl. 150 mm</t>
  </si>
  <si>
    <t>Geotex netkan -300g/m2 ochranná</t>
  </si>
  <si>
    <t>Osazení zárubní dveřních ocelových, pl. do 2,5 m2</t>
  </si>
  <si>
    <t>Zárubeň ocelová 700x1970x100</t>
  </si>
  <si>
    <t>Zárubeň ocelová 700x1970x150</t>
  </si>
  <si>
    <t>Zárubeň ocelová 900x1970x150</t>
  </si>
  <si>
    <t>Zárubeň ocelová S150 1000x1970x150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</si>
  <si>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</si>
  <si>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</si>
  <si>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</si>
  <si>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1,9 m</t>
  </si>
  <si>
    <t>Vyčištění průmyslových budov a objektů výrobních</t>
  </si>
  <si>
    <t>Přesun hmot pro budovy zděné výšky do 12 m</t>
  </si>
  <si>
    <t>Izolace, tlak. voda, vodorovná fólií PVC, volně včetně dodávky fólie Fatrafol 803 tl. 1,0 mm</t>
  </si>
  <si>
    <t>Izolace, tlaková voda, svislá fólií PVC, volně včetně dodávky fólie Fatrafol 803 tl. 1,0 mm</t>
  </si>
  <si>
    <t>Izolace tlaková, podkladní textilie, vodorovná včetně dodávky textilie Netex F - 300</t>
  </si>
  <si>
    <t>Izolace tlaková, ochranná textilie, vodorovná včetně dodávky textilie Netex F - 300</t>
  </si>
  <si>
    <t>Izolace tlaková, podkladní textilie svislá včetně dodávky textilie Netex F - 300</t>
  </si>
  <si>
    <t>Izolace tlaková, ochranná textilie svislá včetně dodávky textilie Netex F - 300</t>
  </si>
  <si>
    <t>Přesun hmot pro izolace proti vodě, výšky do 12 m</t>
  </si>
  <si>
    <t>%</t>
  </si>
  <si>
    <t>Povlaková krytina střech do 10°, NAIP přitavením 1 vrstva - včetně dodávky Sklobit G</t>
  </si>
  <si>
    <t>Přesun hmot pro povlakové krytiny, výšky do 6 m</t>
  </si>
  <si>
    <t>Izolace proti vlhk. vodorovná pásy přitavením 1 vrstva - včetně dodávky Sklobit G</t>
  </si>
  <si>
    <t>Izolace tepelná podlah na sucho, jednovrstvá</t>
  </si>
  <si>
    <t>Izolace tepelná střech bodově lep.asfaltem,1vrstvá</t>
  </si>
  <si>
    <t>Položení separační fólie včetně dodávky fólie PE</t>
  </si>
  <si>
    <t>28375714.A</t>
  </si>
  <si>
    <t>Deska polystyrén samozhášivý EPS 70 Z</t>
  </si>
  <si>
    <t>Deska - klín spádový EPS 100 S Stabil</t>
  </si>
  <si>
    <t>Dílec střešní kašír EPS 100 S St PYEV60S3 tl.180mm</t>
  </si>
  <si>
    <t>Přesun hmot pro izolace tepelné, výšky do 12 m</t>
  </si>
  <si>
    <t>Celkem za:   713 Izolace tepelné</t>
  </si>
  <si>
    <t>Lože pod potrubí ze štěrkodrtě 0 - 63 mm</t>
  </si>
  <si>
    <t>Potrubí HT odpadní svislé DN 50 x 1,8 mm</t>
  </si>
  <si>
    <t>Potrubí KG odpadní svislé DN 100 x 3,2 mm</t>
  </si>
  <si>
    <t>Potrubí KG svodné (ležaté) v zemi DN 100 x 3,2 mm</t>
  </si>
  <si>
    <t>Potrubí KG svodné (ležaté) v zemi DN 125 x 3,2 mm</t>
  </si>
  <si>
    <t>Potrubí KG svodné (ležaté) v zemi DN 150 x 4,0 mm</t>
  </si>
  <si>
    <t>Lapač střešních splavenin PP HL600 DN 100, kloub zápachová klapka, koš na listí</t>
  </si>
  <si>
    <t>Zkouška těsnosti kanalizace vodou DN 200</t>
  </si>
  <si>
    <t>Hloubení nezapaž. rýh šířky do 60 cm v hornině 1-4 odvoz do 1 km, uložení na skládku</t>
  </si>
  <si>
    <t>Zásyp jam, rýh a šachet sypaninou dovoz sypaniny ze vzdálenosti 1 km</t>
  </si>
  <si>
    <t>Obsyp potrubí prohozenou zeminou dovoz zeminy ze vzdálenosti 1 km</t>
  </si>
  <si>
    <t>721/0</t>
  </si>
  <si>
    <t>D+M jímky 15 m3</t>
  </si>
  <si>
    <t>Celkem za:   721 Vnitřní kanalizace</t>
  </si>
  <si>
    <t>soubor</t>
  </si>
  <si>
    <t>Vodovod, potrubí polyetylenové DN 20/2, ochrana ochrana potrubí skruží Mirelon</t>
  </si>
  <si>
    <t>Vodovod, potrubí polyetylenové DN 40/4,3, ochrana ochrana potrubí skruží Mirelon</t>
  </si>
  <si>
    <t>Vnitřní plynovod + ZTI</t>
  </si>
  <si>
    <t>Celkem za:   723 Vnitřní plynovod</t>
  </si>
  <si>
    <t>Montáž zařizovacích předmětů - pisoár</t>
  </si>
  <si>
    <t>Pisoár keram. SLP17 Domino s automat splachovačem</t>
  </si>
  <si>
    <t>kompl</t>
  </si>
  <si>
    <t>Oplechování okapů, živičná krytina, rš 330 mm</t>
  </si>
  <si>
    <t>Žlaby podokapní půlkruhové, rš 330 mm</t>
  </si>
  <si>
    <t>Oplechování zdí, rš 330 mm</t>
  </si>
  <si>
    <t>Oplechování zdí, rš 600 mm</t>
  </si>
  <si>
    <t>Odpadní trouby z Ti Zn plechu, kruhové, D 120 mm</t>
  </si>
  <si>
    <t>Přesun hmot pro klempířské konstr., výšky do 12 m</t>
  </si>
  <si>
    <t>Montáž dveří do zárubně,otevíravých 1kř.do 0,8 m</t>
  </si>
  <si>
    <t>Montáž dveří do zárubně,otevíravých 1kř.nad 0,8 m</t>
  </si>
  <si>
    <t>Montáž kliky a štítku</t>
  </si>
  <si>
    <t>Montáž prahů dveří jednokřídlových š. do 10 cm</t>
  </si>
  <si>
    <t>Dveřní kování KLASIK/S klíč Cr</t>
  </si>
  <si>
    <t>Bezpečnostní kování BK R1/O Cr madlo</t>
  </si>
  <si>
    <t>Dveře vnitřní protipožární 90x197 cm fóliované</t>
  </si>
  <si>
    <t>Prah dubový délka 70 cm šířka 15 cm tl. 2 cm</t>
  </si>
  <si>
    <t>Prah dubový délka 90 cm šířka 15 cm tl. 2 cm</t>
  </si>
  <si>
    <t>Prah dubový délka 100 cm šířka 15 cm tl. 2 cm</t>
  </si>
  <si>
    <t>Přesun hmot pro truhlářské konstr., výšky do 12 m</t>
  </si>
  <si>
    <t>Montáž panelů Kingspan, stěna jednod., tl. do 8 cm</t>
  </si>
  <si>
    <t>klp</t>
  </si>
  <si>
    <t>Montáž panelů Kingspan, lemovací prvky jednoduché</t>
  </si>
  <si>
    <t>Montáž panelů Kingspan, lemovací prvky složité</t>
  </si>
  <si>
    <t>Montáž panelů Kingspan, střecha jednod.,tl.nad 8cm</t>
  </si>
  <si>
    <t>767-0</t>
  </si>
  <si>
    <t>Nosná konstrukce</t>
  </si>
  <si>
    <t>767-06</t>
  </si>
  <si>
    <t>Světlík</t>
  </si>
  <si>
    <t>Stříška na větrací komínek</t>
  </si>
  <si>
    <t>767-7</t>
  </si>
  <si>
    <t>D+M zábradlí nerezové v.1000</t>
  </si>
  <si>
    <t>Z/</t>
  </si>
  <si>
    <t>Vrata vnitřní 1100*2200 otevíravé,dvoukřídlé,plech klika- klika,ocel.zárubeň</t>
  </si>
  <si>
    <t>Profil trapézový VIKAM TR 135/310/0,75</t>
  </si>
  <si>
    <t>61210108.A</t>
  </si>
  <si>
    <t>Panel stěnový - Kingspan KS 1000 TF tl.jádra 80 mm</t>
  </si>
  <si>
    <t>61210142.A</t>
  </si>
  <si>
    <t>Panel střešní Kingspan KS 1000 RW tl.jádra 100 mm</t>
  </si>
  <si>
    <t>Přesun hmot pro zámečnické konstr., výšky do 12 m</t>
  </si>
  <si>
    <t>Obklad schodišťových stupňů včetně soklíku do tmele Monoflex</t>
  </si>
  <si>
    <t>Dlažba z dlaždic keramických 30 x 30 cm do tmele, dlažba ve specifikaci</t>
  </si>
  <si>
    <t>597-01</t>
  </si>
  <si>
    <t>Keramická dlažba</t>
  </si>
  <si>
    <t>Přesun hmot pro podlahy z dlaždic, výšky do 12 m</t>
  </si>
  <si>
    <t>Podlaha povlaková z PVC pásů, soklík pouze položení, podlahovina ve specifikaci</t>
  </si>
  <si>
    <t>Podlahovina PVC Novoflor extra 1500x2,0 mm</t>
  </si>
  <si>
    <t>Přesun hmot pro podlahy povlakové, výšky do 12 m</t>
  </si>
  <si>
    <t>Obklad vnitřní pórovinový 15 x 15 cm do tmele, obklad ve specifikaci</t>
  </si>
  <si>
    <t>597-0</t>
  </si>
  <si>
    <t>Keramický obklad</t>
  </si>
  <si>
    <t>Přesun hmot pro obklady keramické, výšky do 12 m</t>
  </si>
  <si>
    <t>Penetrace podkladu univerzální Primalex 1x</t>
  </si>
  <si>
    <t>Malba tekutá Primalex Plus, bílá, 2 x</t>
  </si>
  <si>
    <t>799/0</t>
  </si>
  <si>
    <t>D+M hasicího přístroje práškového 6kg</t>
  </si>
  <si>
    <t>Celkem za:</t>
  </si>
  <si>
    <t>Elektroinstalace - silnoproud</t>
  </si>
  <si>
    <t>Hromosvod</t>
  </si>
  <si>
    <t>326432T10</t>
  </si>
  <si>
    <t xml:space="preserve">Celkem za: </t>
  </si>
  <si>
    <t xml:space="preserve">Celkem za:    </t>
  </si>
  <si>
    <t xml:space="preserve">Díl:  </t>
  </si>
  <si>
    <t xml:space="preserve">Díl: </t>
  </si>
  <si>
    <t xml:space="preserve">Celkem za:  </t>
  </si>
  <si>
    <t>Celkem za:  776 Podlahy povlakové</t>
  </si>
  <si>
    <t>Sekční vrata (4.6x3.5m) RAL standardní, bez prosklení, bez , prosklení, bez integrovaných dveří, standardní kování, el. prům. pohonem</t>
  </si>
  <si>
    <t xml:space="preserve">Díl:   </t>
  </si>
  <si>
    <t xml:space="preserve">Celkem za:   </t>
  </si>
  <si>
    <t>326429T10</t>
  </si>
  <si>
    <t>327565T10</t>
  </si>
  <si>
    <t>Podhled zavěšený z desek sádrokartonových ocel. nosná kce,deska impreg. 12,5 mm</t>
  </si>
  <si>
    <t>Celkem za:  2 Základy a zvláštní zakládání</t>
  </si>
  <si>
    <t>Poř.číslo</t>
  </si>
  <si>
    <t>Kód</t>
  </si>
  <si>
    <t>Celkem za oddíly</t>
  </si>
  <si>
    <t>Rozpis ceny:</t>
  </si>
  <si>
    <t>Rekapitulace daní:</t>
  </si>
  <si>
    <t>Základ pro DPH</t>
  </si>
  <si>
    <t>DPH</t>
  </si>
  <si>
    <t>Rekapitulace</t>
  </si>
  <si>
    <t>ON</t>
  </si>
  <si>
    <t>Zaokrouhlení:</t>
  </si>
  <si>
    <t xml:space="preserve">procento </t>
  </si>
  <si>
    <r>
      <t xml:space="preserve">Vyrovnání podlah, samonivel. hmota Nivelit tl. 2mm </t>
    </r>
    <r>
      <rPr>
        <sz val="8"/>
        <color indexed="10"/>
        <rFont val="Arial Narrow"/>
        <family val="2"/>
      </rPr>
      <t>(do 5 mm)</t>
    </r>
  </si>
  <si>
    <t>Celkem za dílo bez DPH:</t>
  </si>
  <si>
    <t>Cena Celkem (bez DPH):</t>
  </si>
  <si>
    <t>Gabionové opěrné stěny (cca 48 bm )</t>
  </si>
  <si>
    <t>Ústřední vytápění - standart RADIK</t>
  </si>
  <si>
    <r>
      <t xml:space="preserve">Dveře vnitřní hladké plné 1 kříd. 70x197 lak A - </t>
    </r>
    <r>
      <rPr>
        <sz val="8"/>
        <color indexed="10"/>
        <rFont val="Arial Narrow"/>
        <family val="2"/>
      </rPr>
      <t xml:space="preserve">voština ve standartním provedení </t>
    </r>
  </si>
  <si>
    <r>
      <t xml:space="preserve">Dveře vnitřní hladké plné 1 kříd. 110x197 lak - </t>
    </r>
    <r>
      <rPr>
        <sz val="8"/>
        <color indexed="10"/>
        <rFont val="Arial Narrow"/>
        <family val="2"/>
      </rPr>
      <t xml:space="preserve">voština ve standartním provedení </t>
    </r>
  </si>
  <si>
    <r>
      <t xml:space="preserve">Umyvadlo, baterie, zápachová uzávěrka </t>
    </r>
    <r>
      <rPr>
        <sz val="8"/>
        <color indexed="10"/>
        <rFont val="Arial Narrow"/>
        <family val="2"/>
      </rPr>
      <t>D+M JIKA</t>
    </r>
  </si>
  <si>
    <r>
      <t xml:space="preserve">Klozet kombi </t>
    </r>
    <r>
      <rPr>
        <sz val="8"/>
        <color indexed="10"/>
        <rFont val="Arial Narrow"/>
        <family val="2"/>
      </rPr>
      <t>D+M JIKA</t>
    </r>
  </si>
  <si>
    <r>
      <t xml:space="preserve">Skříň hydrantová s výzbrojí -  </t>
    </r>
    <r>
      <rPr>
        <sz val="8"/>
        <color indexed="10"/>
        <rFont val="Arial Narrow"/>
        <family val="2"/>
      </rPr>
      <t xml:space="preserve">+ pancéřové potrubí </t>
    </r>
  </si>
  <si>
    <t>Potažení vni stěna sklovl síť + tmel venec</t>
  </si>
  <si>
    <r>
      <t xml:space="preserve">Stěny hliníkové zasklené </t>
    </r>
    <r>
      <rPr>
        <sz val="8"/>
        <color indexed="10"/>
        <rFont val="Arial Narrow"/>
        <family val="2"/>
      </rPr>
      <t xml:space="preserve">- včetně okenních výplní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</si>
</sst>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Narrow"/>
      <family val="2"/>
    </font>
    <font>
      <sz val="8"/>
      <color indexed="8"/>
      <name val="Times New Roman"/>
      <family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8"/>
      <color indexed="23"/>
      <name val="Arial Narrow"/>
      <family val="2"/>
    </font>
    <font>
      <sz val="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 Narrow"/>
      <family val="2"/>
    </font>
    <font>
      <sz val="8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8"/>
      <color rgb="FF7F7F7F"/>
      <name val="Arial Narrow"/>
      <family val="2"/>
    </font>
    <font>
      <sz val="5"/>
      <color theme="1"/>
      <name val="Times New Roman"/>
      <family val="1"/>
    </font>
    <font>
      <b/>
      <sz val="8"/>
      <color rgb="FF000000"/>
      <name val="Arial Narrow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medium">
        <color rgb="FF000000"/>
      </bottom>
    </border>
    <border>
      <left style="hair"/>
      <right style="hair"/>
      <top/>
      <bottom style="medium">
        <color rgb="FF000000"/>
      </bottom>
    </border>
    <border>
      <left style="medium"/>
      <right style="hair"/>
      <top style="medium">
        <color rgb="FF000000"/>
      </top>
      <bottom/>
    </border>
    <border>
      <left style="hair"/>
      <right style="hair"/>
      <top style="medium">
        <color rgb="FF000000"/>
      </top>
      <bottom/>
    </border>
    <border>
      <left style="hair"/>
      <right style="medium"/>
      <top style="medium">
        <color rgb="FF000000"/>
      </top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medium">
        <color rgb="FF000000"/>
      </bottom>
    </border>
    <border>
      <left/>
      <right/>
      <top/>
      <bottom style="double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left" indent="1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0" fontId="54" fillId="0" borderId="11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wrapText="1"/>
    </xf>
    <xf numFmtId="0" fontId="53" fillId="0" borderId="12" xfId="0" applyNumberFormat="1" applyFont="1" applyBorder="1" applyAlignment="1">
      <alignment horizontal="center" wrapText="1"/>
    </xf>
    <xf numFmtId="4" fontId="53" fillId="0" borderId="12" xfId="0" applyNumberFormat="1" applyFont="1" applyBorder="1" applyAlignment="1">
      <alignment horizontal="center" wrapText="1"/>
    </xf>
    <xf numFmtId="4" fontId="53" fillId="0" borderId="12" xfId="0" applyNumberFormat="1" applyFont="1" applyBorder="1" applyAlignment="1">
      <alignment horizontal="right" wrapText="1"/>
    </xf>
    <xf numFmtId="4" fontId="53" fillId="0" borderId="13" xfId="0" applyNumberFormat="1" applyFont="1" applyBorder="1" applyAlignment="1">
      <alignment horizontal="right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 wrapText="1"/>
    </xf>
    <xf numFmtId="4" fontId="53" fillId="0" borderId="15" xfId="0" applyNumberFormat="1" applyFont="1" applyBorder="1" applyAlignment="1">
      <alignment horizontal="center" wrapText="1"/>
    </xf>
    <xf numFmtId="4" fontId="53" fillId="0" borderId="15" xfId="0" applyNumberFormat="1" applyFont="1" applyBorder="1" applyAlignment="1">
      <alignment horizontal="right" wrapText="1"/>
    </xf>
    <xf numFmtId="0" fontId="54" fillId="0" borderId="16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center" wrapText="1"/>
    </xf>
    <xf numFmtId="4" fontId="54" fillId="0" borderId="17" xfId="0" applyNumberFormat="1" applyFont="1" applyBorder="1" applyAlignment="1">
      <alignment horizontal="right" wrapText="1"/>
    </xf>
    <xf numFmtId="4" fontId="54" fillId="0" borderId="18" xfId="0" applyNumberFormat="1" applyFont="1" applyBorder="1" applyAlignment="1">
      <alignment horizontal="right" wrapText="1"/>
    </xf>
    <xf numFmtId="0" fontId="54" fillId="0" borderId="11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16" fontId="54" fillId="0" borderId="12" xfId="0" applyNumberFormat="1" applyFont="1" applyBorder="1" applyAlignment="1">
      <alignment horizontal="left"/>
    </xf>
    <xf numFmtId="16" fontId="51" fillId="0" borderId="15" xfId="0" applyNumberFormat="1" applyFont="1" applyBorder="1" applyAlignment="1">
      <alignment horizontal="left" vertical="top" wrapText="1"/>
    </xf>
    <xf numFmtId="16" fontId="54" fillId="0" borderId="17" xfId="0" applyNumberFormat="1" applyFont="1" applyBorder="1" applyAlignment="1">
      <alignment horizontal="left" vertical="top" wrapText="1"/>
    </xf>
    <xf numFmtId="0" fontId="51" fillId="0" borderId="15" xfId="0" applyFont="1" applyBorder="1" applyAlignment="1">
      <alignment horizontal="left" wrapText="1"/>
    </xf>
    <xf numFmtId="0" fontId="53" fillId="0" borderId="15" xfId="0" applyNumberFormat="1" applyFont="1" applyBorder="1" applyAlignment="1">
      <alignment horizontal="center" wrapText="1"/>
    </xf>
    <xf numFmtId="0" fontId="54" fillId="0" borderId="16" xfId="0" applyFont="1" applyBorder="1" applyAlignment="1">
      <alignment horizontal="left" wrapText="1"/>
    </xf>
    <xf numFmtId="0" fontId="54" fillId="0" borderId="17" xfId="0" applyFont="1" applyBorder="1" applyAlignment="1">
      <alignment horizontal="left" wrapText="1"/>
    </xf>
    <xf numFmtId="4" fontId="53" fillId="0" borderId="15" xfId="0" applyNumberFormat="1" applyFont="1" applyBorder="1" applyAlignment="1">
      <alignment horizontal="right" wrapText="1" indent="3"/>
    </xf>
    <xf numFmtId="4" fontId="0" fillId="0" borderId="19" xfId="0" applyNumberFormat="1" applyBorder="1" applyAlignment="1">
      <alignment horizontal="right"/>
    </xf>
    <xf numFmtId="0" fontId="51" fillId="0" borderId="14" xfId="0" applyFont="1" applyBorder="1" applyAlignment="1">
      <alignment horizontal="left" wrapText="1"/>
    </xf>
    <xf numFmtId="0" fontId="51" fillId="0" borderId="11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1" fillId="0" borderId="23" xfId="0" applyFont="1" applyBorder="1" applyAlignment="1">
      <alignment horizontal="center"/>
    </xf>
    <xf numFmtId="4" fontId="51" fillId="0" borderId="23" xfId="0" applyNumberFormat="1" applyFont="1" applyBorder="1" applyAlignment="1">
      <alignment horizontal="right" indent="1"/>
    </xf>
    <xf numFmtId="0" fontId="52" fillId="0" borderId="24" xfId="0" applyFont="1" applyBorder="1" applyAlignment="1">
      <alignment horizontal="left" wrapText="1"/>
    </xf>
    <xf numFmtId="0" fontId="52" fillId="0" borderId="25" xfId="0" applyFont="1" applyBorder="1" applyAlignment="1">
      <alignment horizontal="left" wrapText="1"/>
    </xf>
    <xf numFmtId="0" fontId="52" fillId="0" borderId="25" xfId="0" applyNumberFormat="1" applyFont="1" applyBorder="1" applyAlignment="1">
      <alignment horizontal="center" wrapText="1"/>
    </xf>
    <xf numFmtId="4" fontId="52" fillId="0" borderId="25" xfId="0" applyNumberFormat="1" applyFont="1" applyBorder="1" applyAlignment="1">
      <alignment horizontal="center" wrapText="1"/>
    </xf>
    <xf numFmtId="0" fontId="52" fillId="0" borderId="24" xfId="0" applyFont="1" applyBorder="1" applyAlignment="1">
      <alignment horizontal="left" vertical="top" wrapText="1"/>
    </xf>
    <xf numFmtId="0" fontId="52" fillId="0" borderId="25" xfId="0" applyFont="1" applyBorder="1" applyAlignment="1">
      <alignment horizontal="left" vertical="top" wrapText="1"/>
    </xf>
    <xf numFmtId="0" fontId="52" fillId="0" borderId="25" xfId="0" applyFont="1" applyBorder="1" applyAlignment="1">
      <alignment horizontal="center" wrapText="1"/>
    </xf>
    <xf numFmtId="0" fontId="52" fillId="0" borderId="24" xfId="0" applyFont="1" applyBorder="1" applyAlignment="1">
      <alignment horizontal="left"/>
    </xf>
    <xf numFmtId="0" fontId="52" fillId="0" borderId="25" xfId="0" applyFont="1" applyBorder="1" applyAlignment="1">
      <alignment horizontal="left"/>
    </xf>
    <xf numFmtId="0" fontId="52" fillId="0" borderId="25" xfId="0" applyNumberFormat="1" applyFont="1" applyBorder="1" applyAlignment="1">
      <alignment horizontal="center"/>
    </xf>
    <xf numFmtId="4" fontId="52" fillId="0" borderId="25" xfId="0" applyNumberFormat="1" applyFont="1" applyBorder="1" applyAlignment="1">
      <alignment horizontal="center"/>
    </xf>
    <xf numFmtId="4" fontId="52" fillId="0" borderId="26" xfId="0" applyNumberFormat="1" applyFont="1" applyBorder="1" applyAlignment="1">
      <alignment horizontal="center" wrapText="1"/>
    </xf>
    <xf numFmtId="4" fontId="51" fillId="0" borderId="27" xfId="0" applyNumberFormat="1" applyFont="1" applyBorder="1" applyAlignment="1">
      <alignment horizontal="right" wrapText="1"/>
    </xf>
    <xf numFmtId="0" fontId="55" fillId="0" borderId="28" xfId="0" applyFont="1" applyBorder="1" applyAlignment="1">
      <alignment horizontal="left"/>
    </xf>
    <xf numFmtId="0" fontId="56" fillId="0" borderId="28" xfId="0" applyFont="1" applyBorder="1" applyAlignment="1">
      <alignment horizontal="left"/>
    </xf>
    <xf numFmtId="0" fontId="56" fillId="0" borderId="28" xfId="0" applyNumberFormat="1" applyFont="1" applyBorder="1" applyAlignment="1">
      <alignment horizontal="center"/>
    </xf>
    <xf numFmtId="4" fontId="56" fillId="0" borderId="28" xfId="0" applyNumberFormat="1" applyFont="1" applyBorder="1" applyAlignment="1">
      <alignment horizontal="center"/>
    </xf>
    <xf numFmtId="4" fontId="56" fillId="0" borderId="28" xfId="0" applyNumberFormat="1" applyFont="1" applyBorder="1" applyAlignment="1">
      <alignment horizontal="right"/>
    </xf>
    <xf numFmtId="4" fontId="55" fillId="0" borderId="28" xfId="0" applyNumberFormat="1" applyFont="1" applyBorder="1" applyAlignment="1">
      <alignment horizontal="right"/>
    </xf>
    <xf numFmtId="0" fontId="52" fillId="0" borderId="25" xfId="0" applyFont="1" applyBorder="1" applyAlignment="1">
      <alignment horizontal="left" vertical="top" wrapText="1" indent="2"/>
    </xf>
    <xf numFmtId="0" fontId="52" fillId="0" borderId="25" xfId="0" applyFont="1" applyBorder="1" applyAlignment="1">
      <alignment horizontal="center" vertical="top" wrapText="1"/>
    </xf>
    <xf numFmtId="4" fontId="52" fillId="0" borderId="26" xfId="0" applyNumberFormat="1" applyFont="1" applyBorder="1" applyAlignment="1">
      <alignment vertical="top" wrapText="1"/>
    </xf>
    <xf numFmtId="0" fontId="52" fillId="0" borderId="29" xfId="0" applyFont="1" applyBorder="1" applyAlignment="1">
      <alignment horizontal="left" vertical="top" wrapText="1" indent="2"/>
    </xf>
    <xf numFmtId="0" fontId="52" fillId="0" borderId="29" xfId="0" applyFont="1" applyBorder="1" applyAlignment="1">
      <alignment horizontal="center" vertical="top" wrapText="1"/>
    </xf>
    <xf numFmtId="4" fontId="52" fillId="0" borderId="30" xfId="0" applyNumberFormat="1" applyFont="1" applyBorder="1" applyAlignment="1">
      <alignment vertical="top" wrapText="1"/>
    </xf>
    <xf numFmtId="0" fontId="49" fillId="0" borderId="31" xfId="0" applyFont="1" applyBorder="1" applyAlignment="1">
      <alignment horizontal="left"/>
    </xf>
    <xf numFmtId="0" fontId="53" fillId="0" borderId="31" xfId="0" applyFont="1" applyBorder="1" applyAlignment="1">
      <alignment horizontal="center" vertical="top" wrapText="1"/>
    </xf>
    <xf numFmtId="4" fontId="54" fillId="0" borderId="32" xfId="0" applyNumberFormat="1" applyFont="1" applyBorder="1" applyAlignment="1">
      <alignment wrapText="1"/>
    </xf>
    <xf numFmtId="0" fontId="52" fillId="0" borderId="24" xfId="0" applyFont="1" applyBorder="1" applyAlignment="1">
      <alignment horizontal="center" vertical="top" wrapText="1"/>
    </xf>
    <xf numFmtId="16" fontId="52" fillId="0" borderId="24" xfId="0" applyNumberFormat="1" applyFont="1" applyBorder="1" applyAlignment="1">
      <alignment horizontal="center" vertical="top" wrapText="1"/>
    </xf>
    <xf numFmtId="0" fontId="52" fillId="0" borderId="33" xfId="0" applyFont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top" wrapText="1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left"/>
    </xf>
    <xf numFmtId="0" fontId="51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8" borderId="34" xfId="0" applyFont="1" applyFill="1" applyBorder="1" applyAlignment="1">
      <alignment horizontal="left" vertical="center" wrapText="1"/>
    </xf>
    <xf numFmtId="0" fontId="51" fillId="8" borderId="31" xfId="0" applyFont="1" applyFill="1" applyBorder="1" applyAlignment="1">
      <alignment horizontal="left" vertical="center" wrapText="1"/>
    </xf>
    <xf numFmtId="0" fontId="51" fillId="8" borderId="31" xfId="0" applyFont="1" applyFill="1" applyBorder="1" applyAlignment="1">
      <alignment horizontal="center" vertical="center" wrapText="1"/>
    </xf>
    <xf numFmtId="0" fontId="51" fillId="8" borderId="31" xfId="0" applyNumberFormat="1" applyFont="1" applyFill="1" applyBorder="1" applyAlignment="1">
      <alignment horizontal="center" vertical="center" wrapText="1"/>
    </xf>
    <xf numFmtId="4" fontId="51" fillId="8" borderId="31" xfId="0" applyNumberFormat="1" applyFont="1" applyFill="1" applyBorder="1" applyAlignment="1">
      <alignment horizontal="center" vertical="center" wrapText="1"/>
    </xf>
    <xf numFmtId="4" fontId="51" fillId="8" borderId="3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left" indent="15"/>
    </xf>
    <xf numFmtId="0" fontId="51" fillId="0" borderId="0" xfId="0" applyFont="1" applyAlignment="1">
      <alignment horizontal="left" indent="15"/>
    </xf>
    <xf numFmtId="9" fontId="60" fillId="0" borderId="0" xfId="0" applyNumberFormat="1" applyFont="1" applyAlignment="1">
      <alignment/>
    </xf>
    <xf numFmtId="0" fontId="58" fillId="0" borderId="0" xfId="0" applyFont="1" applyAlignment="1">
      <alignment horizontal="left" indent="15"/>
    </xf>
    <xf numFmtId="9" fontId="60" fillId="0" borderId="0" xfId="0" applyNumberFormat="1" applyFont="1" applyAlignment="1">
      <alignment horizontal="left" indent="15"/>
    </xf>
    <xf numFmtId="0" fontId="49" fillId="0" borderId="0" xfId="0" applyFont="1" applyAlignment="1">
      <alignment horizontal="left" inden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0" borderId="25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36" xfId="0" applyNumberFormat="1" applyBorder="1" applyAlignment="1">
      <alignment/>
    </xf>
    <xf numFmtId="0" fontId="34" fillId="0" borderId="3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52" fillId="0" borderId="25" xfId="0" applyNumberFormat="1" applyFont="1" applyBorder="1" applyAlignment="1">
      <alignment horizontal="center" wrapText="1"/>
    </xf>
    <xf numFmtId="9" fontId="52" fillId="0" borderId="25" xfId="0" applyNumberFormat="1" applyFont="1" applyBorder="1" applyAlignment="1">
      <alignment horizontal="center" wrapText="1"/>
    </xf>
    <xf numFmtId="0" fontId="52" fillId="0" borderId="24" xfId="0" applyFont="1" applyFill="1" applyBorder="1" applyAlignment="1">
      <alignment horizontal="left" wrapText="1"/>
    </xf>
    <xf numFmtId="0" fontId="52" fillId="0" borderId="25" xfId="0" applyFont="1" applyFill="1" applyBorder="1" applyAlignment="1">
      <alignment horizontal="left" wrapText="1"/>
    </xf>
    <xf numFmtId="0" fontId="52" fillId="0" borderId="25" xfId="0" applyNumberFormat="1" applyFont="1" applyFill="1" applyBorder="1" applyAlignment="1">
      <alignment horizontal="center" wrapText="1"/>
    </xf>
    <xf numFmtId="4" fontId="52" fillId="0" borderId="25" xfId="0" applyNumberFormat="1" applyFont="1" applyFill="1" applyBorder="1" applyAlignment="1">
      <alignment horizontal="center" wrapText="1"/>
    </xf>
    <xf numFmtId="4" fontId="52" fillId="0" borderId="26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12" fontId="0" fillId="0" borderId="0" xfId="0" applyNumberFormat="1" applyAlignment="1">
      <alignment horizontal="left" wrapText="1" shrinkToFit="1"/>
    </xf>
    <xf numFmtId="0" fontId="0" fillId="0" borderId="0" xfId="0" applyAlignment="1">
      <alignment horizontal="left" vertical="center" wrapText="1"/>
    </xf>
    <xf numFmtId="0" fontId="52" fillId="33" borderId="25" xfId="0" applyFont="1" applyFill="1" applyBorder="1" applyAlignment="1">
      <alignment horizontal="left" wrapText="1"/>
    </xf>
    <xf numFmtId="0" fontId="52" fillId="33" borderId="25" xfId="0" applyNumberFormat="1" applyFont="1" applyFill="1" applyBorder="1" applyAlignment="1">
      <alignment horizontal="center" wrapText="1"/>
    </xf>
    <xf numFmtId="4" fontId="52" fillId="33" borderId="25" xfId="0" applyNumberFormat="1" applyFont="1" applyFill="1" applyBorder="1" applyAlignment="1">
      <alignment horizontal="center" wrapText="1"/>
    </xf>
    <xf numFmtId="4" fontId="52" fillId="33" borderId="26" xfId="0" applyNumberFormat="1" applyFont="1" applyFill="1" applyBorder="1" applyAlignment="1">
      <alignment horizontal="center" wrapText="1"/>
    </xf>
    <xf numFmtId="0" fontId="52" fillId="3" borderId="25" xfId="0" applyFont="1" applyFill="1" applyBorder="1" applyAlignment="1">
      <alignment horizontal="left" wrapText="1"/>
    </xf>
    <xf numFmtId="0" fontId="52" fillId="3" borderId="25" xfId="0" applyNumberFormat="1" applyFont="1" applyFill="1" applyBorder="1" applyAlignment="1">
      <alignment horizontal="center" wrapText="1"/>
    </xf>
    <xf numFmtId="4" fontId="52" fillId="3" borderId="25" xfId="0" applyNumberFormat="1" applyFont="1" applyFill="1" applyBorder="1" applyAlignment="1">
      <alignment horizontal="center" wrapText="1"/>
    </xf>
    <xf numFmtId="4" fontId="52" fillId="3" borderId="26" xfId="0" applyNumberFormat="1" applyFont="1" applyFill="1" applyBorder="1" applyAlignment="1">
      <alignment horizontal="center" wrapText="1"/>
    </xf>
    <xf numFmtId="0" fontId="34" fillId="0" borderId="38" xfId="0" applyFont="1" applyBorder="1" applyAlignment="1">
      <alignment horizontal="left"/>
    </xf>
    <xf numFmtId="0" fontId="34" fillId="0" borderId="39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49" fillId="8" borderId="38" xfId="0" applyFont="1" applyFill="1" applyBorder="1" applyAlignment="1">
      <alignment horizontal="center" vertical="center"/>
    </xf>
    <xf numFmtId="0" fontId="49" fillId="8" borderId="40" xfId="0" applyFont="1" applyFill="1" applyBorder="1" applyAlignment="1">
      <alignment horizontal="center" vertical="center"/>
    </xf>
    <xf numFmtId="0" fontId="49" fillId="8" borderId="4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C:\Users\eliska.zimova\Documents\V&#352;ECHROMY\Rozpo&#269;et\V&#353;echromy%20II_Kryc&#237;%20list_doc.doc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zoomScalePageLayoutView="0" workbookViewId="0" topLeftCell="A16">
      <selection activeCell="N22" sqref="N22"/>
    </sheetView>
  </sheetViews>
  <sheetFormatPr defaultColWidth="9.140625" defaultRowHeight="15"/>
  <sheetData>
    <row r="1" ht="18">
      <c r="A1" s="1"/>
    </row>
    <row r="2" ht="15">
      <c r="A2" s="102"/>
    </row>
    <row r="4" ht="15">
      <c r="A4" s="103"/>
    </row>
    <row r="6" ht="15">
      <c r="A6" s="104"/>
    </row>
    <row r="8" ht="15">
      <c r="A8" s="104"/>
    </row>
    <row r="10" ht="15">
      <c r="A10" s="105"/>
    </row>
    <row r="12" ht="15">
      <c r="A12" s="103"/>
    </row>
    <row r="13" ht="15">
      <c r="A13" s="104"/>
    </row>
    <row r="14" spans="1:2" ht="15">
      <c r="A14" s="104"/>
      <c r="B14" s="104"/>
    </row>
    <row r="16" ht="15">
      <c r="A16" s="105"/>
    </row>
    <row r="18" ht="15">
      <c r="A18" s="103"/>
    </row>
    <row r="19" ht="15">
      <c r="A19" s="104"/>
    </row>
    <row r="20" spans="1:2" ht="15">
      <c r="A20" s="104"/>
      <c r="B20" s="104"/>
    </row>
    <row r="22" ht="15">
      <c r="A22" s="105"/>
    </row>
    <row r="23" ht="15">
      <c r="A23" s="103"/>
    </row>
    <row r="24" spans="1:2" ht="15">
      <c r="A24" s="104"/>
      <c r="B24" s="106"/>
    </row>
    <row r="25" ht="15">
      <c r="A25" s="105"/>
    </row>
    <row r="27" ht="15">
      <c r="A27" s="107"/>
    </row>
    <row r="28" ht="15">
      <c r="A28" s="108"/>
    </row>
    <row r="29" ht="15">
      <c r="A29" s="109"/>
    </row>
    <row r="30" ht="15">
      <c r="A30" s="109"/>
    </row>
    <row r="31" ht="15">
      <c r="A31" s="109"/>
    </row>
    <row r="32" ht="15">
      <c r="A32" s="105"/>
    </row>
    <row r="34" ht="15">
      <c r="A34" s="104"/>
    </row>
    <row r="36" ht="15">
      <c r="A36" s="2"/>
    </row>
    <row r="37" ht="15">
      <c r="A37" s="2"/>
    </row>
    <row r="38" spans="1:2" ht="15">
      <c r="A38" s="103"/>
      <c r="B38" s="110"/>
    </row>
    <row r="39" spans="1:2" ht="15">
      <c r="A39" s="103"/>
      <c r="B39" s="110"/>
    </row>
    <row r="40" spans="1:2" ht="15">
      <c r="A40" s="103"/>
      <c r="B40" s="110"/>
    </row>
    <row r="41" ht="15">
      <c r="A41" s="111"/>
    </row>
    <row r="42" spans="1:2" ht="15">
      <c r="A42" s="111"/>
      <c r="B42" s="112"/>
    </row>
    <row r="43" ht="15">
      <c r="A43" s="108"/>
    </row>
    <row r="44" ht="15">
      <c r="A44" s="108"/>
    </row>
    <row r="45" ht="15">
      <c r="A45" s="108"/>
    </row>
    <row r="46" ht="18">
      <c r="A46" s="113"/>
    </row>
    <row r="47" ht="15">
      <c r="A47" s="114"/>
    </row>
    <row r="49" ht="15">
      <c r="A49" s="103"/>
    </row>
    <row r="51" ht="15">
      <c r="A51" s="103"/>
    </row>
    <row r="53" ht="15">
      <c r="A53" s="102"/>
    </row>
    <row r="54" ht="15">
      <c r="A54" s="103"/>
    </row>
    <row r="56" ht="15">
      <c r="A56" s="10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colBreaks count="1" manualBreakCount="1">
    <brk id="11" max="65535" man="1"/>
  </colBreaks>
  <legacyDrawing r:id="rId2"/>
  <oleObjects>
    <oleObject progId="Document" link="[1]!''''" shapeId="100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.140625" style="0" customWidth="1"/>
    <col min="2" max="2" width="17.57421875" style="0" bestFit="1" customWidth="1"/>
  </cols>
  <sheetData>
    <row r="2" ht="18.75">
      <c r="B2" s="115" t="s">
        <v>255</v>
      </c>
    </row>
    <row r="3" ht="15.75" thickBot="1"/>
    <row r="4" spans="2:6" ht="15.75" thickBot="1">
      <c r="B4" s="130" t="s">
        <v>251</v>
      </c>
      <c r="C4" s="131"/>
      <c r="D4" s="131"/>
      <c r="E4" s="131"/>
      <c r="F4" s="132"/>
    </row>
    <row r="5" spans="2:6" ht="15">
      <c r="B5" s="123" t="s">
        <v>6</v>
      </c>
      <c r="C5" s="124"/>
      <c r="D5" s="124"/>
      <c r="E5" s="159">
        <f>SUM(Rekapitulace!D3:D15)</f>
        <v>0</v>
      </c>
      <c r="F5" s="160"/>
    </row>
    <row r="6" spans="2:6" ht="15">
      <c r="B6" s="116" t="s">
        <v>20</v>
      </c>
      <c r="C6" s="117"/>
      <c r="D6" s="117"/>
      <c r="E6" s="161">
        <f>SUM(Rekapitulace!D16:D32)</f>
        <v>0</v>
      </c>
      <c r="F6" s="162"/>
    </row>
    <row r="7" spans="2:6" ht="15">
      <c r="B7" s="116" t="s">
        <v>39</v>
      </c>
      <c r="C7" s="117"/>
      <c r="D7" s="117"/>
      <c r="E7" s="161">
        <f>SUM(Rekapitulace!D33:D34)</f>
        <v>0</v>
      </c>
      <c r="F7" s="162"/>
    </row>
    <row r="8" spans="2:6" ht="15">
      <c r="B8" s="116" t="s">
        <v>42</v>
      </c>
      <c r="C8" s="117"/>
      <c r="D8" s="117"/>
      <c r="E8" s="161">
        <f>Rekapitulace!D35</f>
        <v>0</v>
      </c>
      <c r="F8" s="162"/>
    </row>
    <row r="9" spans="2:6" ht="15.75" thickBot="1">
      <c r="B9" s="120" t="s">
        <v>256</v>
      </c>
      <c r="C9" s="121"/>
      <c r="D9" s="121"/>
      <c r="E9" s="163"/>
      <c r="F9" s="164"/>
    </row>
    <row r="10" spans="2:6" ht="15.75" thickBot="1">
      <c r="B10" s="156" t="s">
        <v>260</v>
      </c>
      <c r="C10" s="158"/>
      <c r="D10" s="157"/>
      <c r="E10" s="165">
        <f>SUM(E5:F8)</f>
        <v>0</v>
      </c>
      <c r="F10" s="166"/>
    </row>
    <row r="11" spans="2:6" ht="15.75" thickBot="1">
      <c r="B11" s="126"/>
      <c r="C11" s="127"/>
      <c r="D11" s="127"/>
      <c r="E11" s="127"/>
      <c r="F11" s="128"/>
    </row>
    <row r="12" spans="2:6" ht="15.75" thickBot="1">
      <c r="B12" s="130" t="s">
        <v>252</v>
      </c>
      <c r="C12" s="131"/>
      <c r="D12" s="131"/>
      <c r="E12" s="131"/>
      <c r="F12" s="132"/>
    </row>
    <row r="13" spans="2:6" ht="15">
      <c r="B13" s="123" t="s">
        <v>253</v>
      </c>
      <c r="C13" s="129">
        <v>0.15</v>
      </c>
      <c r="D13" s="124"/>
      <c r="E13" s="124"/>
      <c r="F13" s="125"/>
    </row>
    <row r="14" spans="2:6" ht="15">
      <c r="B14" s="116" t="s">
        <v>254</v>
      </c>
      <c r="C14" s="119">
        <v>0.15</v>
      </c>
      <c r="D14" s="117"/>
      <c r="E14" s="117"/>
      <c r="F14" s="118"/>
    </row>
    <row r="15" spans="2:6" ht="15">
      <c r="B15" s="116" t="s">
        <v>253</v>
      </c>
      <c r="C15" s="119">
        <v>0.21</v>
      </c>
      <c r="D15" s="117"/>
      <c r="E15" s="117"/>
      <c r="F15" s="118"/>
    </row>
    <row r="16" spans="2:6" ht="15">
      <c r="B16" s="116" t="s">
        <v>254</v>
      </c>
      <c r="C16" s="119">
        <v>0.21</v>
      </c>
      <c r="D16" s="117"/>
      <c r="E16" s="117"/>
      <c r="F16" s="118"/>
    </row>
    <row r="17" spans="2:6" ht="8.25" customHeight="1" thickBot="1">
      <c r="B17" s="120"/>
      <c r="C17" s="121"/>
      <c r="D17" s="121"/>
      <c r="E17" s="121"/>
      <c r="F17" s="122"/>
    </row>
    <row r="18" spans="2:6" ht="15.75" thickBot="1">
      <c r="B18" s="130" t="s">
        <v>257</v>
      </c>
      <c r="C18" s="131"/>
      <c r="D18" s="131"/>
      <c r="E18" s="131"/>
      <c r="F18" s="132"/>
    </row>
    <row r="19" spans="2:6" ht="15.75" thickBot="1">
      <c r="B19" s="126"/>
      <c r="C19" s="127"/>
      <c r="D19" s="127"/>
      <c r="E19" s="127"/>
      <c r="F19" s="128"/>
    </row>
    <row r="20" spans="2:6" ht="15.75" thickBot="1">
      <c r="B20" s="156" t="s">
        <v>261</v>
      </c>
      <c r="C20" s="157"/>
      <c r="D20" s="131"/>
      <c r="E20" s="131"/>
      <c r="F20" s="132"/>
    </row>
  </sheetData>
  <sheetProtection/>
  <mergeCells count="8">
    <mergeCell ref="B20:C20"/>
    <mergeCell ref="B10:D10"/>
    <mergeCell ref="E5:F5"/>
    <mergeCell ref="E6:F6"/>
    <mergeCell ref="E7:F7"/>
    <mergeCell ref="E8:F8"/>
    <mergeCell ref="E9:F9"/>
    <mergeCell ref="E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9">
      <selection activeCell="C26" sqref="C26"/>
    </sheetView>
  </sheetViews>
  <sheetFormatPr defaultColWidth="9.140625" defaultRowHeight="15"/>
  <cols>
    <col min="1" max="1" width="9.140625" style="12" customWidth="1"/>
    <col min="2" max="2" width="33.421875" style="8" customWidth="1"/>
    <col min="3" max="3" width="9.140625" style="12" customWidth="1"/>
    <col min="4" max="4" width="14.28125" style="0" customWidth="1"/>
  </cols>
  <sheetData>
    <row r="1" spans="1:4" ht="27.75" customHeight="1" thickBot="1">
      <c r="A1" s="167" t="s">
        <v>0</v>
      </c>
      <c r="B1" s="168"/>
      <c r="C1" s="168"/>
      <c r="D1" s="169"/>
    </row>
    <row r="2" spans="1:4" ht="15">
      <c r="A2" s="92" t="s">
        <v>1</v>
      </c>
      <c r="B2" s="93" t="s">
        <v>2</v>
      </c>
      <c r="C2" s="94" t="s">
        <v>3</v>
      </c>
      <c r="D2" s="95" t="s">
        <v>4</v>
      </c>
    </row>
    <row r="3" spans="1:4" ht="15">
      <c r="A3" s="88">
        <v>1</v>
      </c>
      <c r="B3" s="79" t="s">
        <v>5</v>
      </c>
      <c r="C3" s="80" t="s">
        <v>6</v>
      </c>
      <c r="D3" s="81">
        <f>Položky!G15</f>
        <v>0</v>
      </c>
    </row>
    <row r="4" spans="1:4" ht="15">
      <c r="A4" s="88">
        <v>2</v>
      </c>
      <c r="B4" s="79" t="s">
        <v>7</v>
      </c>
      <c r="C4" s="80" t="s">
        <v>6</v>
      </c>
      <c r="D4" s="81">
        <f>Položky!G35</f>
        <v>0</v>
      </c>
    </row>
    <row r="5" spans="1:4" ht="15">
      <c r="A5" s="88">
        <v>3</v>
      </c>
      <c r="B5" s="79" t="s">
        <v>8</v>
      </c>
      <c r="C5" s="80" t="s">
        <v>6</v>
      </c>
      <c r="D5" s="81">
        <f>Položky!G47</f>
        <v>0</v>
      </c>
    </row>
    <row r="6" spans="1:4" ht="15">
      <c r="A6" s="88">
        <v>4</v>
      </c>
      <c r="B6" s="79" t="s">
        <v>9</v>
      </c>
      <c r="C6" s="80" t="s">
        <v>6</v>
      </c>
      <c r="D6" s="81">
        <f>Položky!G52+Položky!G67</f>
        <v>0</v>
      </c>
    </row>
    <row r="7" spans="1:4" ht="15">
      <c r="A7" s="88">
        <v>5</v>
      </c>
      <c r="B7" s="79" t="s">
        <v>10</v>
      </c>
      <c r="C7" s="80" t="s">
        <v>6</v>
      </c>
      <c r="D7" s="81">
        <f>Položky!G60</f>
        <v>0</v>
      </c>
    </row>
    <row r="8" spans="1:4" ht="15">
      <c r="A8" s="88">
        <v>61</v>
      </c>
      <c r="B8" s="79" t="s">
        <v>11</v>
      </c>
      <c r="C8" s="80" t="s">
        <v>6</v>
      </c>
      <c r="D8" s="81">
        <f>Položky!G72</f>
        <v>0</v>
      </c>
    </row>
    <row r="9" spans="1:4" ht="15">
      <c r="A9" s="88">
        <v>62</v>
      </c>
      <c r="B9" s="79" t="s">
        <v>12</v>
      </c>
      <c r="C9" s="80" t="s">
        <v>6</v>
      </c>
      <c r="D9" s="81">
        <f>Položky!G78</f>
        <v>0</v>
      </c>
    </row>
    <row r="10" spans="1:4" ht="15">
      <c r="A10" s="88">
        <v>63</v>
      </c>
      <c r="B10" s="79" t="s">
        <v>13</v>
      </c>
      <c r="C10" s="80" t="s">
        <v>6</v>
      </c>
      <c r="D10" s="81">
        <f>Položky!G88</f>
        <v>0</v>
      </c>
    </row>
    <row r="11" spans="1:4" ht="15">
      <c r="A11" s="88">
        <v>64</v>
      </c>
      <c r="B11" s="79" t="s">
        <v>14</v>
      </c>
      <c r="C11" s="80" t="s">
        <v>6</v>
      </c>
      <c r="D11" s="81">
        <f>Položky!G95</f>
        <v>0</v>
      </c>
    </row>
    <row r="12" spans="1:4" ht="15">
      <c r="A12" s="89">
        <v>41648</v>
      </c>
      <c r="B12" s="79" t="s">
        <v>15</v>
      </c>
      <c r="C12" s="80" t="s">
        <v>6</v>
      </c>
      <c r="D12" s="81">
        <f>Položky!G57+Položky!G64</f>
        <v>0</v>
      </c>
    </row>
    <row r="13" spans="1:4" ht="15">
      <c r="A13" s="88">
        <v>94</v>
      </c>
      <c r="B13" s="79" t="s">
        <v>16</v>
      </c>
      <c r="C13" s="80" t="s">
        <v>6</v>
      </c>
      <c r="D13" s="81">
        <f>Položky!G101</f>
        <v>0</v>
      </c>
    </row>
    <row r="14" spans="1:4" ht="15">
      <c r="A14" s="88">
        <v>95</v>
      </c>
      <c r="B14" s="79" t="s">
        <v>17</v>
      </c>
      <c r="C14" s="80" t="s">
        <v>6</v>
      </c>
      <c r="D14" s="81">
        <f>Položky!G104</f>
        <v>0</v>
      </c>
    </row>
    <row r="15" spans="1:4" ht="15">
      <c r="A15" s="88">
        <v>99</v>
      </c>
      <c r="B15" s="79" t="s">
        <v>18</v>
      </c>
      <c r="C15" s="80" t="s">
        <v>6</v>
      </c>
      <c r="D15" s="81">
        <f>Položky!G107</f>
        <v>0</v>
      </c>
    </row>
    <row r="16" spans="1:4" ht="15">
      <c r="A16" s="88">
        <v>711</v>
      </c>
      <c r="B16" s="79" t="s">
        <v>19</v>
      </c>
      <c r="C16" s="80" t="s">
        <v>20</v>
      </c>
      <c r="D16" s="81">
        <f>Položky!G116</f>
        <v>0</v>
      </c>
    </row>
    <row r="17" spans="1:4" ht="15">
      <c r="A17" s="88">
        <v>712</v>
      </c>
      <c r="B17" s="79" t="s">
        <v>21</v>
      </c>
      <c r="C17" s="80" t="s">
        <v>20</v>
      </c>
      <c r="D17" s="81">
        <f>Položky!G120</f>
        <v>0</v>
      </c>
    </row>
    <row r="18" spans="1:4" ht="15">
      <c r="A18" s="88">
        <v>713</v>
      </c>
      <c r="B18" s="79" t="s">
        <v>22</v>
      </c>
      <c r="C18" s="80" t="s">
        <v>20</v>
      </c>
      <c r="D18" s="81">
        <f>Položky!G130</f>
        <v>0</v>
      </c>
    </row>
    <row r="19" spans="1:4" ht="15">
      <c r="A19" s="88">
        <v>721</v>
      </c>
      <c r="B19" s="79" t="s">
        <v>23</v>
      </c>
      <c r="C19" s="80" t="s">
        <v>20</v>
      </c>
      <c r="D19" s="81">
        <f>Položky!G144</f>
        <v>0</v>
      </c>
    </row>
    <row r="20" spans="1:4" ht="15">
      <c r="A20" s="88">
        <v>722</v>
      </c>
      <c r="B20" s="79" t="s">
        <v>24</v>
      </c>
      <c r="C20" s="80" t="s">
        <v>20</v>
      </c>
      <c r="D20" s="81">
        <f>Položky!G149</f>
        <v>0</v>
      </c>
    </row>
    <row r="21" spans="1:4" ht="15">
      <c r="A21" s="88">
        <v>723</v>
      </c>
      <c r="B21" s="79" t="s">
        <v>25</v>
      </c>
      <c r="C21" s="80" t="s">
        <v>20</v>
      </c>
      <c r="D21" s="81">
        <f>Položky!G152</f>
        <v>0</v>
      </c>
    </row>
    <row r="22" spans="1:4" ht="15">
      <c r="A22" s="88">
        <v>725</v>
      </c>
      <c r="B22" s="79" t="s">
        <v>26</v>
      </c>
      <c r="C22" s="80" t="s">
        <v>20</v>
      </c>
      <c r="D22" s="81">
        <f>Položky!G158</f>
        <v>0</v>
      </c>
    </row>
    <row r="23" spans="1:4" ht="15">
      <c r="A23" s="88">
        <v>730</v>
      </c>
      <c r="B23" s="79" t="s">
        <v>27</v>
      </c>
      <c r="C23" s="80" t="s">
        <v>20</v>
      </c>
      <c r="D23" s="81">
        <f>Položky!G161</f>
        <v>0</v>
      </c>
    </row>
    <row r="24" spans="1:4" ht="15">
      <c r="A24" s="88">
        <v>764</v>
      </c>
      <c r="B24" s="79" t="s">
        <v>28</v>
      </c>
      <c r="C24" s="80" t="s">
        <v>20</v>
      </c>
      <c r="D24" s="81">
        <f>Položky!G169</f>
        <v>0</v>
      </c>
    </row>
    <row r="25" spans="1:4" ht="15">
      <c r="A25" s="88">
        <v>766</v>
      </c>
      <c r="B25" s="79" t="s">
        <v>29</v>
      </c>
      <c r="C25" s="80" t="s">
        <v>20</v>
      </c>
      <c r="D25" s="81">
        <f>Položky!G184</f>
        <v>0</v>
      </c>
    </row>
    <row r="26" spans="1:4" ht="15">
      <c r="A26" s="88">
        <v>767</v>
      </c>
      <c r="B26" s="79" t="s">
        <v>30</v>
      </c>
      <c r="C26" s="80" t="s">
        <v>20</v>
      </c>
      <c r="D26" s="81">
        <f>Položky!G201</f>
        <v>0</v>
      </c>
    </row>
    <row r="27" spans="1:4" ht="15">
      <c r="A27" s="88">
        <v>771</v>
      </c>
      <c r="B27" s="79" t="s">
        <v>31</v>
      </c>
      <c r="C27" s="80" t="s">
        <v>20</v>
      </c>
      <c r="D27" s="81">
        <f>Položky!G207</f>
        <v>0</v>
      </c>
    </row>
    <row r="28" spans="1:4" ht="15">
      <c r="A28" s="88">
        <v>776</v>
      </c>
      <c r="B28" s="79" t="s">
        <v>32</v>
      </c>
      <c r="C28" s="80" t="s">
        <v>20</v>
      </c>
      <c r="D28" s="81">
        <f>Položky!G212</f>
        <v>0</v>
      </c>
    </row>
    <row r="29" spans="1:4" ht="15">
      <c r="A29" s="88">
        <v>777</v>
      </c>
      <c r="B29" s="79" t="s">
        <v>33</v>
      </c>
      <c r="C29" s="80" t="s">
        <v>20</v>
      </c>
      <c r="D29" s="81">
        <f>Položky!G215</f>
        <v>0</v>
      </c>
    </row>
    <row r="30" spans="1:4" ht="15">
      <c r="A30" s="88">
        <v>781</v>
      </c>
      <c r="B30" s="79" t="s">
        <v>34</v>
      </c>
      <c r="C30" s="80" t="s">
        <v>20</v>
      </c>
      <c r="D30" s="81">
        <f>Položky!G220</f>
        <v>0</v>
      </c>
    </row>
    <row r="31" spans="1:4" ht="15">
      <c r="A31" s="88">
        <v>784</v>
      </c>
      <c r="B31" s="79" t="s">
        <v>35</v>
      </c>
      <c r="C31" s="80" t="s">
        <v>20</v>
      </c>
      <c r="D31" s="81">
        <f>Položky!G224</f>
        <v>0</v>
      </c>
    </row>
    <row r="32" spans="1:4" ht="15">
      <c r="A32" s="88">
        <v>799</v>
      </c>
      <c r="B32" s="79" t="s">
        <v>36</v>
      </c>
      <c r="C32" s="80" t="s">
        <v>20</v>
      </c>
      <c r="D32" s="81">
        <f>Položky!G227</f>
        <v>0</v>
      </c>
    </row>
    <row r="33" spans="1:4" ht="15">
      <c r="A33" s="88" t="s">
        <v>37</v>
      </c>
      <c r="B33" s="79" t="s">
        <v>38</v>
      </c>
      <c r="C33" s="80" t="s">
        <v>39</v>
      </c>
      <c r="D33" s="81">
        <f>Položky!G230</f>
        <v>0</v>
      </c>
    </row>
    <row r="34" spans="1:4" ht="15">
      <c r="A34" s="88" t="s">
        <v>40</v>
      </c>
      <c r="B34" s="79" t="s">
        <v>41</v>
      </c>
      <c r="C34" s="80" t="s">
        <v>39</v>
      </c>
      <c r="D34" s="81">
        <f>Položky!G233</f>
        <v>0</v>
      </c>
    </row>
    <row r="35" spans="1:4" ht="15.75" thickBot="1">
      <c r="A35" s="90" t="s">
        <v>42</v>
      </c>
      <c r="B35" s="82" t="s">
        <v>43</v>
      </c>
      <c r="C35" s="83" t="s">
        <v>42</v>
      </c>
      <c r="D35" s="84">
        <f>Položky!G4+Položky!G24</f>
        <v>0</v>
      </c>
    </row>
    <row r="36" spans="1:4" ht="29.25" customHeight="1" thickBot="1">
      <c r="A36" s="91"/>
      <c r="B36" s="85" t="s">
        <v>250</v>
      </c>
      <c r="C36" s="86"/>
      <c r="D36" s="87">
        <f>SUBTOTAL(9,D3:D35)</f>
        <v>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PageLayoutView="0" workbookViewId="0" topLeftCell="A1">
      <selection activeCell="K56" sqref="K56"/>
    </sheetView>
  </sheetViews>
  <sheetFormatPr defaultColWidth="9.140625" defaultRowHeight="15" outlineLevelRow="1"/>
  <cols>
    <col min="1" max="1" width="9.140625" style="8" customWidth="1"/>
    <col min="2" max="2" width="10.00390625" style="8" bestFit="1" customWidth="1"/>
    <col min="3" max="3" width="53.140625" style="8" customWidth="1"/>
    <col min="4" max="4" width="9.140625" style="6" customWidth="1"/>
    <col min="5" max="5" width="10.28125" style="4" bestFit="1" customWidth="1"/>
    <col min="6" max="6" width="11.57421875" style="14" customWidth="1"/>
    <col min="7" max="7" width="14.140625" style="14" bestFit="1" customWidth="1"/>
    <col min="8" max="8" width="1.7109375" style="0" customWidth="1"/>
  </cols>
  <sheetData>
    <row r="1" spans="1:7" ht="30" customHeight="1" thickBot="1">
      <c r="A1" s="96" t="s">
        <v>248</v>
      </c>
      <c r="B1" s="97" t="s">
        <v>249</v>
      </c>
      <c r="C1" s="98" t="s">
        <v>2</v>
      </c>
      <c r="D1" s="99" t="s">
        <v>44</v>
      </c>
      <c r="E1" s="100" t="s">
        <v>45</v>
      </c>
      <c r="F1" s="100" t="s">
        <v>46</v>
      </c>
      <c r="G1" s="101" t="s">
        <v>47</v>
      </c>
    </row>
    <row r="2" spans="1:7" ht="15.75">
      <c r="A2" s="16" t="s">
        <v>99</v>
      </c>
      <c r="B2" s="17" t="s">
        <v>42</v>
      </c>
      <c r="C2" s="18" t="s">
        <v>43</v>
      </c>
      <c r="D2" s="19"/>
      <c r="E2" s="20"/>
      <c r="F2" s="21"/>
      <c r="G2" s="22"/>
    </row>
    <row r="3" spans="1:7" ht="15" outlineLevel="1">
      <c r="A3" s="60">
        <v>1</v>
      </c>
      <c r="B3" s="61" t="s">
        <v>48</v>
      </c>
      <c r="C3" s="61" t="s">
        <v>49</v>
      </c>
      <c r="D3" s="62" t="s">
        <v>50</v>
      </c>
      <c r="E3" s="63">
        <v>1</v>
      </c>
      <c r="F3" s="63"/>
      <c r="G3" s="71">
        <f>F3*E3</f>
        <v>0</v>
      </c>
    </row>
    <row r="4" spans="1:7" ht="16.5" outlineLevel="1" thickBot="1">
      <c r="A4" s="23" t="s">
        <v>239</v>
      </c>
      <c r="B4" s="24" t="str">
        <f>B2</f>
        <v>VN</v>
      </c>
      <c r="C4" s="24" t="str">
        <f>C2</f>
        <v>Vedlejší náklady</v>
      </c>
      <c r="D4" s="25"/>
      <c r="E4" s="26"/>
      <c r="F4" s="27"/>
      <c r="G4" s="72">
        <f>SUBTOTAL(9,G2:G3)</f>
        <v>0</v>
      </c>
    </row>
    <row r="5" spans="1:7" ht="15" customHeight="1">
      <c r="A5" s="28" t="s">
        <v>99</v>
      </c>
      <c r="B5" s="29">
        <v>1</v>
      </c>
      <c r="C5" s="29" t="s">
        <v>5</v>
      </c>
      <c r="D5" s="30"/>
      <c r="E5" s="30"/>
      <c r="F5" s="31"/>
      <c r="G5" s="32"/>
    </row>
    <row r="6" spans="1:7" ht="15" outlineLevel="1">
      <c r="A6" s="60">
        <v>2</v>
      </c>
      <c r="B6" s="61">
        <v>111101111</v>
      </c>
      <c r="C6" s="61" t="s">
        <v>51</v>
      </c>
      <c r="D6" s="62" t="s">
        <v>52</v>
      </c>
      <c r="E6" s="63">
        <v>3113.5178</v>
      </c>
      <c r="F6" s="63"/>
      <c r="G6" s="71">
        <f aca="true" t="shared" si="0" ref="G6:G14">F6*E6</f>
        <v>0</v>
      </c>
    </row>
    <row r="7" spans="1:7" ht="15" outlineLevel="1">
      <c r="A7" s="60">
        <v>3</v>
      </c>
      <c r="B7" s="61">
        <v>121103111</v>
      </c>
      <c r="C7" s="61" t="s">
        <v>53</v>
      </c>
      <c r="D7" s="62" t="s">
        <v>54</v>
      </c>
      <c r="E7" s="63">
        <v>467.0277</v>
      </c>
      <c r="F7" s="63"/>
      <c r="G7" s="71">
        <f t="shared" si="0"/>
        <v>0</v>
      </c>
    </row>
    <row r="8" spans="1:7" ht="15" outlineLevel="1">
      <c r="A8" s="60">
        <v>4</v>
      </c>
      <c r="B8" s="61">
        <v>131201113</v>
      </c>
      <c r="C8" s="61" t="s">
        <v>55</v>
      </c>
      <c r="D8" s="62" t="s">
        <v>54</v>
      </c>
      <c r="E8" s="63">
        <v>8545.3165</v>
      </c>
      <c r="F8" s="63"/>
      <c r="G8" s="71">
        <f t="shared" si="0"/>
        <v>0</v>
      </c>
    </row>
    <row r="9" spans="1:7" ht="15" outlineLevel="1">
      <c r="A9" s="60">
        <v>5</v>
      </c>
      <c r="B9" s="61">
        <v>132301112</v>
      </c>
      <c r="C9" s="61" t="s">
        <v>56</v>
      </c>
      <c r="D9" s="62" t="s">
        <v>54</v>
      </c>
      <c r="E9" s="63">
        <v>150.1731</v>
      </c>
      <c r="F9" s="63"/>
      <c r="G9" s="71">
        <f t="shared" si="0"/>
        <v>0</v>
      </c>
    </row>
    <row r="10" spans="1:7" ht="15" outlineLevel="1">
      <c r="A10" s="60">
        <v>6</v>
      </c>
      <c r="B10" s="61">
        <v>161101101</v>
      </c>
      <c r="C10" s="61" t="s">
        <v>57</v>
      </c>
      <c r="D10" s="62" t="s">
        <v>54</v>
      </c>
      <c r="E10" s="63">
        <v>150.1731</v>
      </c>
      <c r="F10" s="63"/>
      <c r="G10" s="71">
        <f t="shared" si="0"/>
        <v>0</v>
      </c>
    </row>
    <row r="11" spans="1:7" ht="15" outlineLevel="1">
      <c r="A11" s="60">
        <v>7</v>
      </c>
      <c r="B11" s="61">
        <v>162301102</v>
      </c>
      <c r="C11" s="61" t="s">
        <v>58</v>
      </c>
      <c r="D11" s="62" t="s">
        <v>54</v>
      </c>
      <c r="E11" s="63">
        <v>9162.5173</v>
      </c>
      <c r="F11" s="63"/>
      <c r="G11" s="71">
        <f t="shared" si="0"/>
        <v>0</v>
      </c>
    </row>
    <row r="12" spans="1:7" ht="15" outlineLevel="1">
      <c r="A12" s="60">
        <v>8</v>
      </c>
      <c r="B12" s="61">
        <v>162702199</v>
      </c>
      <c r="C12" s="61" t="s">
        <v>59</v>
      </c>
      <c r="D12" s="62" t="s">
        <v>54</v>
      </c>
      <c r="E12" s="63">
        <v>9162.5173</v>
      </c>
      <c r="F12" s="63"/>
      <c r="G12" s="71">
        <f t="shared" si="0"/>
        <v>0</v>
      </c>
    </row>
    <row r="13" spans="1:7" ht="15" outlineLevel="1">
      <c r="A13" s="60">
        <v>9</v>
      </c>
      <c r="B13" s="61">
        <v>171201201</v>
      </c>
      <c r="C13" s="61" t="s">
        <v>60</v>
      </c>
      <c r="D13" s="62" t="s">
        <v>54</v>
      </c>
      <c r="E13" s="63">
        <v>9162.5173</v>
      </c>
      <c r="F13" s="63"/>
      <c r="G13" s="71">
        <f t="shared" si="0"/>
        <v>0</v>
      </c>
    </row>
    <row r="14" spans="1:7" ht="15" outlineLevel="1">
      <c r="A14" s="60">
        <v>10</v>
      </c>
      <c r="B14" s="61">
        <v>181101102</v>
      </c>
      <c r="C14" s="61" t="s">
        <v>61</v>
      </c>
      <c r="D14" s="62" t="s">
        <v>52</v>
      </c>
      <c r="E14" s="63">
        <v>3107.3878</v>
      </c>
      <c r="F14" s="63"/>
      <c r="G14" s="71">
        <f t="shared" si="0"/>
        <v>0</v>
      </c>
    </row>
    <row r="15" spans="1:7" ht="16.5" customHeight="1" outlineLevel="1" thickBot="1">
      <c r="A15" s="23" t="s">
        <v>62</v>
      </c>
      <c r="B15" s="24">
        <f>B5</f>
        <v>1</v>
      </c>
      <c r="C15" s="24" t="str">
        <f>C5</f>
        <v>Zemní práce</v>
      </c>
      <c r="D15" s="25"/>
      <c r="E15" s="26"/>
      <c r="F15" s="27"/>
      <c r="G15" s="72">
        <f>SUBTOTAL(9,G5:G14)</f>
        <v>0</v>
      </c>
    </row>
    <row r="16" spans="1:7" ht="15" customHeight="1">
      <c r="A16" s="28" t="s">
        <v>238</v>
      </c>
      <c r="B16" s="29" t="s">
        <v>42</v>
      </c>
      <c r="C16" s="29" t="s">
        <v>43</v>
      </c>
      <c r="D16" s="30"/>
      <c r="E16" s="30"/>
      <c r="F16" s="31"/>
      <c r="G16" s="32"/>
    </row>
    <row r="17" spans="1:7" ht="15" outlineLevel="1">
      <c r="A17" s="60">
        <v>11</v>
      </c>
      <c r="B17" s="61" t="s">
        <v>63</v>
      </c>
      <c r="C17" s="61" t="s">
        <v>64</v>
      </c>
      <c r="D17" s="62" t="s">
        <v>258</v>
      </c>
      <c r="E17" s="133">
        <v>0</v>
      </c>
      <c r="F17" s="63"/>
      <c r="G17" s="71">
        <f aca="true" t="shared" si="1" ref="G17:G23">F17*E17</f>
        <v>0</v>
      </c>
    </row>
    <row r="18" spans="1:7" ht="15" outlineLevel="1">
      <c r="A18" s="60">
        <v>12</v>
      </c>
      <c r="B18" s="61" t="s">
        <v>65</v>
      </c>
      <c r="C18" s="61" t="s">
        <v>66</v>
      </c>
      <c r="D18" s="62" t="s">
        <v>258</v>
      </c>
      <c r="E18" s="133">
        <v>0</v>
      </c>
      <c r="F18" s="63"/>
      <c r="G18" s="71">
        <f t="shared" si="1"/>
        <v>0</v>
      </c>
    </row>
    <row r="19" spans="1:7" ht="15" outlineLevel="1">
      <c r="A19" s="60">
        <v>13</v>
      </c>
      <c r="B19" s="61" t="s">
        <v>67</v>
      </c>
      <c r="C19" s="61" t="s">
        <v>68</v>
      </c>
      <c r="D19" s="62" t="s">
        <v>258</v>
      </c>
      <c r="E19" s="133">
        <v>0.012</v>
      </c>
      <c r="F19" s="63"/>
      <c r="G19" s="71">
        <f t="shared" si="1"/>
        <v>0</v>
      </c>
    </row>
    <row r="20" spans="1:7" ht="15" outlineLevel="1">
      <c r="A20" s="60">
        <v>14</v>
      </c>
      <c r="B20" s="61" t="s">
        <v>69</v>
      </c>
      <c r="C20" s="61" t="s">
        <v>70</v>
      </c>
      <c r="D20" s="62" t="s">
        <v>258</v>
      </c>
      <c r="E20" s="133">
        <v>0.02</v>
      </c>
      <c r="F20" s="63"/>
      <c r="G20" s="71">
        <f t="shared" si="1"/>
        <v>0</v>
      </c>
    </row>
    <row r="21" spans="1:7" ht="15" outlineLevel="1">
      <c r="A21" s="60">
        <v>15</v>
      </c>
      <c r="B21" s="61" t="s">
        <v>71</v>
      </c>
      <c r="C21" s="61" t="s">
        <v>72</v>
      </c>
      <c r="D21" s="62" t="s">
        <v>258</v>
      </c>
      <c r="E21" s="133">
        <v>0</v>
      </c>
      <c r="F21" s="63"/>
      <c r="G21" s="71">
        <f t="shared" si="1"/>
        <v>0</v>
      </c>
    </row>
    <row r="22" spans="1:7" ht="15" outlineLevel="1">
      <c r="A22" s="60">
        <v>16</v>
      </c>
      <c r="B22" s="61" t="s">
        <v>73</v>
      </c>
      <c r="C22" s="61" t="s">
        <v>74</v>
      </c>
      <c r="D22" s="62" t="s">
        <v>258</v>
      </c>
      <c r="E22" s="133">
        <v>0.006</v>
      </c>
      <c r="F22" s="63"/>
      <c r="G22" s="71">
        <f t="shared" si="1"/>
        <v>0</v>
      </c>
    </row>
    <row r="23" spans="1:7" ht="15" outlineLevel="1">
      <c r="A23" s="60">
        <v>17</v>
      </c>
      <c r="B23" s="61" t="s">
        <v>75</v>
      </c>
      <c r="C23" s="61" t="s">
        <v>76</v>
      </c>
      <c r="D23" s="62" t="s">
        <v>258</v>
      </c>
      <c r="E23" s="133">
        <v>0</v>
      </c>
      <c r="F23" s="63"/>
      <c r="G23" s="71">
        <f t="shared" si="1"/>
        <v>0</v>
      </c>
    </row>
    <row r="24" spans="1:7" ht="16.5" outlineLevel="1" thickBot="1">
      <c r="A24" s="23" t="s">
        <v>243</v>
      </c>
      <c r="B24" s="24" t="str">
        <f>B16</f>
        <v>VN</v>
      </c>
      <c r="C24" s="24" t="str">
        <f>C16</f>
        <v>Vedlejší náklady</v>
      </c>
      <c r="D24" s="25"/>
      <c r="E24" s="26"/>
      <c r="F24" s="27"/>
      <c r="G24" s="72">
        <f>SUBTOTAL(9,G16:G23)</f>
        <v>0</v>
      </c>
    </row>
    <row r="25" spans="1:7" ht="15" customHeight="1">
      <c r="A25" s="28" t="s">
        <v>99</v>
      </c>
      <c r="B25" s="29">
        <v>2</v>
      </c>
      <c r="C25" s="29" t="s">
        <v>7</v>
      </c>
      <c r="D25" s="30"/>
      <c r="E25" s="30"/>
      <c r="F25" s="31"/>
      <c r="G25" s="32"/>
    </row>
    <row r="26" spans="1:7" ht="15" outlineLevel="1">
      <c r="A26" s="60">
        <v>18</v>
      </c>
      <c r="B26" s="61" t="s">
        <v>77</v>
      </c>
      <c r="C26" s="61" t="s">
        <v>78</v>
      </c>
      <c r="D26" s="62" t="s">
        <v>54</v>
      </c>
      <c r="E26" s="63">
        <v>45.7128</v>
      </c>
      <c r="F26" s="63"/>
      <c r="G26" s="71">
        <f aca="true" t="shared" si="2" ref="G26:G33">F26*E26</f>
        <v>0</v>
      </c>
    </row>
    <row r="27" spans="1:7" ht="15" outlineLevel="1">
      <c r="A27" s="60">
        <v>19</v>
      </c>
      <c r="B27" s="61">
        <v>274351215</v>
      </c>
      <c r="C27" s="61" t="s">
        <v>79</v>
      </c>
      <c r="D27" s="62" t="s">
        <v>52</v>
      </c>
      <c r="E27" s="63">
        <v>181.4</v>
      </c>
      <c r="F27" s="63"/>
      <c r="G27" s="71">
        <f t="shared" si="2"/>
        <v>0</v>
      </c>
    </row>
    <row r="28" spans="1:7" ht="15" outlineLevel="1">
      <c r="A28" s="60">
        <v>20</v>
      </c>
      <c r="B28" s="61">
        <v>274351216</v>
      </c>
      <c r="C28" s="61" t="s">
        <v>80</v>
      </c>
      <c r="D28" s="62" t="s">
        <v>52</v>
      </c>
      <c r="E28" s="63">
        <v>181.4</v>
      </c>
      <c r="F28" s="63"/>
      <c r="G28" s="71">
        <f t="shared" si="2"/>
        <v>0</v>
      </c>
    </row>
    <row r="29" spans="1:7" ht="15" outlineLevel="1">
      <c r="A29" s="60">
        <v>21</v>
      </c>
      <c r="B29" s="61">
        <v>274361821</v>
      </c>
      <c r="C29" s="61" t="s">
        <v>81</v>
      </c>
      <c r="D29" s="62" t="s">
        <v>82</v>
      </c>
      <c r="E29" s="63">
        <v>3.9182</v>
      </c>
      <c r="F29" s="63"/>
      <c r="G29" s="71">
        <f t="shared" si="2"/>
        <v>0</v>
      </c>
    </row>
    <row r="30" spans="1:7" ht="15" outlineLevel="1">
      <c r="A30" s="60">
        <v>22</v>
      </c>
      <c r="B30" s="61">
        <v>275321311</v>
      </c>
      <c r="C30" s="61" t="s">
        <v>83</v>
      </c>
      <c r="D30" s="62" t="s">
        <v>54</v>
      </c>
      <c r="E30" s="63">
        <v>40.5972</v>
      </c>
      <c r="F30" s="63"/>
      <c r="G30" s="71">
        <f t="shared" si="2"/>
        <v>0</v>
      </c>
    </row>
    <row r="31" spans="1:7" ht="15" outlineLevel="1">
      <c r="A31" s="60">
        <v>23</v>
      </c>
      <c r="B31" s="61">
        <v>275351215</v>
      </c>
      <c r="C31" s="61" t="s">
        <v>84</v>
      </c>
      <c r="D31" s="62" t="s">
        <v>52</v>
      </c>
      <c r="E31" s="63">
        <v>70.48</v>
      </c>
      <c r="F31" s="63"/>
      <c r="G31" s="71">
        <f t="shared" si="2"/>
        <v>0</v>
      </c>
    </row>
    <row r="32" spans="1:7" ht="15" outlineLevel="1">
      <c r="A32" s="60">
        <v>24</v>
      </c>
      <c r="B32" s="61">
        <v>275351216</v>
      </c>
      <c r="C32" s="61" t="s">
        <v>85</v>
      </c>
      <c r="D32" s="62" t="s">
        <v>52</v>
      </c>
      <c r="E32" s="63">
        <v>70.48</v>
      </c>
      <c r="F32" s="63"/>
      <c r="G32" s="71">
        <f t="shared" si="2"/>
        <v>0</v>
      </c>
    </row>
    <row r="33" spans="1:7" ht="15" outlineLevel="1">
      <c r="A33" s="60">
        <v>25</v>
      </c>
      <c r="B33" s="61">
        <v>275361821</v>
      </c>
      <c r="C33" s="61" t="s">
        <v>86</v>
      </c>
      <c r="D33" s="62" t="s">
        <v>82</v>
      </c>
      <c r="E33" s="63">
        <v>4.6397</v>
      </c>
      <c r="F33" s="63"/>
      <c r="G33" s="71">
        <f t="shared" si="2"/>
        <v>0</v>
      </c>
    </row>
    <row r="34" spans="1:7" ht="15" outlineLevel="1">
      <c r="A34" s="60">
        <v>26</v>
      </c>
      <c r="B34" s="61">
        <v>20001</v>
      </c>
      <c r="C34" s="61" t="s">
        <v>87</v>
      </c>
      <c r="D34" s="62" t="s">
        <v>88</v>
      </c>
      <c r="E34" s="63">
        <v>1</v>
      </c>
      <c r="F34" s="63"/>
      <c r="G34" s="71">
        <f>F34*E34</f>
        <v>0</v>
      </c>
    </row>
    <row r="35" spans="1:7" ht="16.5" customHeight="1" outlineLevel="1" thickBot="1">
      <c r="A35" s="23" t="s">
        <v>247</v>
      </c>
      <c r="B35" s="24">
        <f>B25</f>
        <v>2</v>
      </c>
      <c r="C35" s="24" t="str">
        <f>C25</f>
        <v>Základy a zvláštní zakládání</v>
      </c>
      <c r="D35" s="25"/>
      <c r="E35" s="26"/>
      <c r="F35" s="27"/>
      <c r="G35" s="72">
        <f>SUBTOTAL(9,G25:G34)</f>
        <v>0</v>
      </c>
    </row>
    <row r="36" spans="1:7" ht="15" customHeight="1">
      <c r="A36" s="28" t="s">
        <v>238</v>
      </c>
      <c r="B36" s="29">
        <v>3</v>
      </c>
      <c r="C36" s="29" t="s">
        <v>8</v>
      </c>
      <c r="D36" s="30"/>
      <c r="E36" s="30"/>
      <c r="F36" s="31"/>
      <c r="G36" s="32"/>
    </row>
    <row r="37" spans="1:7" ht="15" outlineLevel="1">
      <c r="A37" s="60">
        <v>27</v>
      </c>
      <c r="B37" s="61">
        <v>311238142</v>
      </c>
      <c r="C37" s="61" t="s">
        <v>89</v>
      </c>
      <c r="D37" s="62" t="s">
        <v>52</v>
      </c>
      <c r="E37" s="63">
        <v>16.4075</v>
      </c>
      <c r="F37" s="63"/>
      <c r="G37" s="71">
        <f aca="true" t="shared" si="3" ref="G37:G46">F37*E37</f>
        <v>0</v>
      </c>
    </row>
    <row r="38" spans="1:7" ht="15" outlineLevel="1">
      <c r="A38" s="60">
        <v>28</v>
      </c>
      <c r="B38" s="61">
        <v>311238144</v>
      </c>
      <c r="C38" s="61" t="s">
        <v>90</v>
      </c>
      <c r="D38" s="62" t="s">
        <v>52</v>
      </c>
      <c r="E38" s="63">
        <v>98.28</v>
      </c>
      <c r="F38" s="63"/>
      <c r="G38" s="71">
        <f t="shared" si="3"/>
        <v>0</v>
      </c>
    </row>
    <row r="39" spans="1:7" ht="15" outlineLevel="1">
      <c r="A39" s="60">
        <v>29</v>
      </c>
      <c r="B39" s="61">
        <v>311419811</v>
      </c>
      <c r="C39" s="61" t="s">
        <v>91</v>
      </c>
      <c r="D39" s="62" t="s">
        <v>52</v>
      </c>
      <c r="E39" s="63">
        <v>176.928</v>
      </c>
      <c r="F39" s="63"/>
      <c r="G39" s="71">
        <f t="shared" si="3"/>
        <v>0</v>
      </c>
    </row>
    <row r="40" spans="1:7" ht="15" outlineLevel="1">
      <c r="A40" s="60">
        <v>30</v>
      </c>
      <c r="B40" s="61">
        <v>317168131</v>
      </c>
      <c r="C40" s="61" t="s">
        <v>92</v>
      </c>
      <c r="D40" s="62" t="s">
        <v>93</v>
      </c>
      <c r="E40" s="63">
        <v>6</v>
      </c>
      <c r="F40" s="63"/>
      <c r="G40" s="71">
        <f t="shared" si="3"/>
        <v>0</v>
      </c>
    </row>
    <row r="41" spans="1:7" ht="15" outlineLevel="1">
      <c r="A41" s="60">
        <v>31</v>
      </c>
      <c r="B41" s="61">
        <v>342248109</v>
      </c>
      <c r="C41" s="61" t="s">
        <v>94</v>
      </c>
      <c r="D41" s="62" t="s">
        <v>52</v>
      </c>
      <c r="E41" s="63">
        <v>196.56</v>
      </c>
      <c r="F41" s="63"/>
      <c r="G41" s="71">
        <f t="shared" si="3"/>
        <v>0</v>
      </c>
    </row>
    <row r="42" spans="1:7" ht="25.5" outlineLevel="1">
      <c r="A42" s="60">
        <v>32</v>
      </c>
      <c r="B42" s="61">
        <v>342261211</v>
      </c>
      <c r="C42" s="61" t="s">
        <v>95</v>
      </c>
      <c r="D42" s="62" t="s">
        <v>52</v>
      </c>
      <c r="E42" s="63">
        <v>72.726</v>
      </c>
      <c r="F42" s="63"/>
      <c r="G42" s="71">
        <f t="shared" si="3"/>
        <v>0</v>
      </c>
    </row>
    <row r="43" spans="1:7" ht="25.5" outlineLevel="1">
      <c r="A43" s="60">
        <v>33</v>
      </c>
      <c r="B43" s="61">
        <v>342261213</v>
      </c>
      <c r="C43" s="61" t="s">
        <v>96</v>
      </c>
      <c r="D43" s="62" t="s">
        <v>52</v>
      </c>
      <c r="E43" s="63">
        <v>48.918</v>
      </c>
      <c r="F43" s="63"/>
      <c r="G43" s="71">
        <f t="shared" si="3"/>
        <v>0</v>
      </c>
    </row>
    <row r="44" spans="1:7" ht="25.5" outlineLevel="1">
      <c r="A44" s="60">
        <v>34</v>
      </c>
      <c r="B44" s="61">
        <v>342262411</v>
      </c>
      <c r="C44" s="61" t="s">
        <v>97</v>
      </c>
      <c r="D44" s="62" t="s">
        <v>52</v>
      </c>
      <c r="E44" s="63">
        <v>64.56</v>
      </c>
      <c r="F44" s="63"/>
      <c r="G44" s="71">
        <f t="shared" si="3"/>
        <v>0</v>
      </c>
    </row>
    <row r="45" spans="1:7" ht="15" outlineLevel="1">
      <c r="A45" s="60">
        <v>35</v>
      </c>
      <c r="B45" s="61">
        <v>342271163</v>
      </c>
      <c r="C45" s="61" t="s">
        <v>98</v>
      </c>
      <c r="D45" s="62" t="s">
        <v>52</v>
      </c>
      <c r="E45" s="63">
        <v>91.04</v>
      </c>
      <c r="F45" s="63"/>
      <c r="G45" s="71">
        <f t="shared" si="3"/>
        <v>0</v>
      </c>
    </row>
    <row r="46" spans="1:7" ht="25.5" outlineLevel="1">
      <c r="A46" s="60">
        <v>36</v>
      </c>
      <c r="B46" s="61">
        <v>342280060</v>
      </c>
      <c r="C46" s="61" t="s">
        <v>246</v>
      </c>
      <c r="D46" s="62" t="s">
        <v>52</v>
      </c>
      <c r="E46" s="63">
        <v>386.71</v>
      </c>
      <c r="F46" s="63"/>
      <c r="G46" s="71">
        <f t="shared" si="3"/>
        <v>0</v>
      </c>
    </row>
    <row r="47" spans="1:7" ht="16.5" outlineLevel="1" thickBot="1">
      <c r="A47" s="23" t="s">
        <v>235</v>
      </c>
      <c r="B47" s="24">
        <f>B36</f>
        <v>3</v>
      </c>
      <c r="C47" s="24" t="str">
        <f>C36</f>
        <v>Svislé a kompletní konstrukce</v>
      </c>
      <c r="D47" s="25"/>
      <c r="E47" s="26"/>
      <c r="F47" s="27"/>
      <c r="G47" s="72">
        <f>SUBTOTAL(9,G36:G46)</f>
        <v>0</v>
      </c>
    </row>
    <row r="48" spans="1:7" ht="15">
      <c r="A48" s="33" t="s">
        <v>99</v>
      </c>
      <c r="B48" s="34">
        <v>4</v>
      </c>
      <c r="C48" s="34" t="s">
        <v>9</v>
      </c>
      <c r="D48" s="35"/>
      <c r="E48" s="36"/>
      <c r="F48" s="37"/>
      <c r="G48" s="38"/>
    </row>
    <row r="49" spans="1:7" ht="25.5" outlineLevel="1">
      <c r="A49" s="60">
        <v>37</v>
      </c>
      <c r="B49" s="61">
        <v>411320140</v>
      </c>
      <c r="C49" s="61" t="s">
        <v>100</v>
      </c>
      <c r="D49" s="62" t="s">
        <v>52</v>
      </c>
      <c r="E49" s="63">
        <v>386.7144</v>
      </c>
      <c r="F49" s="63"/>
      <c r="G49" s="71">
        <f>F49*E49</f>
        <v>0</v>
      </c>
    </row>
    <row r="50" spans="1:7" ht="15" outlineLevel="1">
      <c r="A50" s="60">
        <v>38</v>
      </c>
      <c r="B50" s="61">
        <v>417320040</v>
      </c>
      <c r="C50" s="61" t="s">
        <v>101</v>
      </c>
      <c r="D50" s="62" t="s">
        <v>102</v>
      </c>
      <c r="E50" s="63">
        <v>136.44</v>
      </c>
      <c r="F50" s="63"/>
      <c r="G50" s="71">
        <f>F50*E50</f>
        <v>0</v>
      </c>
    </row>
    <row r="51" spans="1:7" ht="15" outlineLevel="1">
      <c r="A51" s="60">
        <v>39</v>
      </c>
      <c r="B51" s="61">
        <v>430000000</v>
      </c>
      <c r="C51" s="61" t="s">
        <v>103</v>
      </c>
      <c r="D51" s="62" t="s">
        <v>102</v>
      </c>
      <c r="E51" s="63">
        <v>86.4</v>
      </c>
      <c r="F51" s="63"/>
      <c r="G51" s="71">
        <f>F51*E51</f>
        <v>0</v>
      </c>
    </row>
    <row r="52" spans="1:7" ht="16.5" customHeight="1" outlineLevel="1" thickBot="1">
      <c r="A52" s="23" t="s">
        <v>235</v>
      </c>
      <c r="B52" s="24">
        <f>B48</f>
        <v>4</v>
      </c>
      <c r="C52" s="24" t="str">
        <f>C48</f>
        <v>Vodorovné konstrukce</v>
      </c>
      <c r="D52" s="25"/>
      <c r="E52" s="26"/>
      <c r="F52" s="27"/>
      <c r="G52" s="72">
        <f>SUBTOTAL(9,G48:G51)</f>
        <v>0</v>
      </c>
    </row>
    <row r="53" spans="1:7" ht="15">
      <c r="A53" s="33" t="s">
        <v>99</v>
      </c>
      <c r="B53" s="39">
        <v>41648</v>
      </c>
      <c r="C53" s="34" t="s">
        <v>15</v>
      </c>
      <c r="D53" s="35"/>
      <c r="E53" s="36"/>
      <c r="F53" s="37"/>
      <c r="G53" s="38"/>
    </row>
    <row r="54" spans="1:7" ht="15" outlineLevel="1">
      <c r="A54" s="60">
        <v>40</v>
      </c>
      <c r="B54" s="61">
        <v>1</v>
      </c>
      <c r="C54" s="148" t="s">
        <v>104</v>
      </c>
      <c r="D54" s="149" t="s">
        <v>88</v>
      </c>
      <c r="E54" s="150">
        <v>1</v>
      </c>
      <c r="F54" s="150"/>
      <c r="G54" s="151">
        <f>F54*E54</f>
        <v>0</v>
      </c>
    </row>
    <row r="55" spans="1:7" ht="15" outlineLevel="1">
      <c r="A55" s="60">
        <v>41</v>
      </c>
      <c r="B55" s="61">
        <v>2</v>
      </c>
      <c r="C55" s="148" t="s">
        <v>105</v>
      </c>
      <c r="D55" s="149" t="s">
        <v>88</v>
      </c>
      <c r="E55" s="150">
        <v>1</v>
      </c>
      <c r="F55" s="150"/>
      <c r="G55" s="151">
        <f>F55*E55</f>
        <v>0</v>
      </c>
    </row>
    <row r="56" spans="1:7" ht="15" outlineLevel="1">
      <c r="A56" s="140">
        <v>42</v>
      </c>
      <c r="B56" s="141">
        <v>5</v>
      </c>
      <c r="C56" s="141" t="s">
        <v>262</v>
      </c>
      <c r="D56" s="142" t="s">
        <v>52</v>
      </c>
      <c r="E56" s="143">
        <v>144</v>
      </c>
      <c r="F56" s="143"/>
      <c r="G56" s="144">
        <f>F56*E56</f>
        <v>0</v>
      </c>
    </row>
    <row r="57" spans="1:7" ht="16.5" customHeight="1" outlineLevel="1" thickBot="1">
      <c r="A57" s="23" t="s">
        <v>106</v>
      </c>
      <c r="B57" s="40">
        <f>B53</f>
        <v>41648</v>
      </c>
      <c r="C57" s="24" t="str">
        <f>C53</f>
        <v>Ostatní konstrukce</v>
      </c>
      <c r="D57" s="25"/>
      <c r="E57" s="26"/>
      <c r="F57" s="27"/>
      <c r="G57" s="72">
        <f>SUBTOTAL(9,G53:G56)</f>
        <v>0</v>
      </c>
    </row>
    <row r="58" spans="1:7" ht="15" customHeight="1">
      <c r="A58" s="28" t="s">
        <v>237</v>
      </c>
      <c r="B58" s="29">
        <v>5</v>
      </c>
      <c r="C58" s="29" t="s">
        <v>10</v>
      </c>
      <c r="D58" s="30"/>
      <c r="E58" s="30"/>
      <c r="F58" s="31"/>
      <c r="G58" s="32"/>
    </row>
    <row r="59" spans="1:7" ht="15" outlineLevel="1">
      <c r="A59" s="135">
        <v>43</v>
      </c>
      <c r="B59" s="136">
        <v>55</v>
      </c>
      <c r="C59" s="136" t="s">
        <v>107</v>
      </c>
      <c r="D59" s="137" t="s">
        <v>88</v>
      </c>
      <c r="E59" s="138">
        <v>1</v>
      </c>
      <c r="F59" s="138"/>
      <c r="G59" s="139">
        <f>F59*E59</f>
        <v>0</v>
      </c>
    </row>
    <row r="60" spans="1:7" ht="16.5" customHeight="1" outlineLevel="1" thickBot="1">
      <c r="A60" s="23" t="s">
        <v>231</v>
      </c>
      <c r="B60" s="24"/>
      <c r="C60" s="24"/>
      <c r="D60" s="25"/>
      <c r="E60" s="26"/>
      <c r="F60" s="27"/>
      <c r="G60" s="72">
        <f>SUBTOTAL(9,G58:G59)</f>
        <v>0</v>
      </c>
    </row>
    <row r="61" spans="1:7" ht="15" customHeight="1">
      <c r="A61" s="28" t="s">
        <v>242</v>
      </c>
      <c r="B61" s="41">
        <v>41648</v>
      </c>
      <c r="C61" s="29" t="s">
        <v>15</v>
      </c>
      <c r="D61" s="30"/>
      <c r="E61" s="30"/>
      <c r="F61" s="31"/>
      <c r="G61" s="32"/>
    </row>
    <row r="62" spans="1:7" ht="15" outlineLevel="1">
      <c r="A62" s="60">
        <v>44</v>
      </c>
      <c r="B62" s="61">
        <v>3</v>
      </c>
      <c r="C62" s="152" t="s">
        <v>108</v>
      </c>
      <c r="D62" s="153" t="s">
        <v>88</v>
      </c>
      <c r="E62" s="154">
        <v>1</v>
      </c>
      <c r="F62" s="154"/>
      <c r="G62" s="155">
        <f>F62*E62</f>
        <v>0</v>
      </c>
    </row>
    <row r="63" spans="1:7" ht="15" outlineLevel="1">
      <c r="A63" s="60">
        <v>45</v>
      </c>
      <c r="B63" s="61">
        <v>4</v>
      </c>
      <c r="C63" s="136" t="s">
        <v>109</v>
      </c>
      <c r="D63" s="137" t="s">
        <v>88</v>
      </c>
      <c r="E63" s="138">
        <v>1</v>
      </c>
      <c r="F63" s="138"/>
      <c r="G63" s="139">
        <f>F63*E63</f>
        <v>0</v>
      </c>
    </row>
    <row r="64" spans="1:7" ht="16.5" customHeight="1" outlineLevel="1" thickBot="1">
      <c r="A64" s="23" t="s">
        <v>239</v>
      </c>
      <c r="B64" s="40">
        <f>B61</f>
        <v>41648</v>
      </c>
      <c r="C64" s="24" t="str">
        <f>C61</f>
        <v>Ostatní konstrukce</v>
      </c>
      <c r="D64" s="25"/>
      <c r="E64" s="26"/>
      <c r="F64" s="27"/>
      <c r="G64" s="72">
        <f>SUBTOTAL(9,G61:G63)</f>
        <v>0</v>
      </c>
    </row>
    <row r="65" spans="1:7" ht="15" customHeight="1">
      <c r="A65" s="28" t="s">
        <v>242</v>
      </c>
      <c r="B65" s="29">
        <v>4</v>
      </c>
      <c r="C65" s="29" t="s">
        <v>9</v>
      </c>
      <c r="D65" s="30"/>
      <c r="E65" s="30"/>
      <c r="F65" s="31"/>
      <c r="G65" s="32"/>
    </row>
    <row r="66" spans="1:7" ht="25.5" outlineLevel="1">
      <c r="A66" s="60">
        <v>46</v>
      </c>
      <c r="B66" s="61">
        <v>430320040</v>
      </c>
      <c r="C66" s="61" t="s">
        <v>110</v>
      </c>
      <c r="D66" s="62" t="s">
        <v>54</v>
      </c>
      <c r="E66" s="63">
        <v>3.96</v>
      </c>
      <c r="F66" s="63"/>
      <c r="G66" s="71">
        <f>F66*E66</f>
        <v>0</v>
      </c>
    </row>
    <row r="67" spans="1:7" ht="16.5" customHeight="1" outlineLevel="1" thickBot="1">
      <c r="A67" s="23" t="s">
        <v>231</v>
      </c>
      <c r="B67" s="24">
        <f>B65</f>
        <v>4</v>
      </c>
      <c r="C67" s="24" t="str">
        <f>C65</f>
        <v>Vodorovné konstrukce</v>
      </c>
      <c r="D67" s="25"/>
      <c r="E67" s="26"/>
      <c r="F67" s="27"/>
      <c r="G67" s="72">
        <f>SUBTOTAL(9,G65:G66)</f>
        <v>0</v>
      </c>
    </row>
    <row r="68" spans="1:7" ht="15">
      <c r="A68" s="28" t="s">
        <v>99</v>
      </c>
      <c r="B68" s="29">
        <v>61</v>
      </c>
      <c r="C68" s="29" t="s">
        <v>11</v>
      </c>
      <c r="D68" s="30"/>
      <c r="E68" s="30"/>
      <c r="F68" s="31"/>
      <c r="G68" s="32"/>
    </row>
    <row r="69" spans="1:7" ht="15" outlineLevel="1">
      <c r="A69" s="60">
        <v>47</v>
      </c>
      <c r="B69" s="61">
        <v>610991111</v>
      </c>
      <c r="C69" s="61" t="s">
        <v>111</v>
      </c>
      <c r="D69" s="62" t="s">
        <v>52</v>
      </c>
      <c r="E69" s="63">
        <v>249.61</v>
      </c>
      <c r="F69" s="63"/>
      <c r="G69" s="71">
        <f>F69*E69</f>
        <v>0</v>
      </c>
    </row>
    <row r="70" spans="1:7" ht="15" outlineLevel="1">
      <c r="A70" s="60">
        <v>48</v>
      </c>
      <c r="B70" s="61">
        <v>612142001</v>
      </c>
      <c r="C70" s="61" t="s">
        <v>269</v>
      </c>
      <c r="D70" s="62" t="s">
        <v>52</v>
      </c>
      <c r="E70" s="63">
        <v>40.932</v>
      </c>
      <c r="F70" s="63"/>
      <c r="G70" s="71">
        <f>F70*E70</f>
        <v>0</v>
      </c>
    </row>
    <row r="71" spans="1:7" ht="15" outlineLevel="1">
      <c r="A71" s="60">
        <v>49</v>
      </c>
      <c r="B71" s="61">
        <v>612421637</v>
      </c>
      <c r="C71" s="61" t="s">
        <v>112</v>
      </c>
      <c r="D71" s="62" t="s">
        <v>52</v>
      </c>
      <c r="E71" s="63">
        <v>237.492</v>
      </c>
      <c r="F71" s="63"/>
      <c r="G71" s="71">
        <f>F71*E71</f>
        <v>0</v>
      </c>
    </row>
    <row r="72" spans="1:7" ht="16.5" outlineLevel="1" thickBot="1">
      <c r="A72" s="23" t="s">
        <v>235</v>
      </c>
      <c r="B72" s="24">
        <f>B68</f>
        <v>61</v>
      </c>
      <c r="C72" s="24" t="str">
        <f>C68</f>
        <v>Upravy povrchů vnitřní</v>
      </c>
      <c r="D72" s="25"/>
      <c r="E72" s="26"/>
      <c r="F72" s="27"/>
      <c r="G72" s="72">
        <f>SUBTOTAL(9,G68:G71)</f>
        <v>0</v>
      </c>
    </row>
    <row r="73" spans="1:7" ht="15" customHeight="1">
      <c r="A73" s="28" t="s">
        <v>238</v>
      </c>
      <c r="B73" s="29">
        <v>62</v>
      </c>
      <c r="C73" s="29" t="s">
        <v>12</v>
      </c>
      <c r="D73" s="30"/>
      <c r="E73" s="30"/>
      <c r="F73" s="31"/>
      <c r="G73" s="32"/>
    </row>
    <row r="74" spans="1:7" ht="15" outlineLevel="1">
      <c r="A74" s="60">
        <v>50</v>
      </c>
      <c r="B74" s="61">
        <v>620991121</v>
      </c>
      <c r="C74" s="61" t="s">
        <v>113</v>
      </c>
      <c r="D74" s="62" t="s">
        <v>52</v>
      </c>
      <c r="E74" s="63">
        <v>233.61</v>
      </c>
      <c r="F74" s="63"/>
      <c r="G74" s="71">
        <f>F74*E74</f>
        <v>0</v>
      </c>
    </row>
    <row r="75" spans="1:7" ht="25.5" outlineLevel="1">
      <c r="A75" s="60">
        <v>51</v>
      </c>
      <c r="B75" s="61">
        <v>622311131</v>
      </c>
      <c r="C75" s="61" t="s">
        <v>114</v>
      </c>
      <c r="D75" s="62" t="s">
        <v>52</v>
      </c>
      <c r="E75" s="63">
        <v>272.196</v>
      </c>
      <c r="F75" s="63"/>
      <c r="G75" s="71">
        <f>F75*E75</f>
        <v>0</v>
      </c>
    </row>
    <row r="76" spans="1:7" ht="15" outlineLevel="1">
      <c r="A76" s="60">
        <v>52</v>
      </c>
      <c r="B76" s="61">
        <v>622311133</v>
      </c>
      <c r="C76" s="61" t="s">
        <v>115</v>
      </c>
      <c r="D76" s="62" t="s">
        <v>52</v>
      </c>
      <c r="E76" s="63">
        <v>88.644</v>
      </c>
      <c r="F76" s="63"/>
      <c r="G76" s="71">
        <f>F76*E76</f>
        <v>0</v>
      </c>
    </row>
    <row r="77" spans="1:7" ht="15" outlineLevel="1">
      <c r="A77" s="60">
        <v>53</v>
      </c>
      <c r="B77" s="61">
        <v>622311521</v>
      </c>
      <c r="C77" s="61" t="s">
        <v>116</v>
      </c>
      <c r="D77" s="62" t="s">
        <v>52</v>
      </c>
      <c r="E77" s="63">
        <v>112.679</v>
      </c>
      <c r="F77" s="63"/>
      <c r="G77" s="71">
        <f>F77*E77</f>
        <v>0</v>
      </c>
    </row>
    <row r="78" spans="1:7" ht="16.5" customHeight="1" outlineLevel="1" thickBot="1">
      <c r="A78" s="23" t="s">
        <v>239</v>
      </c>
      <c r="B78" s="24"/>
      <c r="C78" s="24"/>
      <c r="D78" s="25"/>
      <c r="E78" s="26"/>
      <c r="F78" s="27"/>
      <c r="G78" s="72">
        <f>SUBTOTAL(9,G73:G77)</f>
        <v>0</v>
      </c>
    </row>
    <row r="79" spans="1:7" ht="15" customHeight="1">
      <c r="A79" s="28" t="s">
        <v>237</v>
      </c>
      <c r="B79" s="29">
        <v>63</v>
      </c>
      <c r="C79" s="29" t="s">
        <v>13</v>
      </c>
      <c r="D79" s="30"/>
      <c r="E79" s="30"/>
      <c r="F79" s="31"/>
      <c r="G79" s="32"/>
    </row>
    <row r="80" spans="1:7" ht="15" outlineLevel="1">
      <c r="A80" s="60">
        <v>54</v>
      </c>
      <c r="B80" s="61">
        <v>631312611</v>
      </c>
      <c r="C80" s="61" t="s">
        <v>117</v>
      </c>
      <c r="D80" s="62" t="s">
        <v>54</v>
      </c>
      <c r="E80" s="63">
        <v>56.2756</v>
      </c>
      <c r="F80" s="63"/>
      <c r="G80" s="71">
        <f aca="true" t="shared" si="4" ref="G80:G87">F80*E80</f>
        <v>0</v>
      </c>
    </row>
    <row r="81" spans="1:7" ht="15" outlineLevel="1">
      <c r="A81" s="60">
        <v>55</v>
      </c>
      <c r="B81" s="61">
        <v>631315711</v>
      </c>
      <c r="C81" s="61" t="s">
        <v>118</v>
      </c>
      <c r="D81" s="62" t="s">
        <v>54</v>
      </c>
      <c r="E81" s="63">
        <v>135.0615</v>
      </c>
      <c r="F81" s="63"/>
      <c r="G81" s="71">
        <f t="shared" si="4"/>
        <v>0</v>
      </c>
    </row>
    <row r="82" spans="1:7" ht="15" outlineLevel="1">
      <c r="A82" s="60">
        <v>56</v>
      </c>
      <c r="B82" s="61">
        <v>631316211</v>
      </c>
      <c r="C82" s="61" t="s">
        <v>119</v>
      </c>
      <c r="D82" s="62" t="s">
        <v>52</v>
      </c>
      <c r="E82" s="63">
        <v>1125.5128</v>
      </c>
      <c r="F82" s="63"/>
      <c r="G82" s="71">
        <f t="shared" si="4"/>
        <v>0</v>
      </c>
    </row>
    <row r="83" spans="1:7" ht="15" outlineLevel="1">
      <c r="A83" s="60">
        <v>57</v>
      </c>
      <c r="B83" s="61">
        <v>631319163</v>
      </c>
      <c r="C83" s="61" t="s">
        <v>120</v>
      </c>
      <c r="D83" s="62" t="s">
        <v>54</v>
      </c>
      <c r="E83" s="63">
        <v>135.0615</v>
      </c>
      <c r="F83" s="63"/>
      <c r="G83" s="71">
        <f t="shared" si="4"/>
        <v>0</v>
      </c>
    </row>
    <row r="84" spans="1:7" ht="15" outlineLevel="1">
      <c r="A84" s="60">
        <v>58</v>
      </c>
      <c r="B84" s="61">
        <v>631571002</v>
      </c>
      <c r="C84" s="61" t="s">
        <v>121</v>
      </c>
      <c r="D84" s="62" t="s">
        <v>54</v>
      </c>
      <c r="E84" s="63">
        <v>45.0205</v>
      </c>
      <c r="F84" s="63"/>
      <c r="G84" s="71">
        <f t="shared" si="4"/>
        <v>0</v>
      </c>
    </row>
    <row r="85" spans="1:7" ht="15" outlineLevel="1">
      <c r="A85" s="60">
        <v>59</v>
      </c>
      <c r="B85" s="61">
        <v>631571003</v>
      </c>
      <c r="C85" s="61" t="s">
        <v>122</v>
      </c>
      <c r="D85" s="62" t="s">
        <v>54</v>
      </c>
      <c r="E85" s="63">
        <v>168.8269</v>
      </c>
      <c r="F85" s="63"/>
      <c r="G85" s="71">
        <f t="shared" si="4"/>
        <v>0</v>
      </c>
    </row>
    <row r="86" spans="1:7" ht="15" outlineLevel="1">
      <c r="A86" s="60">
        <v>60</v>
      </c>
      <c r="B86" s="61">
        <v>639571215</v>
      </c>
      <c r="C86" s="61" t="s">
        <v>123</v>
      </c>
      <c r="D86" s="62" t="s">
        <v>52</v>
      </c>
      <c r="E86" s="63">
        <v>110.58</v>
      </c>
      <c r="F86" s="63"/>
      <c r="G86" s="71">
        <f t="shared" si="4"/>
        <v>0</v>
      </c>
    </row>
    <row r="87" spans="1:7" ht="15" outlineLevel="1">
      <c r="A87" s="60">
        <v>61</v>
      </c>
      <c r="B87" s="61">
        <v>919726122</v>
      </c>
      <c r="C87" s="61" t="s">
        <v>124</v>
      </c>
      <c r="D87" s="62" t="s">
        <v>52</v>
      </c>
      <c r="E87" s="63">
        <v>110.58</v>
      </c>
      <c r="F87" s="63"/>
      <c r="G87" s="71">
        <f t="shared" si="4"/>
        <v>0</v>
      </c>
    </row>
    <row r="88" spans="1:7" ht="16.5" outlineLevel="1" thickBot="1">
      <c r="A88" s="23" t="s">
        <v>235</v>
      </c>
      <c r="B88" s="24"/>
      <c r="C88" s="24"/>
      <c r="D88" s="25"/>
      <c r="E88" s="26"/>
      <c r="F88" s="27"/>
      <c r="G88" s="72">
        <f>SUBTOTAL(9,G79:G87)</f>
        <v>0</v>
      </c>
    </row>
    <row r="89" spans="1:7" ht="15" customHeight="1">
      <c r="A89" s="28" t="s">
        <v>237</v>
      </c>
      <c r="B89" s="29">
        <v>64</v>
      </c>
      <c r="C89" s="29" t="s">
        <v>14</v>
      </c>
      <c r="D89" s="30"/>
      <c r="E89" s="30"/>
      <c r="F89" s="31"/>
      <c r="G89" s="32"/>
    </row>
    <row r="90" spans="1:7" ht="15" outlineLevel="1">
      <c r="A90" s="60">
        <v>62</v>
      </c>
      <c r="B90" s="61">
        <v>642942111</v>
      </c>
      <c r="C90" s="61" t="s">
        <v>125</v>
      </c>
      <c r="D90" s="62" t="s">
        <v>93</v>
      </c>
      <c r="E90" s="63">
        <v>10</v>
      </c>
      <c r="F90" s="63"/>
      <c r="G90" s="71">
        <f>F90*E90</f>
        <v>0</v>
      </c>
    </row>
    <row r="91" spans="1:7" ht="15" outlineLevel="1">
      <c r="A91" s="60">
        <v>63</v>
      </c>
      <c r="B91" s="61">
        <v>55330447</v>
      </c>
      <c r="C91" s="61" t="s">
        <v>126</v>
      </c>
      <c r="D91" s="62" t="s">
        <v>93</v>
      </c>
      <c r="E91" s="63">
        <v>2</v>
      </c>
      <c r="F91" s="63"/>
      <c r="G91" s="71">
        <f>F91*E91</f>
        <v>0</v>
      </c>
    </row>
    <row r="92" spans="1:7" ht="15" outlineLevel="1">
      <c r="A92" s="60">
        <v>64</v>
      </c>
      <c r="B92" s="61">
        <v>55330474</v>
      </c>
      <c r="C92" s="61" t="s">
        <v>127</v>
      </c>
      <c r="D92" s="62" t="s">
        <v>93</v>
      </c>
      <c r="E92" s="63">
        <v>4</v>
      </c>
      <c r="F92" s="63"/>
      <c r="G92" s="71">
        <f>F92*E92</f>
        <v>0</v>
      </c>
    </row>
    <row r="93" spans="1:7" ht="15" outlineLevel="1">
      <c r="A93" s="60">
        <v>65</v>
      </c>
      <c r="B93" s="61">
        <v>55330477</v>
      </c>
      <c r="C93" s="61" t="s">
        <v>128</v>
      </c>
      <c r="D93" s="62" t="s">
        <v>93</v>
      </c>
      <c r="E93" s="63">
        <v>2</v>
      </c>
      <c r="F93" s="63"/>
      <c r="G93" s="71">
        <f>F93*E93</f>
        <v>0</v>
      </c>
    </row>
    <row r="94" spans="1:7" ht="15" outlineLevel="1">
      <c r="A94" s="60">
        <v>66</v>
      </c>
      <c r="B94" s="61">
        <v>55330479</v>
      </c>
      <c r="C94" s="61" t="s">
        <v>129</v>
      </c>
      <c r="D94" s="62" t="s">
        <v>93</v>
      </c>
      <c r="E94" s="63">
        <v>2</v>
      </c>
      <c r="F94" s="63"/>
      <c r="G94" s="71">
        <f>F94*E94</f>
        <v>0</v>
      </c>
    </row>
    <row r="95" spans="1:7" ht="16.5" customHeight="1" outlineLevel="1" thickBot="1">
      <c r="A95" s="23" t="s">
        <v>231</v>
      </c>
      <c r="B95" s="24"/>
      <c r="C95" s="24"/>
      <c r="D95" s="25"/>
      <c r="E95" s="26"/>
      <c r="F95" s="27"/>
      <c r="G95" s="72">
        <f>SUBTOTAL(9,G89:G94)</f>
        <v>0</v>
      </c>
    </row>
    <row r="96" spans="1:7" ht="15" customHeight="1">
      <c r="A96" s="28" t="s">
        <v>238</v>
      </c>
      <c r="B96" s="29">
        <v>94</v>
      </c>
      <c r="C96" s="29" t="s">
        <v>16</v>
      </c>
      <c r="D96" s="30"/>
      <c r="E96" s="30"/>
      <c r="F96" s="31"/>
      <c r="G96" s="32"/>
    </row>
    <row r="97" spans="1:7" ht="15" outlineLevel="1">
      <c r="A97" s="60">
        <v>67</v>
      </c>
      <c r="B97" s="61">
        <v>941941031</v>
      </c>
      <c r="C97" s="61" t="s">
        <v>130</v>
      </c>
      <c r="D97" s="62" t="s">
        <v>52</v>
      </c>
      <c r="E97" s="63">
        <v>99</v>
      </c>
      <c r="F97" s="63"/>
      <c r="G97" s="71">
        <f>F97*E97</f>
        <v>0</v>
      </c>
    </row>
    <row r="98" spans="1:7" ht="15" outlineLevel="1">
      <c r="A98" s="60">
        <v>68</v>
      </c>
      <c r="B98" s="61">
        <v>941941191</v>
      </c>
      <c r="C98" s="61" t="s">
        <v>131</v>
      </c>
      <c r="D98" s="62" t="s">
        <v>52</v>
      </c>
      <c r="E98" s="63">
        <v>99</v>
      </c>
      <c r="F98" s="63"/>
      <c r="G98" s="71">
        <f>F98*E98</f>
        <v>0</v>
      </c>
    </row>
    <row r="99" spans="1:7" ht="15" outlineLevel="1">
      <c r="A99" s="60">
        <v>69</v>
      </c>
      <c r="B99" s="61">
        <v>941941831</v>
      </c>
      <c r="C99" s="61" t="s">
        <v>132</v>
      </c>
      <c r="D99" s="62" t="s">
        <v>52</v>
      </c>
      <c r="E99" s="63">
        <v>99</v>
      </c>
      <c r="F99" s="63"/>
      <c r="G99" s="71">
        <f>F99*E99</f>
        <v>0</v>
      </c>
    </row>
    <row r="100" spans="1:7" ht="15" outlineLevel="1">
      <c r="A100" s="60">
        <v>70</v>
      </c>
      <c r="B100" s="61">
        <v>941955002</v>
      </c>
      <c r="C100" s="61" t="s">
        <v>133</v>
      </c>
      <c r="D100" s="62" t="s">
        <v>52</v>
      </c>
      <c r="E100" s="63">
        <v>386.7144</v>
      </c>
      <c r="F100" s="63"/>
      <c r="G100" s="71">
        <f>F100*E100</f>
        <v>0</v>
      </c>
    </row>
    <row r="101" spans="1:7" ht="16.5" customHeight="1" outlineLevel="1" thickBot="1">
      <c r="A101" s="23" t="s">
        <v>231</v>
      </c>
      <c r="B101" s="24">
        <f>B96</f>
        <v>94</v>
      </c>
      <c r="C101" s="24" t="str">
        <f>C96</f>
        <v>Lešení a stavební výtahy</v>
      </c>
      <c r="D101" s="25"/>
      <c r="E101" s="26"/>
      <c r="F101" s="27"/>
      <c r="G101" s="72">
        <f>SUBTOTAL(9,G96:G100)</f>
        <v>0</v>
      </c>
    </row>
    <row r="102" spans="1:7" ht="15" customHeight="1">
      <c r="A102" s="28" t="s">
        <v>99</v>
      </c>
      <c r="B102" s="29">
        <v>95</v>
      </c>
      <c r="C102" s="29" t="s">
        <v>17</v>
      </c>
      <c r="D102" s="30"/>
      <c r="E102" s="30"/>
      <c r="F102" s="31"/>
      <c r="G102" s="32"/>
    </row>
    <row r="103" spans="1:7" ht="15" outlineLevel="1">
      <c r="A103" s="60">
        <v>71</v>
      </c>
      <c r="B103" s="61">
        <v>952901221</v>
      </c>
      <c r="C103" s="61" t="s">
        <v>134</v>
      </c>
      <c r="D103" s="62" t="s">
        <v>52</v>
      </c>
      <c r="E103" s="63">
        <v>386.7144</v>
      </c>
      <c r="F103" s="63"/>
      <c r="G103" s="71">
        <f>F103*E103</f>
        <v>0</v>
      </c>
    </row>
    <row r="104" spans="1:7" ht="16.5" outlineLevel="1" thickBot="1">
      <c r="A104" s="23" t="s">
        <v>239</v>
      </c>
      <c r="B104" s="24">
        <f>B102</f>
        <v>95</v>
      </c>
      <c r="C104" s="24" t="str">
        <f>C102</f>
        <v>Dokončovací konstrukce na pozemních stavbách</v>
      </c>
      <c r="D104" s="25"/>
      <c r="E104" s="26"/>
      <c r="F104" s="27"/>
      <c r="G104" s="72">
        <f>SUBTOTAL(9,G102:G103)</f>
        <v>0</v>
      </c>
    </row>
    <row r="105" spans="1:7" ht="15" customHeight="1">
      <c r="A105" s="28" t="s">
        <v>242</v>
      </c>
      <c r="B105" s="29">
        <v>99</v>
      </c>
      <c r="C105" s="29" t="s">
        <v>18</v>
      </c>
      <c r="D105" s="30"/>
      <c r="E105" s="30"/>
      <c r="F105" s="31"/>
      <c r="G105" s="32"/>
    </row>
    <row r="106" spans="1:7" ht="15" outlineLevel="1">
      <c r="A106" s="60">
        <v>72</v>
      </c>
      <c r="B106" s="61">
        <v>998011002</v>
      </c>
      <c r="C106" s="61" t="s">
        <v>135</v>
      </c>
      <c r="D106" s="62" t="s">
        <v>82</v>
      </c>
      <c r="E106" s="63">
        <v>1127.9431</v>
      </c>
      <c r="F106" s="63"/>
      <c r="G106" s="71">
        <f>F106*E106</f>
        <v>0</v>
      </c>
    </row>
    <row r="107" spans="1:7" ht="16.5" customHeight="1" outlineLevel="1" thickBot="1">
      <c r="A107" s="23" t="s">
        <v>231</v>
      </c>
      <c r="B107" s="24">
        <f>B105</f>
        <v>99</v>
      </c>
      <c r="C107" s="24" t="str">
        <f>C105</f>
        <v>Staveništní přesun hmot</v>
      </c>
      <c r="D107" s="25"/>
      <c r="E107" s="26"/>
      <c r="F107" s="27"/>
      <c r="G107" s="72">
        <f>SUBTOTAL(9,G105:G106)</f>
        <v>0</v>
      </c>
    </row>
    <row r="108" spans="1:7" ht="15" customHeight="1">
      <c r="A108" s="28" t="s">
        <v>99</v>
      </c>
      <c r="B108" s="29">
        <v>711</v>
      </c>
      <c r="C108" s="29" t="s">
        <v>19</v>
      </c>
      <c r="D108" s="30"/>
      <c r="E108" s="30"/>
      <c r="F108" s="31"/>
      <c r="G108" s="32"/>
    </row>
    <row r="109" spans="1:7" ht="25.5" outlineLevel="1">
      <c r="A109" s="60">
        <v>73</v>
      </c>
      <c r="B109" s="61">
        <v>711471051</v>
      </c>
      <c r="C109" s="61" t="s">
        <v>136</v>
      </c>
      <c r="D109" s="62" t="s">
        <v>52</v>
      </c>
      <c r="E109" s="63">
        <v>1131.3128</v>
      </c>
      <c r="F109" s="63"/>
      <c r="G109" s="71">
        <f aca="true" t="shared" si="5" ref="G109:G115">F109*E109</f>
        <v>0</v>
      </c>
    </row>
    <row r="110" spans="1:7" ht="25.5" outlineLevel="1">
      <c r="A110" s="60">
        <v>74</v>
      </c>
      <c r="B110" s="61">
        <v>711472051</v>
      </c>
      <c r="C110" s="61" t="s">
        <v>137</v>
      </c>
      <c r="D110" s="62" t="s">
        <v>52</v>
      </c>
      <c r="E110" s="63">
        <v>98.79</v>
      </c>
      <c r="F110" s="63"/>
      <c r="G110" s="71">
        <f t="shared" si="5"/>
        <v>0</v>
      </c>
    </row>
    <row r="111" spans="1:7" ht="15" outlineLevel="1">
      <c r="A111" s="60">
        <v>75</v>
      </c>
      <c r="B111" s="61">
        <v>711491171</v>
      </c>
      <c r="C111" s="61" t="s">
        <v>138</v>
      </c>
      <c r="D111" s="62" t="s">
        <v>52</v>
      </c>
      <c r="E111" s="63">
        <v>1131.3128</v>
      </c>
      <c r="F111" s="63"/>
      <c r="G111" s="71">
        <f t="shared" si="5"/>
        <v>0</v>
      </c>
    </row>
    <row r="112" spans="1:7" ht="15" outlineLevel="1">
      <c r="A112" s="60">
        <v>76</v>
      </c>
      <c r="B112" s="61">
        <v>711491172</v>
      </c>
      <c r="C112" s="61" t="s">
        <v>139</v>
      </c>
      <c r="D112" s="62" t="s">
        <v>52</v>
      </c>
      <c r="E112" s="63">
        <v>1131.3128</v>
      </c>
      <c r="F112" s="63"/>
      <c r="G112" s="71">
        <f t="shared" si="5"/>
        <v>0</v>
      </c>
    </row>
    <row r="113" spans="1:7" ht="15" outlineLevel="1">
      <c r="A113" s="60">
        <v>77</v>
      </c>
      <c r="B113" s="61">
        <v>711491271</v>
      </c>
      <c r="C113" s="61" t="s">
        <v>140</v>
      </c>
      <c r="D113" s="62" t="s">
        <v>52</v>
      </c>
      <c r="E113" s="63">
        <v>98.79</v>
      </c>
      <c r="F113" s="63"/>
      <c r="G113" s="71">
        <f t="shared" si="5"/>
        <v>0</v>
      </c>
    </row>
    <row r="114" spans="1:7" ht="15" outlineLevel="1">
      <c r="A114" s="60">
        <v>78</v>
      </c>
      <c r="B114" s="61">
        <v>711491272</v>
      </c>
      <c r="C114" s="61" t="s">
        <v>141</v>
      </c>
      <c r="D114" s="62" t="s">
        <v>52</v>
      </c>
      <c r="E114" s="63">
        <v>98.79</v>
      </c>
      <c r="F114" s="63"/>
      <c r="G114" s="71">
        <f t="shared" si="5"/>
        <v>0</v>
      </c>
    </row>
    <row r="115" spans="1:7" ht="15" outlineLevel="1">
      <c r="A115" s="60">
        <v>79</v>
      </c>
      <c r="B115" s="61">
        <v>998711202</v>
      </c>
      <c r="C115" s="61" t="s">
        <v>142</v>
      </c>
      <c r="D115" s="62" t="s">
        <v>143</v>
      </c>
      <c r="E115" s="63">
        <v>4478.2078</v>
      </c>
      <c r="F115" s="63"/>
      <c r="G115" s="71">
        <f t="shared" si="5"/>
        <v>0</v>
      </c>
    </row>
    <row r="116" spans="1:7" ht="16.5" customHeight="1" outlineLevel="1" thickBot="1">
      <c r="A116" s="23" t="s">
        <v>239</v>
      </c>
      <c r="B116" s="24"/>
      <c r="C116" s="24"/>
      <c r="D116" s="25"/>
      <c r="E116" s="26"/>
      <c r="F116" s="27"/>
      <c r="G116" s="72">
        <f>SUBTOTAL(9,G108:G115)</f>
        <v>0</v>
      </c>
    </row>
    <row r="117" spans="1:7" ht="15" customHeight="1">
      <c r="A117" s="28" t="s">
        <v>237</v>
      </c>
      <c r="B117" s="29">
        <v>712</v>
      </c>
      <c r="C117" s="29" t="s">
        <v>21</v>
      </c>
      <c r="D117" s="30"/>
      <c r="E117" s="30"/>
      <c r="F117" s="31"/>
      <c r="G117" s="32"/>
    </row>
    <row r="118" spans="1:7" ht="25.5" outlineLevel="1">
      <c r="A118" s="60">
        <v>80</v>
      </c>
      <c r="B118" s="61">
        <v>712341559</v>
      </c>
      <c r="C118" s="61" t="s">
        <v>144</v>
      </c>
      <c r="D118" s="62" t="s">
        <v>52</v>
      </c>
      <c r="E118" s="63">
        <v>138.358</v>
      </c>
      <c r="F118" s="63"/>
      <c r="G118" s="71">
        <f>F118*E118</f>
        <v>0</v>
      </c>
    </row>
    <row r="119" spans="1:7" ht="15" outlineLevel="1">
      <c r="A119" s="60">
        <v>81</v>
      </c>
      <c r="B119" s="61">
        <v>998712201</v>
      </c>
      <c r="C119" s="61" t="s">
        <v>145</v>
      </c>
      <c r="D119" s="62" t="s">
        <v>143</v>
      </c>
      <c r="E119" s="63">
        <v>261.4966</v>
      </c>
      <c r="F119" s="63"/>
      <c r="G119" s="71">
        <f>F119*E119</f>
        <v>0</v>
      </c>
    </row>
    <row r="120" spans="1:7" ht="16.5" customHeight="1" outlineLevel="1" thickBot="1">
      <c r="A120" s="23" t="s">
        <v>235</v>
      </c>
      <c r="B120" s="24">
        <f>B117</f>
        <v>712</v>
      </c>
      <c r="C120" s="24" t="str">
        <f>C117</f>
        <v>Živičné krytiny</v>
      </c>
      <c r="D120" s="25"/>
      <c r="E120" s="26"/>
      <c r="F120" s="27"/>
      <c r="G120" s="72">
        <f>SUBTOTAL(9,G117:G119)</f>
        <v>0</v>
      </c>
    </row>
    <row r="121" spans="1:7" ht="15" customHeight="1">
      <c r="A121" s="28" t="s">
        <v>238</v>
      </c>
      <c r="B121" s="29">
        <v>713</v>
      </c>
      <c r="C121" s="29" t="s">
        <v>22</v>
      </c>
      <c r="D121" s="30"/>
      <c r="E121" s="30"/>
      <c r="F121" s="31"/>
      <c r="G121" s="32"/>
    </row>
    <row r="122" spans="1:7" ht="15" outlineLevel="1">
      <c r="A122" s="60">
        <v>82</v>
      </c>
      <c r="B122" s="61">
        <v>711141559</v>
      </c>
      <c r="C122" s="61" t="s">
        <v>146</v>
      </c>
      <c r="D122" s="62" t="s">
        <v>52</v>
      </c>
      <c r="E122" s="63">
        <v>137.2798</v>
      </c>
      <c r="F122" s="63"/>
      <c r="G122" s="71">
        <f aca="true" t="shared" si="6" ref="G122:G129">F122*E122</f>
        <v>0</v>
      </c>
    </row>
    <row r="123" spans="1:7" ht="15" outlineLevel="1">
      <c r="A123" s="60">
        <v>83</v>
      </c>
      <c r="B123" s="61">
        <v>713121111</v>
      </c>
      <c r="C123" s="61" t="s">
        <v>147</v>
      </c>
      <c r="D123" s="62" t="s">
        <v>52</v>
      </c>
      <c r="E123" s="63">
        <v>1125.5128</v>
      </c>
      <c r="F123" s="63"/>
      <c r="G123" s="71">
        <f t="shared" si="6"/>
        <v>0</v>
      </c>
    </row>
    <row r="124" spans="1:7" ht="15" outlineLevel="1">
      <c r="A124" s="60">
        <v>84</v>
      </c>
      <c r="B124" s="61">
        <v>713141121</v>
      </c>
      <c r="C124" s="61" t="s">
        <v>148</v>
      </c>
      <c r="D124" s="62" t="s">
        <v>52</v>
      </c>
      <c r="E124" s="63">
        <v>249.0075</v>
      </c>
      <c r="F124" s="63"/>
      <c r="G124" s="71">
        <f t="shared" si="6"/>
        <v>0</v>
      </c>
    </row>
    <row r="125" spans="1:7" ht="15" outlineLevel="1">
      <c r="A125" s="60">
        <v>85</v>
      </c>
      <c r="B125" s="61">
        <v>713191100</v>
      </c>
      <c r="C125" s="61" t="s">
        <v>149</v>
      </c>
      <c r="D125" s="62" t="s">
        <v>52</v>
      </c>
      <c r="E125" s="63">
        <v>1125.5128</v>
      </c>
      <c r="F125" s="63"/>
      <c r="G125" s="71">
        <f t="shared" si="6"/>
        <v>0</v>
      </c>
    </row>
    <row r="126" spans="1:7" ht="15" outlineLevel="1">
      <c r="A126" s="60">
        <v>86</v>
      </c>
      <c r="B126" s="61" t="s">
        <v>150</v>
      </c>
      <c r="C126" s="61" t="s">
        <v>151</v>
      </c>
      <c r="D126" s="62" t="s">
        <v>54</v>
      </c>
      <c r="E126" s="63">
        <v>94.5431</v>
      </c>
      <c r="F126" s="63"/>
      <c r="G126" s="71">
        <f t="shared" si="6"/>
        <v>0</v>
      </c>
    </row>
    <row r="127" spans="1:7" ht="15" outlineLevel="1">
      <c r="A127" s="60">
        <v>87</v>
      </c>
      <c r="B127" s="61">
        <v>28375971</v>
      </c>
      <c r="C127" s="61" t="s">
        <v>152</v>
      </c>
      <c r="D127" s="62" t="s">
        <v>54</v>
      </c>
      <c r="E127" s="63">
        <v>15.6875</v>
      </c>
      <c r="F127" s="63"/>
      <c r="G127" s="71">
        <f t="shared" si="6"/>
        <v>0</v>
      </c>
    </row>
    <row r="128" spans="1:7" ht="15" outlineLevel="1">
      <c r="A128" s="60">
        <v>88</v>
      </c>
      <c r="B128" s="61">
        <v>28376758</v>
      </c>
      <c r="C128" s="61" t="s">
        <v>153</v>
      </c>
      <c r="D128" s="62" t="s">
        <v>52</v>
      </c>
      <c r="E128" s="63">
        <v>130.7289</v>
      </c>
      <c r="F128" s="63"/>
      <c r="G128" s="71">
        <f t="shared" si="6"/>
        <v>0</v>
      </c>
    </row>
    <row r="129" spans="1:7" ht="15" outlineLevel="1">
      <c r="A129" s="60">
        <v>89</v>
      </c>
      <c r="B129" s="61">
        <v>998713202</v>
      </c>
      <c r="C129" s="61" t="s">
        <v>154</v>
      </c>
      <c r="D129" s="62" t="s">
        <v>143</v>
      </c>
      <c r="E129" s="63">
        <v>3725.0282</v>
      </c>
      <c r="F129" s="63"/>
      <c r="G129" s="71">
        <f t="shared" si="6"/>
        <v>0</v>
      </c>
    </row>
    <row r="130" spans="1:7" ht="16.5" customHeight="1" outlineLevel="1" thickBot="1">
      <c r="A130" s="23" t="s">
        <v>155</v>
      </c>
      <c r="B130" s="24">
        <f>B121</f>
        <v>713</v>
      </c>
      <c r="C130" s="24" t="str">
        <f>C121</f>
        <v>Izolace tepelné</v>
      </c>
      <c r="D130" s="25"/>
      <c r="E130" s="26"/>
      <c r="F130" s="27"/>
      <c r="G130" s="72">
        <f>SUBTOTAL(9,G121:G129)</f>
        <v>0</v>
      </c>
    </row>
    <row r="131" spans="1:7" ht="15" customHeight="1">
      <c r="A131" s="28" t="s">
        <v>99</v>
      </c>
      <c r="B131" s="29">
        <v>721</v>
      </c>
      <c r="C131" s="29" t="s">
        <v>23</v>
      </c>
      <c r="D131" s="30"/>
      <c r="E131" s="30"/>
      <c r="F131" s="31"/>
      <c r="G131" s="32"/>
    </row>
    <row r="132" spans="1:7" ht="15" outlineLevel="1">
      <c r="A132" s="60">
        <v>90</v>
      </c>
      <c r="B132" s="61">
        <v>451541111</v>
      </c>
      <c r="C132" s="148" t="s">
        <v>156</v>
      </c>
      <c r="D132" s="149" t="s">
        <v>54</v>
      </c>
      <c r="E132" s="150">
        <v>6.48</v>
      </c>
      <c r="F132" s="150"/>
      <c r="G132" s="151">
        <f aca="true" t="shared" si="7" ref="G132:G143">F132*E132</f>
        <v>0</v>
      </c>
    </row>
    <row r="133" spans="1:7" ht="15" outlineLevel="1">
      <c r="A133" s="60">
        <v>91</v>
      </c>
      <c r="B133" s="61">
        <v>721176113</v>
      </c>
      <c r="C133" s="148" t="s">
        <v>157</v>
      </c>
      <c r="D133" s="149" t="s">
        <v>102</v>
      </c>
      <c r="E133" s="150">
        <v>12</v>
      </c>
      <c r="F133" s="150"/>
      <c r="G133" s="151">
        <f t="shared" si="7"/>
        <v>0</v>
      </c>
    </row>
    <row r="134" spans="1:7" ht="15" outlineLevel="1">
      <c r="A134" s="60">
        <v>92</v>
      </c>
      <c r="B134" s="61">
        <v>721176212</v>
      </c>
      <c r="C134" s="148" t="s">
        <v>158</v>
      </c>
      <c r="D134" s="149" t="s">
        <v>102</v>
      </c>
      <c r="E134" s="150">
        <v>8</v>
      </c>
      <c r="F134" s="150"/>
      <c r="G134" s="151">
        <f t="shared" si="7"/>
        <v>0</v>
      </c>
    </row>
    <row r="135" spans="1:7" ht="15" outlineLevel="1">
      <c r="A135" s="60">
        <v>93</v>
      </c>
      <c r="B135" s="61">
        <v>721176222</v>
      </c>
      <c r="C135" s="148" t="s">
        <v>159</v>
      </c>
      <c r="D135" s="149" t="s">
        <v>102</v>
      </c>
      <c r="E135" s="150">
        <v>15</v>
      </c>
      <c r="F135" s="150"/>
      <c r="G135" s="151">
        <f t="shared" si="7"/>
        <v>0</v>
      </c>
    </row>
    <row r="136" spans="1:7" ht="15" outlineLevel="1">
      <c r="A136" s="60">
        <v>94</v>
      </c>
      <c r="B136" s="61">
        <v>721176223</v>
      </c>
      <c r="C136" s="148" t="s">
        <v>160</v>
      </c>
      <c r="D136" s="149" t="s">
        <v>102</v>
      </c>
      <c r="E136" s="150">
        <v>32</v>
      </c>
      <c r="F136" s="150"/>
      <c r="G136" s="151">
        <f t="shared" si="7"/>
        <v>0</v>
      </c>
    </row>
    <row r="137" spans="1:7" ht="15" outlineLevel="1">
      <c r="A137" s="60">
        <v>95</v>
      </c>
      <c r="B137" s="61">
        <v>721176224</v>
      </c>
      <c r="C137" s="148" t="s">
        <v>161</v>
      </c>
      <c r="D137" s="149" t="s">
        <v>102</v>
      </c>
      <c r="E137" s="150">
        <v>25</v>
      </c>
      <c r="F137" s="150"/>
      <c r="G137" s="151">
        <f t="shared" si="7"/>
        <v>0</v>
      </c>
    </row>
    <row r="138" spans="1:7" ht="15" outlineLevel="1">
      <c r="A138" s="60">
        <v>96</v>
      </c>
      <c r="B138" s="61">
        <v>721242110</v>
      </c>
      <c r="C138" s="148" t="s">
        <v>162</v>
      </c>
      <c r="D138" s="149" t="s">
        <v>93</v>
      </c>
      <c r="E138" s="150">
        <v>8</v>
      </c>
      <c r="F138" s="150"/>
      <c r="G138" s="151">
        <f t="shared" si="7"/>
        <v>0</v>
      </c>
    </row>
    <row r="139" spans="1:7" ht="15" outlineLevel="1">
      <c r="A139" s="60">
        <v>97</v>
      </c>
      <c r="B139" s="61">
        <v>721290112</v>
      </c>
      <c r="C139" s="148" t="s">
        <v>163</v>
      </c>
      <c r="D139" s="149" t="s">
        <v>102</v>
      </c>
      <c r="E139" s="150">
        <v>72</v>
      </c>
      <c r="F139" s="150"/>
      <c r="G139" s="151">
        <f t="shared" si="7"/>
        <v>0</v>
      </c>
    </row>
    <row r="140" spans="1:7" ht="25.5" outlineLevel="1">
      <c r="A140" s="60">
        <v>98</v>
      </c>
      <c r="B140" s="61">
        <v>132200010</v>
      </c>
      <c r="C140" s="148" t="s">
        <v>164</v>
      </c>
      <c r="D140" s="149" t="s">
        <v>54</v>
      </c>
      <c r="E140" s="150">
        <v>32.4</v>
      </c>
      <c r="F140" s="150"/>
      <c r="G140" s="151">
        <f t="shared" si="7"/>
        <v>0</v>
      </c>
    </row>
    <row r="141" spans="1:7" ht="15" outlineLevel="1">
      <c r="A141" s="60">
        <v>99</v>
      </c>
      <c r="B141" s="61">
        <v>174100010</v>
      </c>
      <c r="C141" s="148" t="s">
        <v>165</v>
      </c>
      <c r="D141" s="149" t="s">
        <v>54</v>
      </c>
      <c r="E141" s="150">
        <v>17.28</v>
      </c>
      <c r="F141" s="150"/>
      <c r="G141" s="151">
        <f t="shared" si="7"/>
        <v>0</v>
      </c>
    </row>
    <row r="142" spans="1:7" ht="15" outlineLevel="1">
      <c r="A142" s="60">
        <v>100</v>
      </c>
      <c r="B142" s="61">
        <v>175100010</v>
      </c>
      <c r="C142" s="148" t="s">
        <v>166</v>
      </c>
      <c r="D142" s="149" t="s">
        <v>54</v>
      </c>
      <c r="E142" s="150">
        <v>8.64</v>
      </c>
      <c r="F142" s="150"/>
      <c r="G142" s="151">
        <f t="shared" si="7"/>
        <v>0</v>
      </c>
    </row>
    <row r="143" spans="1:7" ht="15" outlineLevel="1">
      <c r="A143" s="60">
        <v>101</v>
      </c>
      <c r="B143" s="61" t="s">
        <v>167</v>
      </c>
      <c r="C143" s="148" t="s">
        <v>168</v>
      </c>
      <c r="D143" s="149" t="s">
        <v>93</v>
      </c>
      <c r="E143" s="150">
        <v>1</v>
      </c>
      <c r="F143" s="150"/>
      <c r="G143" s="151">
        <f t="shared" si="7"/>
        <v>0</v>
      </c>
    </row>
    <row r="144" spans="1:7" ht="16.5" customHeight="1" outlineLevel="1" thickBot="1">
      <c r="A144" s="23" t="s">
        <v>169</v>
      </c>
      <c r="B144" s="24">
        <f>B131</f>
        <v>721</v>
      </c>
      <c r="C144" s="24" t="str">
        <f>C131</f>
        <v>Vnitřní kanalizace</v>
      </c>
      <c r="D144" s="25"/>
      <c r="E144" s="26"/>
      <c r="F144" s="27"/>
      <c r="G144" s="72">
        <f>SUBTOTAL(9,G131:G143)</f>
        <v>0</v>
      </c>
    </row>
    <row r="145" spans="1:7" ht="15" customHeight="1">
      <c r="A145" s="28" t="s">
        <v>99</v>
      </c>
      <c r="B145" s="29">
        <v>722</v>
      </c>
      <c r="C145" s="29" t="s">
        <v>24</v>
      </c>
      <c r="D145" s="30"/>
      <c r="E145" s="30"/>
      <c r="F145" s="31"/>
      <c r="G145" s="32"/>
    </row>
    <row r="146" spans="1:7" ht="15" outlineLevel="1">
      <c r="A146" s="60">
        <v>102</v>
      </c>
      <c r="B146" s="61">
        <v>722254126</v>
      </c>
      <c r="C146" s="148" t="s">
        <v>268</v>
      </c>
      <c r="D146" s="149" t="s">
        <v>170</v>
      </c>
      <c r="E146" s="150">
        <v>4</v>
      </c>
      <c r="F146" s="150"/>
      <c r="G146" s="151">
        <f>F146*E146</f>
        <v>0</v>
      </c>
    </row>
    <row r="147" spans="1:7" ht="15" outlineLevel="1">
      <c r="A147" s="60">
        <v>103</v>
      </c>
      <c r="B147" s="61">
        <v>722200003</v>
      </c>
      <c r="C147" s="148" t="s">
        <v>171</v>
      </c>
      <c r="D147" s="149" t="s">
        <v>102</v>
      </c>
      <c r="E147" s="150">
        <v>45</v>
      </c>
      <c r="F147" s="150"/>
      <c r="G147" s="151">
        <f>F147*E147</f>
        <v>0</v>
      </c>
    </row>
    <row r="148" spans="1:7" ht="15" outlineLevel="1">
      <c r="A148" s="60">
        <v>104</v>
      </c>
      <c r="B148" s="61">
        <v>722200004</v>
      </c>
      <c r="C148" s="148" t="s">
        <v>172</v>
      </c>
      <c r="D148" s="149" t="s">
        <v>102</v>
      </c>
      <c r="E148" s="150">
        <v>28.5</v>
      </c>
      <c r="F148" s="150"/>
      <c r="G148" s="151">
        <f>F148*E148</f>
        <v>0</v>
      </c>
    </row>
    <row r="149" spans="1:7" ht="16.5" customHeight="1" outlineLevel="1" thickBot="1">
      <c r="A149" s="23" t="s">
        <v>235</v>
      </c>
      <c r="B149" s="24">
        <f>B145</f>
        <v>722</v>
      </c>
      <c r="C149" s="24" t="str">
        <f>C145</f>
        <v>Vnitřní vodovod</v>
      </c>
      <c r="D149" s="25"/>
      <c r="E149" s="26"/>
      <c r="F149" s="27"/>
      <c r="G149" s="72">
        <f>SUBTOTAL(9,G145:G148)</f>
        <v>0</v>
      </c>
    </row>
    <row r="150" spans="1:7" ht="15" customHeight="1">
      <c r="A150" s="28" t="s">
        <v>238</v>
      </c>
      <c r="B150" s="29">
        <v>723</v>
      </c>
      <c r="C150" s="29" t="s">
        <v>25</v>
      </c>
      <c r="D150" s="30"/>
      <c r="E150" s="30"/>
      <c r="F150" s="31"/>
      <c r="G150" s="32"/>
    </row>
    <row r="151" spans="1:7" ht="15.75" customHeight="1" outlineLevel="1">
      <c r="A151" s="64">
        <v>105</v>
      </c>
      <c r="B151" s="65" t="s">
        <v>245</v>
      </c>
      <c r="C151" s="152" t="s">
        <v>173</v>
      </c>
      <c r="D151" s="153" t="s">
        <v>88</v>
      </c>
      <c r="E151" s="154">
        <v>1</v>
      </c>
      <c r="F151" s="154"/>
      <c r="G151" s="155"/>
    </row>
    <row r="152" spans="1:7" ht="16.5" customHeight="1" outlineLevel="1" thickBot="1">
      <c r="A152" s="23" t="s">
        <v>174</v>
      </c>
      <c r="B152" s="24">
        <f>B150</f>
        <v>723</v>
      </c>
      <c r="C152" s="24" t="str">
        <f>C150</f>
        <v>Vnitřní plynovod</v>
      </c>
      <c r="D152" s="25"/>
      <c r="E152" s="26"/>
      <c r="F152" s="27"/>
      <c r="G152" s="72">
        <f>SUBTOTAL(9,G150:G151)</f>
        <v>0</v>
      </c>
    </row>
    <row r="153" spans="1:7" ht="15" customHeight="1">
      <c r="A153" s="28" t="s">
        <v>242</v>
      </c>
      <c r="B153" s="29">
        <v>725</v>
      </c>
      <c r="C153" s="29" t="s">
        <v>26</v>
      </c>
      <c r="D153" s="30"/>
      <c r="E153" s="30"/>
      <c r="F153" s="31"/>
      <c r="G153" s="32"/>
    </row>
    <row r="154" spans="1:7" ht="15" outlineLevel="1">
      <c r="A154" s="60">
        <v>106</v>
      </c>
      <c r="B154" s="61">
        <v>725100001</v>
      </c>
      <c r="C154" s="152" t="s">
        <v>266</v>
      </c>
      <c r="D154" s="153" t="s">
        <v>93</v>
      </c>
      <c r="E154" s="154">
        <v>4</v>
      </c>
      <c r="F154" s="154"/>
      <c r="G154" s="155">
        <f>F154*E154</f>
        <v>0</v>
      </c>
    </row>
    <row r="155" spans="1:7" ht="15" outlineLevel="1">
      <c r="A155" s="60">
        <v>107</v>
      </c>
      <c r="B155" s="61">
        <v>725100006</v>
      </c>
      <c r="C155" s="152" t="s">
        <v>267</v>
      </c>
      <c r="D155" s="153" t="s">
        <v>93</v>
      </c>
      <c r="E155" s="154">
        <v>4</v>
      </c>
      <c r="F155" s="154"/>
      <c r="G155" s="155">
        <f>F155*E155</f>
        <v>0</v>
      </c>
    </row>
    <row r="156" spans="1:7" ht="15" outlineLevel="1">
      <c r="A156" s="60">
        <v>108</v>
      </c>
      <c r="B156" s="61">
        <v>725200020</v>
      </c>
      <c r="C156" s="152" t="s">
        <v>175</v>
      </c>
      <c r="D156" s="153" t="s">
        <v>93</v>
      </c>
      <c r="E156" s="154">
        <v>2</v>
      </c>
      <c r="F156" s="154"/>
      <c r="G156" s="155">
        <f>F156*E156</f>
        <v>0</v>
      </c>
    </row>
    <row r="157" spans="1:7" ht="15" outlineLevel="1">
      <c r="A157" s="60">
        <v>109</v>
      </c>
      <c r="B157" s="61">
        <v>64251330</v>
      </c>
      <c r="C157" s="152" t="s">
        <v>176</v>
      </c>
      <c r="D157" s="153" t="s">
        <v>93</v>
      </c>
      <c r="E157" s="154">
        <v>2</v>
      </c>
      <c r="F157" s="154"/>
      <c r="G157" s="155">
        <f>F157*E157</f>
        <v>0</v>
      </c>
    </row>
    <row r="158" spans="1:7" ht="16.5" customHeight="1" outlineLevel="1" thickBot="1">
      <c r="A158" s="23" t="s">
        <v>235</v>
      </c>
      <c r="B158" s="24">
        <f>B153</f>
        <v>725</v>
      </c>
      <c r="C158" s="42" t="str">
        <f>C153</f>
        <v>Zařizovací předměty</v>
      </c>
      <c r="D158" s="43"/>
      <c r="E158" s="26"/>
      <c r="F158" s="27"/>
      <c r="G158" s="72">
        <f>SUBTOTAL(9,G153:G157)</f>
        <v>0</v>
      </c>
    </row>
    <row r="159" spans="1:7" ht="15.75">
      <c r="A159" s="28" t="s">
        <v>238</v>
      </c>
      <c r="B159" s="29">
        <v>730</v>
      </c>
      <c r="C159" s="18" t="s">
        <v>27</v>
      </c>
      <c r="D159" s="19"/>
      <c r="E159" s="20"/>
      <c r="F159" s="21"/>
      <c r="G159" s="22"/>
    </row>
    <row r="160" spans="1:7" ht="15.75" customHeight="1" outlineLevel="1">
      <c r="A160" s="64">
        <v>110</v>
      </c>
      <c r="B160" s="65" t="s">
        <v>244</v>
      </c>
      <c r="C160" s="152" t="s">
        <v>263</v>
      </c>
      <c r="D160" s="153" t="s">
        <v>177</v>
      </c>
      <c r="E160" s="154">
        <v>1</v>
      </c>
      <c r="F160" s="154"/>
      <c r="G160" s="155">
        <f>F160*E160</f>
        <v>0</v>
      </c>
    </row>
    <row r="161" spans="1:7" ht="16.5" outlineLevel="1" thickBot="1">
      <c r="A161" s="23" t="s">
        <v>235</v>
      </c>
      <c r="B161" s="24">
        <f>B159</f>
        <v>730</v>
      </c>
      <c r="C161" s="24" t="str">
        <f>C159</f>
        <v>Ústřední vytápění</v>
      </c>
      <c r="D161" s="25"/>
      <c r="E161" s="26"/>
      <c r="F161" s="27"/>
      <c r="G161" s="72">
        <f>SUBTOTAL(9,G159:G160)</f>
        <v>0</v>
      </c>
    </row>
    <row r="162" spans="1:7" ht="15" customHeight="1">
      <c r="A162" s="28" t="s">
        <v>238</v>
      </c>
      <c r="B162" s="29">
        <v>764</v>
      </c>
      <c r="C162" s="29" t="s">
        <v>28</v>
      </c>
      <c r="D162" s="30"/>
      <c r="E162" s="30"/>
      <c r="F162" s="31"/>
      <c r="G162" s="32"/>
    </row>
    <row r="163" spans="1:7" ht="15" outlineLevel="1">
      <c r="A163" s="60">
        <v>111</v>
      </c>
      <c r="B163" s="61">
        <v>764223430</v>
      </c>
      <c r="C163" s="61" t="s">
        <v>178</v>
      </c>
      <c r="D163" s="62" t="s">
        <v>102</v>
      </c>
      <c r="E163" s="63">
        <v>11.375</v>
      </c>
      <c r="F163" s="63"/>
      <c r="G163" s="71">
        <f aca="true" t="shared" si="8" ref="G163:G168">F163*E163</f>
        <v>0</v>
      </c>
    </row>
    <row r="164" spans="1:7" ht="15" outlineLevel="1">
      <c r="A164" s="60">
        <v>112</v>
      </c>
      <c r="B164" s="61">
        <v>764252403</v>
      </c>
      <c r="C164" s="61" t="s">
        <v>179</v>
      </c>
      <c r="D164" s="62" t="s">
        <v>102</v>
      </c>
      <c r="E164" s="63">
        <v>11.375</v>
      </c>
      <c r="F164" s="63"/>
      <c r="G164" s="71">
        <f t="shared" si="8"/>
        <v>0</v>
      </c>
    </row>
    <row r="165" spans="1:7" ht="15" outlineLevel="1">
      <c r="A165" s="60">
        <v>113</v>
      </c>
      <c r="B165" s="61">
        <v>764530420</v>
      </c>
      <c r="C165" s="61" t="s">
        <v>180</v>
      </c>
      <c r="D165" s="62" t="s">
        <v>102</v>
      </c>
      <c r="E165" s="63">
        <v>11.98</v>
      </c>
      <c r="F165" s="63"/>
      <c r="G165" s="71">
        <f t="shared" si="8"/>
        <v>0</v>
      </c>
    </row>
    <row r="166" spans="1:7" ht="15" outlineLevel="1">
      <c r="A166" s="60">
        <v>114</v>
      </c>
      <c r="B166" s="61">
        <v>764530450</v>
      </c>
      <c r="C166" s="61" t="s">
        <v>181</v>
      </c>
      <c r="D166" s="62" t="s">
        <v>102</v>
      </c>
      <c r="E166" s="63">
        <v>21.7</v>
      </c>
      <c r="F166" s="63"/>
      <c r="G166" s="71">
        <f t="shared" si="8"/>
        <v>0</v>
      </c>
    </row>
    <row r="167" spans="1:7" ht="15" outlineLevel="1">
      <c r="A167" s="60">
        <v>115</v>
      </c>
      <c r="B167" s="61">
        <v>764554403</v>
      </c>
      <c r="C167" s="61" t="s">
        <v>182</v>
      </c>
      <c r="D167" s="62" t="s">
        <v>102</v>
      </c>
      <c r="E167" s="63">
        <v>15</v>
      </c>
      <c r="F167" s="63"/>
      <c r="G167" s="71">
        <f t="shared" si="8"/>
        <v>0</v>
      </c>
    </row>
    <row r="168" spans="1:7" ht="15" outlineLevel="1">
      <c r="A168" s="60">
        <v>116</v>
      </c>
      <c r="B168" s="61">
        <v>998764202</v>
      </c>
      <c r="C168" s="61" t="s">
        <v>183</v>
      </c>
      <c r="D168" s="62" t="s">
        <v>143</v>
      </c>
      <c r="E168" s="63">
        <v>300.8731</v>
      </c>
      <c r="F168" s="63"/>
      <c r="G168" s="71">
        <f t="shared" si="8"/>
        <v>0</v>
      </c>
    </row>
    <row r="169" spans="1:7" ht="16.5" customHeight="1" outlineLevel="1" thickBot="1">
      <c r="A169" s="23" t="s">
        <v>235</v>
      </c>
      <c r="B169" s="24"/>
      <c r="C169" s="24"/>
      <c r="D169" s="25"/>
      <c r="E169" s="26"/>
      <c r="F169" s="27"/>
      <c r="G169" s="72">
        <f>SUBTOTAL(9,G162:G168)</f>
        <v>0</v>
      </c>
    </row>
    <row r="170" spans="1:7" ht="15" customHeight="1">
      <c r="A170" s="28" t="s">
        <v>238</v>
      </c>
      <c r="B170" s="29">
        <v>766</v>
      </c>
      <c r="C170" s="29" t="s">
        <v>29</v>
      </c>
      <c r="D170" s="30"/>
      <c r="E170" s="30"/>
      <c r="F170" s="31"/>
      <c r="G170" s="32"/>
    </row>
    <row r="171" spans="1:7" ht="15" outlineLevel="1">
      <c r="A171" s="60">
        <v>117</v>
      </c>
      <c r="B171" s="61">
        <v>766661112</v>
      </c>
      <c r="C171" s="61" t="s">
        <v>184</v>
      </c>
      <c r="D171" s="62" t="s">
        <v>93</v>
      </c>
      <c r="E171" s="63">
        <v>6</v>
      </c>
      <c r="F171" s="63"/>
      <c r="G171" s="71">
        <f aca="true" t="shared" si="9" ref="G171:G183">F171*E171</f>
        <v>0</v>
      </c>
    </row>
    <row r="172" spans="1:7" ht="15" outlineLevel="1">
      <c r="A172" s="60">
        <v>118</v>
      </c>
      <c r="B172" s="61">
        <v>766661122</v>
      </c>
      <c r="C172" s="61" t="s">
        <v>185</v>
      </c>
      <c r="D172" s="62" t="s">
        <v>93</v>
      </c>
      <c r="E172" s="63">
        <v>4</v>
      </c>
      <c r="F172" s="63"/>
      <c r="G172" s="71">
        <f t="shared" si="9"/>
        <v>0</v>
      </c>
    </row>
    <row r="173" spans="1:7" ht="15" outlineLevel="1">
      <c r="A173" s="60">
        <v>119</v>
      </c>
      <c r="B173" s="61">
        <v>766670021</v>
      </c>
      <c r="C173" s="61" t="s">
        <v>186</v>
      </c>
      <c r="D173" s="62" t="s">
        <v>93</v>
      </c>
      <c r="E173" s="63">
        <v>10</v>
      </c>
      <c r="F173" s="63"/>
      <c r="G173" s="71">
        <f t="shared" si="9"/>
        <v>0</v>
      </c>
    </row>
    <row r="174" spans="1:7" ht="15" outlineLevel="1">
      <c r="A174" s="60">
        <v>120</v>
      </c>
      <c r="B174" s="61">
        <v>766695212</v>
      </c>
      <c r="C174" s="61" t="s">
        <v>187</v>
      </c>
      <c r="D174" s="62" t="s">
        <v>93</v>
      </c>
      <c r="E174" s="63">
        <v>10</v>
      </c>
      <c r="F174" s="63"/>
      <c r="G174" s="71">
        <f t="shared" si="9"/>
        <v>0</v>
      </c>
    </row>
    <row r="175" spans="1:7" ht="15" outlineLevel="1">
      <c r="A175" s="60">
        <v>121</v>
      </c>
      <c r="B175" s="61">
        <v>54914624</v>
      </c>
      <c r="C175" s="61" t="s">
        <v>188</v>
      </c>
      <c r="D175" s="62" t="s">
        <v>93</v>
      </c>
      <c r="E175" s="63">
        <v>8</v>
      </c>
      <c r="F175" s="63"/>
      <c r="G175" s="71">
        <f t="shared" si="9"/>
        <v>0</v>
      </c>
    </row>
    <row r="176" spans="1:7" ht="15" outlineLevel="1">
      <c r="A176" s="60">
        <v>122</v>
      </c>
      <c r="B176" s="61">
        <v>54914671</v>
      </c>
      <c r="C176" s="61" t="s">
        <v>189</v>
      </c>
      <c r="D176" s="62" t="s">
        <v>93</v>
      </c>
      <c r="E176" s="63">
        <v>2</v>
      </c>
      <c r="F176" s="63"/>
      <c r="G176" s="71">
        <f t="shared" si="9"/>
        <v>0</v>
      </c>
    </row>
    <row r="177" spans="1:7" ht="15" outlineLevel="1">
      <c r="A177" s="60">
        <v>123</v>
      </c>
      <c r="B177" s="61">
        <v>61160156</v>
      </c>
      <c r="C177" s="61" t="s">
        <v>264</v>
      </c>
      <c r="D177" s="62" t="s">
        <v>93</v>
      </c>
      <c r="E177" s="63">
        <v>4</v>
      </c>
      <c r="F177" s="63"/>
      <c r="G177" s="71">
        <f t="shared" si="9"/>
        <v>0</v>
      </c>
    </row>
    <row r="178" spans="1:7" ht="15" outlineLevel="1">
      <c r="A178" s="60">
        <v>124</v>
      </c>
      <c r="B178" s="61">
        <v>61160242</v>
      </c>
      <c r="C178" s="61" t="s">
        <v>265</v>
      </c>
      <c r="D178" s="62" t="s">
        <v>93</v>
      </c>
      <c r="E178" s="63">
        <v>2</v>
      </c>
      <c r="F178" s="63"/>
      <c r="G178" s="71">
        <f t="shared" si="9"/>
        <v>0</v>
      </c>
    </row>
    <row r="179" spans="1:7" ht="15" outlineLevel="1">
      <c r="A179" s="60">
        <v>125</v>
      </c>
      <c r="B179" s="61">
        <v>61165333</v>
      </c>
      <c r="C179" s="61" t="s">
        <v>190</v>
      </c>
      <c r="D179" s="62" t="s">
        <v>93</v>
      </c>
      <c r="E179" s="63">
        <v>2</v>
      </c>
      <c r="F179" s="63"/>
      <c r="G179" s="71">
        <f t="shared" si="9"/>
        <v>0</v>
      </c>
    </row>
    <row r="180" spans="1:7" ht="15" outlineLevel="1">
      <c r="A180" s="60">
        <v>126</v>
      </c>
      <c r="B180" s="61">
        <v>61187141</v>
      </c>
      <c r="C180" s="61" t="s">
        <v>191</v>
      </c>
      <c r="D180" s="62" t="s">
        <v>93</v>
      </c>
      <c r="E180" s="63">
        <v>6</v>
      </c>
      <c r="F180" s="63"/>
      <c r="G180" s="71">
        <f t="shared" si="9"/>
        <v>0</v>
      </c>
    </row>
    <row r="181" spans="1:7" ht="15" outlineLevel="1">
      <c r="A181" s="60">
        <v>127</v>
      </c>
      <c r="B181" s="61">
        <v>61187181</v>
      </c>
      <c r="C181" s="61" t="s">
        <v>192</v>
      </c>
      <c r="D181" s="62" t="s">
        <v>93</v>
      </c>
      <c r="E181" s="63">
        <v>2</v>
      </c>
      <c r="F181" s="63"/>
      <c r="G181" s="71">
        <f t="shared" si="9"/>
        <v>0</v>
      </c>
    </row>
    <row r="182" spans="1:7" ht="15" outlineLevel="1">
      <c r="A182" s="60">
        <v>128</v>
      </c>
      <c r="B182" s="61">
        <v>61187191</v>
      </c>
      <c r="C182" s="61" t="s">
        <v>193</v>
      </c>
      <c r="D182" s="62" t="s">
        <v>93</v>
      </c>
      <c r="E182" s="63">
        <v>2</v>
      </c>
      <c r="F182" s="63"/>
      <c r="G182" s="71">
        <f t="shared" si="9"/>
        <v>0</v>
      </c>
    </row>
    <row r="183" spans="1:7" ht="15" outlineLevel="1">
      <c r="A183" s="60">
        <v>129</v>
      </c>
      <c r="B183" s="61">
        <v>998766202</v>
      </c>
      <c r="C183" s="61" t="s">
        <v>194</v>
      </c>
      <c r="D183" s="134">
        <v>0.02</v>
      </c>
      <c r="E183" s="63">
        <v>373.8048</v>
      </c>
      <c r="F183" s="63"/>
      <c r="G183" s="71">
        <f t="shared" si="9"/>
        <v>0</v>
      </c>
    </row>
    <row r="184" spans="1:7" ht="16.5" outlineLevel="1" thickBot="1">
      <c r="A184" s="23" t="s">
        <v>243</v>
      </c>
      <c r="B184" s="24">
        <f>B170</f>
        <v>766</v>
      </c>
      <c r="C184" s="24" t="str">
        <f>C170</f>
        <v>Konstrukce truhlářské</v>
      </c>
      <c r="D184" s="25"/>
      <c r="E184" s="26"/>
      <c r="F184" s="27"/>
      <c r="G184" s="72">
        <f>SUBTOTAL(9,G170:G183)</f>
        <v>0</v>
      </c>
    </row>
    <row r="185" spans="1:7" ht="15" customHeight="1">
      <c r="A185" s="28" t="s">
        <v>237</v>
      </c>
      <c r="B185" s="29">
        <v>767</v>
      </c>
      <c r="C185" s="29" t="s">
        <v>30</v>
      </c>
      <c r="D185" s="30"/>
      <c r="E185" s="30"/>
      <c r="F185" s="31"/>
      <c r="G185" s="32"/>
    </row>
    <row r="186" spans="1:7" ht="15" outlineLevel="1">
      <c r="A186" s="140">
        <v>130</v>
      </c>
      <c r="B186" s="141">
        <v>342172010</v>
      </c>
      <c r="C186" s="141" t="s">
        <v>195</v>
      </c>
      <c r="D186" s="142" t="s">
        <v>196</v>
      </c>
      <c r="E186" s="143">
        <v>2</v>
      </c>
      <c r="F186" s="143"/>
      <c r="G186" s="144">
        <f aca="true" t="shared" si="10" ref="G186:G200">F186*E186</f>
        <v>0</v>
      </c>
    </row>
    <row r="187" spans="1:7" ht="15" outlineLevel="1">
      <c r="A187" s="140">
        <v>131</v>
      </c>
      <c r="B187" s="141">
        <v>342172051</v>
      </c>
      <c r="C187" s="141" t="s">
        <v>197</v>
      </c>
      <c r="D187" s="142" t="s">
        <v>196</v>
      </c>
      <c r="E187" s="143">
        <v>2</v>
      </c>
      <c r="F187" s="143"/>
      <c r="G187" s="144">
        <f t="shared" si="10"/>
        <v>0</v>
      </c>
    </row>
    <row r="188" spans="1:7" ht="15" outlineLevel="1">
      <c r="A188" s="140">
        <v>132</v>
      </c>
      <c r="B188" s="141">
        <v>342172052</v>
      </c>
      <c r="C188" s="141" t="s">
        <v>198</v>
      </c>
      <c r="D188" s="142" t="s">
        <v>196</v>
      </c>
      <c r="E188" s="143">
        <v>2</v>
      </c>
      <c r="F188" s="143"/>
      <c r="G188" s="144">
        <f t="shared" si="10"/>
        <v>0</v>
      </c>
    </row>
    <row r="189" spans="1:7" ht="15" outlineLevel="1">
      <c r="A189" s="140">
        <v>133</v>
      </c>
      <c r="B189" s="141">
        <v>444171020</v>
      </c>
      <c r="C189" s="141" t="s">
        <v>199</v>
      </c>
      <c r="D189" s="142" t="s">
        <v>196</v>
      </c>
      <c r="E189" s="143">
        <v>2</v>
      </c>
      <c r="F189" s="143"/>
      <c r="G189" s="144">
        <f t="shared" si="10"/>
        <v>0</v>
      </c>
    </row>
    <row r="190" spans="1:7" ht="15" outlineLevel="1">
      <c r="A190" s="140">
        <v>134</v>
      </c>
      <c r="B190" s="141">
        <v>767110210</v>
      </c>
      <c r="C190" s="141" t="s">
        <v>270</v>
      </c>
      <c r="D190" s="142" t="s">
        <v>52</v>
      </c>
      <c r="E190" s="143">
        <v>233.61</v>
      </c>
      <c r="F190" s="143"/>
      <c r="G190" s="144">
        <f t="shared" si="10"/>
        <v>0</v>
      </c>
    </row>
    <row r="191" spans="1:7" ht="15" outlineLevel="1">
      <c r="A191" s="140">
        <v>135</v>
      </c>
      <c r="B191" s="141" t="s">
        <v>200</v>
      </c>
      <c r="C191" s="141" t="s">
        <v>201</v>
      </c>
      <c r="D191" s="142" t="s">
        <v>196</v>
      </c>
      <c r="E191" s="143">
        <v>1</v>
      </c>
      <c r="F191" s="143"/>
      <c r="G191" s="144">
        <f t="shared" si="10"/>
        <v>0</v>
      </c>
    </row>
    <row r="192" spans="1:7" ht="15" outlineLevel="1">
      <c r="A192" s="140">
        <v>136</v>
      </c>
      <c r="B192" s="141" t="s">
        <v>202</v>
      </c>
      <c r="C192" s="141" t="s">
        <v>203</v>
      </c>
      <c r="D192" s="142" t="s">
        <v>88</v>
      </c>
      <c r="E192" s="143">
        <v>2</v>
      </c>
      <c r="F192" s="143"/>
      <c r="G192" s="144">
        <f t="shared" si="10"/>
        <v>0</v>
      </c>
    </row>
    <row r="193" spans="1:7" ht="15" outlineLevel="1">
      <c r="A193" s="140">
        <v>137</v>
      </c>
      <c r="B193" s="141" t="s">
        <v>200</v>
      </c>
      <c r="C193" s="141" t="s">
        <v>204</v>
      </c>
      <c r="D193" s="142" t="s">
        <v>196</v>
      </c>
      <c r="E193" s="143">
        <v>1</v>
      </c>
      <c r="F193" s="143"/>
      <c r="G193" s="144">
        <f t="shared" si="10"/>
        <v>0</v>
      </c>
    </row>
    <row r="194" spans="1:7" ht="15" outlineLevel="1">
      <c r="A194" s="140">
        <v>138</v>
      </c>
      <c r="B194" s="141" t="s">
        <v>205</v>
      </c>
      <c r="C194" s="141" t="s">
        <v>206</v>
      </c>
      <c r="D194" s="142" t="s">
        <v>102</v>
      </c>
      <c r="E194" s="143">
        <v>44</v>
      </c>
      <c r="F194" s="143"/>
      <c r="G194" s="144">
        <f t="shared" si="10"/>
        <v>0</v>
      </c>
    </row>
    <row r="195" spans="1:7" ht="28.5" customHeight="1" outlineLevel="1">
      <c r="A195" s="140">
        <v>139</v>
      </c>
      <c r="B195" s="141" t="s">
        <v>207</v>
      </c>
      <c r="C195" s="141" t="s">
        <v>241</v>
      </c>
      <c r="D195" s="142" t="s">
        <v>196</v>
      </c>
      <c r="E195" s="143">
        <v>2</v>
      </c>
      <c r="F195" s="143"/>
      <c r="G195" s="144">
        <f t="shared" si="10"/>
        <v>0</v>
      </c>
    </row>
    <row r="196" spans="1:7" ht="15" outlineLevel="1">
      <c r="A196" s="140">
        <v>140</v>
      </c>
      <c r="B196" s="141" t="s">
        <v>207</v>
      </c>
      <c r="C196" s="141" t="s">
        <v>208</v>
      </c>
      <c r="D196" s="142" t="s">
        <v>196</v>
      </c>
      <c r="E196" s="143">
        <v>4</v>
      </c>
      <c r="F196" s="143"/>
      <c r="G196" s="144">
        <f t="shared" si="10"/>
        <v>0</v>
      </c>
    </row>
    <row r="197" spans="1:7" ht="15" outlineLevel="1">
      <c r="A197" s="140">
        <v>141</v>
      </c>
      <c r="B197" s="141">
        <v>15484350</v>
      </c>
      <c r="C197" s="141" t="s">
        <v>209</v>
      </c>
      <c r="D197" s="142" t="s">
        <v>196</v>
      </c>
      <c r="E197" s="143">
        <v>2</v>
      </c>
      <c r="F197" s="143"/>
      <c r="G197" s="144">
        <f t="shared" si="10"/>
        <v>0</v>
      </c>
    </row>
    <row r="198" spans="1:7" ht="15" outlineLevel="1">
      <c r="A198" s="140">
        <v>142</v>
      </c>
      <c r="B198" s="141" t="s">
        <v>210</v>
      </c>
      <c r="C198" s="141" t="s">
        <v>211</v>
      </c>
      <c r="D198" s="142" t="s">
        <v>196</v>
      </c>
      <c r="E198" s="143">
        <v>2</v>
      </c>
      <c r="F198" s="143"/>
      <c r="G198" s="144">
        <f t="shared" si="10"/>
        <v>0</v>
      </c>
    </row>
    <row r="199" spans="1:7" ht="15" outlineLevel="1">
      <c r="A199" s="140">
        <v>143</v>
      </c>
      <c r="B199" s="141" t="s">
        <v>212</v>
      </c>
      <c r="C199" s="141" t="s">
        <v>213</v>
      </c>
      <c r="D199" s="142" t="s">
        <v>196</v>
      </c>
      <c r="E199" s="143">
        <v>2</v>
      </c>
      <c r="F199" s="143"/>
      <c r="G199" s="144">
        <f t="shared" si="10"/>
        <v>0</v>
      </c>
    </row>
    <row r="200" spans="1:7" ht="15" outlineLevel="1">
      <c r="A200" s="140">
        <v>144</v>
      </c>
      <c r="B200" s="141">
        <v>998767202</v>
      </c>
      <c r="C200" s="141" t="s">
        <v>214</v>
      </c>
      <c r="D200" s="142" t="s">
        <v>143</v>
      </c>
      <c r="E200" s="143">
        <v>60820.55</v>
      </c>
      <c r="F200" s="143"/>
      <c r="G200" s="144">
        <f t="shared" si="10"/>
        <v>0</v>
      </c>
    </row>
    <row r="201" spans="1:7" ht="16.5" customHeight="1" outlineLevel="1" thickBot="1">
      <c r="A201" s="23" t="s">
        <v>231</v>
      </c>
      <c r="B201" s="24">
        <f>B185</f>
        <v>767</v>
      </c>
      <c r="C201" s="24" t="str">
        <f>C185</f>
        <v>Konstrukce zámečnické</v>
      </c>
      <c r="D201" s="25"/>
      <c r="E201" s="26"/>
      <c r="F201" s="27"/>
      <c r="G201" s="72">
        <f>SUBTOTAL(9,G185:G200)</f>
        <v>0</v>
      </c>
    </row>
    <row r="202" spans="1:7" ht="15" customHeight="1">
      <c r="A202" s="28" t="s">
        <v>238</v>
      </c>
      <c r="B202" s="29">
        <v>771</v>
      </c>
      <c r="C202" s="29" t="s">
        <v>31</v>
      </c>
      <c r="D202" s="30"/>
      <c r="E202" s="30"/>
      <c r="F202" s="31"/>
      <c r="G202" s="32"/>
    </row>
    <row r="203" spans="1:7" ht="15" outlineLevel="1">
      <c r="A203" s="60">
        <v>145</v>
      </c>
      <c r="B203" s="61">
        <v>771270010</v>
      </c>
      <c r="C203" s="61" t="s">
        <v>215</v>
      </c>
      <c r="D203" s="62" t="s">
        <v>102</v>
      </c>
      <c r="E203" s="63">
        <v>86.4</v>
      </c>
      <c r="F203" s="63"/>
      <c r="G203" s="71">
        <f>F203*E203</f>
        <v>0</v>
      </c>
    </row>
    <row r="204" spans="1:7" ht="15" outlineLevel="1">
      <c r="A204" s="60">
        <v>146</v>
      </c>
      <c r="B204" s="61">
        <v>771570014</v>
      </c>
      <c r="C204" s="61" t="s">
        <v>216</v>
      </c>
      <c r="D204" s="62" t="s">
        <v>52</v>
      </c>
      <c r="E204" s="63">
        <v>25.85</v>
      </c>
      <c r="F204" s="63"/>
      <c r="G204" s="71">
        <f>F204*E204</f>
        <v>0</v>
      </c>
    </row>
    <row r="205" spans="1:7" ht="15" outlineLevel="1">
      <c r="A205" s="60">
        <v>147</v>
      </c>
      <c r="B205" s="61" t="s">
        <v>217</v>
      </c>
      <c r="C205" s="61" t="s">
        <v>218</v>
      </c>
      <c r="D205" s="62" t="s">
        <v>52</v>
      </c>
      <c r="E205" s="63">
        <v>29.7275</v>
      </c>
      <c r="F205" s="63"/>
      <c r="G205" s="71">
        <f>F205*E205</f>
        <v>0</v>
      </c>
    </row>
    <row r="206" spans="1:7" ht="15" outlineLevel="1">
      <c r="A206" s="60">
        <v>148</v>
      </c>
      <c r="B206" s="61">
        <v>998771202</v>
      </c>
      <c r="C206" s="61" t="s">
        <v>219</v>
      </c>
      <c r="D206" s="62" t="s">
        <v>143</v>
      </c>
      <c r="E206" s="63">
        <v>96.6144</v>
      </c>
      <c r="F206" s="63"/>
      <c r="G206" s="71">
        <f>F206*E206</f>
        <v>0</v>
      </c>
    </row>
    <row r="207" spans="1:7" ht="16.5" outlineLevel="1" thickBot="1">
      <c r="A207" s="23" t="s">
        <v>239</v>
      </c>
      <c r="B207" s="24">
        <f>B202</f>
        <v>771</v>
      </c>
      <c r="C207" s="24" t="str">
        <f>C202</f>
        <v>Podlahy z dlaždic a obklady</v>
      </c>
      <c r="D207" s="25"/>
      <c r="E207" s="26"/>
      <c r="F207" s="27"/>
      <c r="G207" s="72">
        <f>SUBTOTAL(9,G202:G206)</f>
        <v>0</v>
      </c>
    </row>
    <row r="208" spans="1:7" ht="15" customHeight="1">
      <c r="A208" s="44" t="s">
        <v>99</v>
      </c>
      <c r="B208" s="45">
        <v>776</v>
      </c>
      <c r="C208" s="45" t="s">
        <v>32</v>
      </c>
      <c r="D208" s="30"/>
      <c r="E208" s="30"/>
      <c r="F208" s="31"/>
      <c r="G208" s="32"/>
    </row>
    <row r="209" spans="1:7" ht="15" outlineLevel="1">
      <c r="A209" s="64">
        <v>149</v>
      </c>
      <c r="B209" s="65">
        <v>776520010</v>
      </c>
      <c r="C209" s="61" t="s">
        <v>220</v>
      </c>
      <c r="D209" s="62" t="s">
        <v>52</v>
      </c>
      <c r="E209" s="63">
        <v>232.08</v>
      </c>
      <c r="F209" s="63"/>
      <c r="G209" s="71">
        <f>F209*E209</f>
        <v>0</v>
      </c>
    </row>
    <row r="210" spans="1:7" ht="15.75" customHeight="1" outlineLevel="1">
      <c r="A210" s="64">
        <v>150</v>
      </c>
      <c r="B210" s="65">
        <v>28412285</v>
      </c>
      <c r="C210" s="61" t="s">
        <v>221</v>
      </c>
      <c r="D210" s="62" t="s">
        <v>52</v>
      </c>
      <c r="E210" s="63">
        <v>243.684</v>
      </c>
      <c r="F210" s="63"/>
      <c r="G210" s="71">
        <f>F210*E210</f>
        <v>0</v>
      </c>
    </row>
    <row r="211" spans="1:7" ht="15" outlineLevel="1">
      <c r="A211" s="60">
        <v>151</v>
      </c>
      <c r="B211" s="65">
        <v>998776202</v>
      </c>
      <c r="C211" s="61" t="s">
        <v>222</v>
      </c>
      <c r="D211" s="66" t="s">
        <v>143</v>
      </c>
      <c r="E211" s="62">
        <v>779.7888</v>
      </c>
      <c r="F211" s="63"/>
      <c r="G211" s="71">
        <f>F211*E211</f>
        <v>0</v>
      </c>
    </row>
    <row r="212" spans="1:7" ht="16.5" customHeight="1" outlineLevel="1" thickBot="1">
      <c r="A212" s="23" t="s">
        <v>240</v>
      </c>
      <c r="B212" s="24">
        <f>B208</f>
        <v>776</v>
      </c>
      <c r="C212" s="24" t="str">
        <f>C208</f>
        <v>Podlahy povlakové</v>
      </c>
      <c r="D212" s="43"/>
      <c r="E212" s="26"/>
      <c r="F212" s="46"/>
      <c r="G212" s="72">
        <f>SUBTOTAL(9,G208:G211)</f>
        <v>0</v>
      </c>
    </row>
    <row r="213" spans="1:7" ht="15">
      <c r="A213" s="33" t="s">
        <v>99</v>
      </c>
      <c r="B213" s="34">
        <v>777</v>
      </c>
      <c r="C213" s="34" t="s">
        <v>33</v>
      </c>
      <c r="D213" s="35"/>
      <c r="E213" s="36"/>
      <c r="F213" s="37"/>
      <c r="G213" s="47"/>
    </row>
    <row r="214" spans="1:7" ht="15.75" customHeight="1" outlineLevel="1">
      <c r="A214" s="64">
        <v>152</v>
      </c>
      <c r="B214" s="65">
        <v>777553210</v>
      </c>
      <c r="C214" s="61" t="s">
        <v>259</v>
      </c>
      <c r="D214" s="62" t="s">
        <v>52</v>
      </c>
      <c r="E214" s="63">
        <v>257.93</v>
      </c>
      <c r="F214" s="63"/>
      <c r="G214" s="71">
        <f>F214*E214</f>
        <v>0</v>
      </c>
    </row>
    <row r="215" spans="1:7" ht="16.5" customHeight="1" outlineLevel="1" thickBot="1">
      <c r="A215" s="23" t="s">
        <v>239</v>
      </c>
      <c r="B215" s="24">
        <f>B213</f>
        <v>777</v>
      </c>
      <c r="C215" s="24" t="str">
        <f>C213</f>
        <v>Podlahy ze syntetických hmot</v>
      </c>
      <c r="D215" s="25"/>
      <c r="E215" s="26"/>
      <c r="F215" s="27"/>
      <c r="G215" s="72">
        <f>SUBTOTAL(9,G213:G214)</f>
        <v>0</v>
      </c>
    </row>
    <row r="216" spans="1:7" ht="15.75">
      <c r="A216" s="28" t="s">
        <v>238</v>
      </c>
      <c r="B216" s="29">
        <v>781</v>
      </c>
      <c r="C216" s="18" t="s">
        <v>34</v>
      </c>
      <c r="D216" s="19"/>
      <c r="E216" s="20"/>
      <c r="F216" s="21"/>
      <c r="G216" s="22"/>
    </row>
    <row r="217" spans="1:7" ht="15" outlineLevel="1">
      <c r="A217" s="60">
        <v>153</v>
      </c>
      <c r="B217" s="61">
        <v>781410014</v>
      </c>
      <c r="C217" s="61" t="s">
        <v>223</v>
      </c>
      <c r="D217" s="62" t="s">
        <v>52</v>
      </c>
      <c r="E217" s="63">
        <v>86.6</v>
      </c>
      <c r="F217" s="63"/>
      <c r="G217" s="71">
        <f>F217*E217</f>
        <v>0</v>
      </c>
    </row>
    <row r="218" spans="1:7" ht="15" outlineLevel="1">
      <c r="A218" s="60">
        <v>154</v>
      </c>
      <c r="B218" s="61" t="s">
        <v>224</v>
      </c>
      <c r="C218" s="61" t="s">
        <v>225</v>
      </c>
      <c r="D218" s="62" t="s">
        <v>52</v>
      </c>
      <c r="E218" s="63">
        <v>99.59</v>
      </c>
      <c r="F218" s="63"/>
      <c r="G218" s="71">
        <f>F218*E218</f>
        <v>0</v>
      </c>
    </row>
    <row r="219" spans="1:7" ht="15" outlineLevel="1">
      <c r="A219" s="60">
        <v>155</v>
      </c>
      <c r="B219" s="61">
        <v>998781202</v>
      </c>
      <c r="C219" s="61" t="s">
        <v>226</v>
      </c>
      <c r="D219" s="62" t="s">
        <v>143</v>
      </c>
      <c r="E219" s="63">
        <v>174.2825</v>
      </c>
      <c r="F219" s="63"/>
      <c r="G219" s="71">
        <f>F219*E219</f>
        <v>0</v>
      </c>
    </row>
    <row r="220" spans="1:7" ht="16.5" customHeight="1" outlineLevel="1" thickBot="1">
      <c r="A220" s="23" t="s">
        <v>235</v>
      </c>
      <c r="B220" s="24">
        <f>B216</f>
        <v>781</v>
      </c>
      <c r="C220" s="24" t="str">
        <f>C216</f>
        <v>Obklady keramické</v>
      </c>
      <c r="D220" s="25"/>
      <c r="E220" s="26"/>
      <c r="F220" s="27"/>
      <c r="G220" s="72">
        <f>SUBTOTAL(9,G216:G219)</f>
        <v>0</v>
      </c>
    </row>
    <row r="221" spans="1:7" ht="15" customHeight="1">
      <c r="A221" s="44" t="s">
        <v>237</v>
      </c>
      <c r="B221" s="45">
        <v>784</v>
      </c>
      <c r="C221" s="45" t="s">
        <v>35</v>
      </c>
      <c r="D221" s="30"/>
      <c r="E221" s="30"/>
      <c r="F221" s="31"/>
      <c r="G221" s="32"/>
    </row>
    <row r="222" spans="1:7" ht="15" outlineLevel="1">
      <c r="A222" s="64">
        <v>156</v>
      </c>
      <c r="B222" s="65">
        <v>784191101</v>
      </c>
      <c r="C222" s="61" t="s">
        <v>227</v>
      </c>
      <c r="D222" s="62" t="s">
        <v>52</v>
      </c>
      <c r="E222" s="63">
        <v>932.0544</v>
      </c>
      <c r="F222" s="63"/>
      <c r="G222" s="71">
        <f>F222*E222</f>
        <v>0</v>
      </c>
    </row>
    <row r="223" spans="1:7" ht="15.75" customHeight="1" outlineLevel="1">
      <c r="A223" s="64">
        <v>157</v>
      </c>
      <c r="B223" s="65">
        <v>784195212</v>
      </c>
      <c r="C223" s="61" t="s">
        <v>228</v>
      </c>
      <c r="D223" s="62" t="s">
        <v>52</v>
      </c>
      <c r="E223" s="63">
        <v>932.0544</v>
      </c>
      <c r="F223" s="63"/>
      <c r="G223" s="71">
        <f>F223*E223</f>
        <v>0</v>
      </c>
    </row>
    <row r="224" spans="1:7" ht="16.5" outlineLevel="1" thickBot="1">
      <c r="A224" s="48" t="s">
        <v>235</v>
      </c>
      <c r="B224" s="42">
        <f>B221</f>
        <v>784</v>
      </c>
      <c r="C224" s="42" t="str">
        <f>C221</f>
        <v>Malby</v>
      </c>
      <c r="D224" s="25"/>
      <c r="E224" s="26"/>
      <c r="F224" s="27"/>
      <c r="G224" s="72">
        <f>SUBTOTAL(9,G221:G223)</f>
        <v>0</v>
      </c>
    </row>
    <row r="225" spans="1:7" ht="15">
      <c r="A225" s="33" t="s">
        <v>99</v>
      </c>
      <c r="B225" s="34">
        <v>799</v>
      </c>
      <c r="C225" s="34" t="s">
        <v>36</v>
      </c>
      <c r="D225" s="35"/>
      <c r="E225" s="36"/>
      <c r="F225" s="37"/>
      <c r="G225" s="38"/>
    </row>
    <row r="226" spans="1:7" ht="15" outlineLevel="1">
      <c r="A226" s="67">
        <v>158</v>
      </c>
      <c r="B226" s="68" t="s">
        <v>229</v>
      </c>
      <c r="C226" s="68" t="s">
        <v>230</v>
      </c>
      <c r="D226" s="69" t="s">
        <v>93</v>
      </c>
      <c r="E226" s="70">
        <v>14</v>
      </c>
      <c r="F226" s="63"/>
      <c r="G226" s="71">
        <f>F226*E226</f>
        <v>0</v>
      </c>
    </row>
    <row r="227" spans="1:7" ht="15.75" outlineLevel="1" thickBot="1">
      <c r="A227" s="49" t="s">
        <v>236</v>
      </c>
      <c r="B227" s="50">
        <f>B225</f>
        <v>799</v>
      </c>
      <c r="C227" s="50" t="str">
        <f>C225</f>
        <v>Ostatní</v>
      </c>
      <c r="D227" s="35"/>
      <c r="E227" s="36"/>
      <c r="F227" s="37"/>
      <c r="G227" s="72">
        <f>SUBTOTAL(9,G225:G226)</f>
        <v>0</v>
      </c>
    </row>
    <row r="228" spans="1:7" ht="15">
      <c r="A228" s="51" t="s">
        <v>99</v>
      </c>
      <c r="B228" s="52" t="s">
        <v>37</v>
      </c>
      <c r="C228" s="52" t="s">
        <v>38</v>
      </c>
      <c r="D228" s="53"/>
      <c r="E228" s="54"/>
      <c r="F228" s="55"/>
      <c r="G228" s="47"/>
    </row>
    <row r="229" spans="1:7" ht="15" outlineLevel="1">
      <c r="A229" s="60">
        <v>159</v>
      </c>
      <c r="B229" s="61" t="s">
        <v>234</v>
      </c>
      <c r="C229" s="61" t="s">
        <v>232</v>
      </c>
      <c r="D229" s="62" t="s">
        <v>88</v>
      </c>
      <c r="E229" s="70">
        <v>1</v>
      </c>
      <c r="F229" s="63"/>
      <c r="G229" s="71">
        <f>F229*E229</f>
        <v>0</v>
      </c>
    </row>
    <row r="230" spans="1:7" ht="16.5" customHeight="1" outlineLevel="1" thickBot="1">
      <c r="A230" s="48" t="s">
        <v>235</v>
      </c>
      <c r="B230" s="42" t="str">
        <f>B228</f>
        <v>M21</v>
      </c>
      <c r="C230" s="42" t="str">
        <f>C228</f>
        <v>Elektromontáže</v>
      </c>
      <c r="D230" s="43"/>
      <c r="E230" s="26"/>
      <c r="F230" s="46"/>
      <c r="G230" s="72">
        <f>SUBTOTAL(9,G228:G229)</f>
        <v>0</v>
      </c>
    </row>
    <row r="231" spans="1:7" ht="15">
      <c r="A231" s="33" t="s">
        <v>99</v>
      </c>
      <c r="B231" s="34" t="s">
        <v>40</v>
      </c>
      <c r="C231" s="34" t="s">
        <v>41</v>
      </c>
      <c r="D231" s="35"/>
      <c r="E231" s="36"/>
      <c r="F231" s="37"/>
      <c r="G231" s="47"/>
    </row>
    <row r="232" spans="1:7" ht="15" outlineLevel="1">
      <c r="A232" s="67">
        <v>160</v>
      </c>
      <c r="B232" s="68">
        <v>210200020</v>
      </c>
      <c r="C232" s="68" t="s">
        <v>233</v>
      </c>
      <c r="D232" s="69" t="s">
        <v>177</v>
      </c>
      <c r="E232" s="70">
        <v>1</v>
      </c>
      <c r="F232" s="63"/>
      <c r="G232" s="71">
        <f>F232*E232</f>
        <v>0</v>
      </c>
    </row>
    <row r="233" spans="1:7" s="3" customFormat="1" ht="13.5" outlineLevel="1" thickBot="1">
      <c r="A233" s="56" t="s">
        <v>231</v>
      </c>
      <c r="B233" s="57" t="str">
        <f>B231</f>
        <v>M22</v>
      </c>
      <c r="C233" s="57" t="str">
        <f>C231</f>
        <v>Montáž sdělovací a zabezp. techniky</v>
      </c>
      <c r="D233" s="58"/>
      <c r="E233" s="58"/>
      <c r="F233" s="59"/>
      <c r="G233" s="72">
        <f>SUBTOTAL(9,G231:G232)</f>
        <v>0</v>
      </c>
    </row>
    <row r="234" spans="1:7" ht="15">
      <c r="A234" s="10"/>
      <c r="B234" s="10"/>
      <c r="C234" s="10"/>
      <c r="D234" s="7"/>
      <c r="E234" s="5"/>
      <c r="F234" s="15"/>
      <c r="G234" s="15"/>
    </row>
    <row r="235" spans="1:7" ht="16.5" thickBot="1">
      <c r="A235" s="73" t="s">
        <v>250</v>
      </c>
      <c r="B235" s="74"/>
      <c r="C235" s="74"/>
      <c r="D235" s="75"/>
      <c r="E235" s="76"/>
      <c r="F235" s="77"/>
      <c r="G235" s="78">
        <f>SUBTOTAL(9,G2:G234)</f>
        <v>0</v>
      </c>
    </row>
    <row r="236" ht="15.75" thickTop="1"/>
    <row r="237" spans="1:3" ht="38.25" customHeight="1">
      <c r="A237" s="170"/>
      <c r="B237" s="170"/>
      <c r="C237" s="146"/>
    </row>
    <row r="238" spans="1:3" ht="27" customHeight="1">
      <c r="A238" s="170"/>
      <c r="B238" s="170"/>
      <c r="C238" s="147"/>
    </row>
    <row r="240" spans="1:3" ht="15">
      <c r="A240" s="11"/>
      <c r="C240" s="145"/>
    </row>
    <row r="242" ht="15.75">
      <c r="A242" s="13"/>
    </row>
    <row r="243" ht="24" customHeight="1"/>
    <row r="244" ht="15">
      <c r="A244" s="9"/>
    </row>
  </sheetData>
  <sheetProtection/>
  <mergeCells count="2">
    <mergeCell ref="A237:B237"/>
    <mergeCell ref="A238:B23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97" r:id="rId1"/>
  <rowBreaks count="4" manualBreakCount="4">
    <brk id="88" max="255" man="1"/>
    <brk id="144" max="255" man="1"/>
    <brk id="175" max="6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eliska.zimova</dc:creator>
  <cp:keywords/>
  <dc:description/>
  <cp:lastModifiedBy>tereza.hlavickova</cp:lastModifiedBy>
  <cp:lastPrinted>2014-09-01T10:34:14Z</cp:lastPrinted>
  <dcterms:created xsi:type="dcterms:W3CDTF">2014-08-25T09:13:06Z</dcterms:created>
  <dcterms:modified xsi:type="dcterms:W3CDTF">2014-10-16T13:45:11Z</dcterms:modified>
  <cp:category/>
  <cp:version/>
  <cp:contentType/>
  <cp:contentStatus/>
</cp:coreProperties>
</file>