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832" activeTab="15"/>
  </bookViews>
  <sheets>
    <sheet name="so1a" sheetId="2" r:id="rId1"/>
    <sheet name="so01c" sheetId="6" r:id="rId2"/>
    <sheet name="so01D" sheetId="14" r:id="rId3"/>
    <sheet name="so01E" sheetId="15" r:id="rId4"/>
    <sheet name="so01e gril" sheetId="7" r:id="rId5"/>
    <sheet name="so01F" sheetId="16" r:id="rId6"/>
    <sheet name="so01G" sheetId="8" r:id="rId7"/>
    <sheet name="so2" sheetId="1" r:id="rId8"/>
    <sheet name="so03" sheetId="9" r:id="rId9"/>
    <sheet name="so10" sheetId="11" r:id="rId10"/>
    <sheet name="SO11" sheetId="3" r:id="rId11"/>
    <sheet name="so15c" sheetId="10" r:id="rId12"/>
    <sheet name="so16" sheetId="4" r:id="rId13"/>
    <sheet name="so18" sheetId="13" r:id="rId14"/>
    <sheet name="so26" sheetId="5" r:id="rId15"/>
    <sheet name="spolu" sheetId="12" r:id="rId16"/>
  </sheets>
  <calcPr calcId="145621"/>
</workbook>
</file>

<file path=xl/calcChain.xml><?xml version="1.0" encoding="utf-8"?>
<calcChain xmlns="http://schemas.openxmlformats.org/spreadsheetml/2006/main">
  <c r="F5" i="12" l="1"/>
  <c r="D16" i="12"/>
  <c r="C16" i="12"/>
  <c r="D8" i="12"/>
  <c r="C8" i="12"/>
  <c r="D7" i="12"/>
  <c r="E7" i="12" s="1"/>
  <c r="F7" i="12" s="1"/>
  <c r="C7" i="12"/>
  <c r="E8" i="12"/>
  <c r="F8" i="12"/>
  <c r="E5" i="12"/>
  <c r="D5" i="12"/>
  <c r="C5" i="12"/>
  <c r="E21" i="14"/>
  <c r="F21" i="14"/>
  <c r="G21" i="14"/>
  <c r="G23" i="15"/>
  <c r="H23" i="15"/>
  <c r="E7" i="16"/>
  <c r="F7" i="16"/>
  <c r="G7" i="16"/>
  <c r="D69" i="13"/>
  <c r="E69" i="13"/>
  <c r="F69" i="13"/>
  <c r="E68" i="13"/>
  <c r="F68" i="13" s="1"/>
  <c r="E67" i="13"/>
  <c r="F67" i="13" s="1"/>
  <c r="E66" i="13"/>
  <c r="F66" i="13" s="1"/>
  <c r="E65" i="13"/>
  <c r="F65" i="13" s="1"/>
  <c r="E64" i="13"/>
  <c r="F64" i="13" s="1"/>
  <c r="E63" i="13"/>
  <c r="F63" i="13" s="1"/>
  <c r="E62" i="13"/>
  <c r="F62" i="13" s="1"/>
  <c r="E61" i="13"/>
  <c r="F61" i="13" s="1"/>
  <c r="E60" i="13"/>
  <c r="F60" i="13" s="1"/>
  <c r="E59" i="13"/>
  <c r="F59" i="13" s="1"/>
  <c r="E58" i="13"/>
  <c r="F58" i="13" s="1"/>
  <c r="E57" i="13"/>
  <c r="F57" i="13" s="1"/>
  <c r="E56" i="13"/>
  <c r="F56" i="13" s="1"/>
  <c r="E55" i="13"/>
  <c r="F55" i="13" s="1"/>
  <c r="E54" i="13"/>
  <c r="F54" i="13" s="1"/>
  <c r="E53" i="13"/>
  <c r="F53" i="13" s="1"/>
  <c r="E52" i="13"/>
  <c r="F52" i="13" s="1"/>
  <c r="E51" i="13"/>
  <c r="F51" i="13" s="1"/>
  <c r="E50" i="13"/>
  <c r="F50" i="13" s="1"/>
  <c r="E49" i="13"/>
  <c r="F49" i="13" s="1"/>
  <c r="E48" i="13"/>
  <c r="F48" i="13" s="1"/>
  <c r="E47" i="13"/>
  <c r="F47" i="13" s="1"/>
  <c r="E46" i="13"/>
  <c r="F46" i="13" s="1"/>
  <c r="E45" i="13"/>
  <c r="F45" i="13" s="1"/>
  <c r="E44" i="13"/>
  <c r="F44" i="13" s="1"/>
  <c r="E43" i="13"/>
  <c r="F43" i="13" s="1"/>
  <c r="E42" i="13"/>
  <c r="F42" i="13" s="1"/>
  <c r="E41" i="13"/>
  <c r="F41" i="13" s="1"/>
  <c r="E40" i="13"/>
  <c r="F40" i="13" s="1"/>
  <c r="E39" i="13"/>
  <c r="F39" i="13" s="1"/>
  <c r="E38" i="13"/>
  <c r="F38" i="13" s="1"/>
  <c r="E37" i="13"/>
  <c r="F37" i="13" s="1"/>
  <c r="E36" i="13"/>
  <c r="F36" i="13" s="1"/>
  <c r="E35" i="13"/>
  <c r="F35" i="13" s="1"/>
  <c r="E34" i="13"/>
  <c r="F34" i="13" s="1"/>
  <c r="E33" i="13"/>
  <c r="F33" i="13" s="1"/>
  <c r="E32" i="13"/>
  <c r="F32" i="13" s="1"/>
  <c r="E31" i="13"/>
  <c r="F31" i="13" s="1"/>
  <c r="E30" i="13"/>
  <c r="F30" i="13" s="1"/>
  <c r="E29" i="13"/>
  <c r="F29" i="13" s="1"/>
  <c r="E28" i="13"/>
  <c r="F28" i="13" s="1"/>
  <c r="E27" i="13"/>
  <c r="F27" i="13" s="1"/>
  <c r="E26" i="13"/>
  <c r="F26" i="13" s="1"/>
  <c r="E25" i="13"/>
  <c r="F25" i="13" s="1"/>
  <c r="E24" i="13"/>
  <c r="F24" i="13" s="1"/>
  <c r="E23" i="13"/>
  <c r="F23" i="13" s="1"/>
  <c r="E22" i="13"/>
  <c r="F22" i="13" s="1"/>
  <c r="E21" i="13"/>
  <c r="F21" i="13" s="1"/>
  <c r="E20" i="13"/>
  <c r="F20" i="13" s="1"/>
  <c r="E19" i="13"/>
  <c r="F19" i="13" s="1"/>
  <c r="E18" i="13"/>
  <c r="F18" i="13" s="1"/>
  <c r="E17" i="13"/>
  <c r="F17" i="13" s="1"/>
  <c r="E16" i="13"/>
  <c r="F16" i="13" s="1"/>
  <c r="E15" i="13"/>
  <c r="F15" i="13" s="1"/>
  <c r="E14" i="13"/>
  <c r="F14" i="13" s="1"/>
  <c r="E13" i="13"/>
  <c r="F13" i="13" s="1"/>
  <c r="E12" i="13"/>
  <c r="F12" i="13" s="1"/>
  <c r="E11" i="13"/>
  <c r="F11" i="13" s="1"/>
  <c r="E10" i="13"/>
  <c r="F10" i="13" s="1"/>
  <c r="E9" i="13"/>
  <c r="F9" i="13" s="1"/>
  <c r="E8" i="13"/>
  <c r="F8" i="13" s="1"/>
  <c r="E7" i="13"/>
  <c r="F7" i="13" s="1"/>
  <c r="E6" i="13"/>
  <c r="F6" i="13" s="1"/>
  <c r="E5" i="13"/>
  <c r="F5" i="13" s="1"/>
  <c r="E4" i="13"/>
  <c r="F4" i="13" s="1"/>
  <c r="E3" i="13"/>
  <c r="F3" i="13" s="1"/>
  <c r="D39" i="3"/>
  <c r="E39" i="3"/>
  <c r="F39" i="3"/>
  <c r="D32" i="3"/>
  <c r="E32" i="3"/>
  <c r="F6" i="16"/>
  <c r="G6" i="16" s="1"/>
  <c r="D6" i="16"/>
  <c r="D5" i="16"/>
  <c r="F5" i="16" s="1"/>
  <c r="G5" i="16" s="1"/>
  <c r="D4" i="16"/>
  <c r="F4" i="16" s="1"/>
  <c r="G4" i="16" s="1"/>
  <c r="D3" i="16"/>
  <c r="F3" i="16" s="1"/>
  <c r="G3" i="16" s="1"/>
  <c r="F22" i="15"/>
  <c r="H22" i="15" s="1"/>
  <c r="E22" i="15"/>
  <c r="D22" i="15"/>
  <c r="F21" i="15"/>
  <c r="H21" i="15" s="1"/>
  <c r="E21" i="15"/>
  <c r="D21" i="15"/>
  <c r="F20" i="15"/>
  <c r="H20" i="15" s="1"/>
  <c r="E20" i="15"/>
  <c r="D20" i="15"/>
  <c r="F19" i="15"/>
  <c r="H19" i="15" s="1"/>
  <c r="E19" i="15"/>
  <c r="D19" i="15"/>
  <c r="F18" i="15"/>
  <c r="H18" i="15" s="1"/>
  <c r="E18" i="15"/>
  <c r="D18" i="15"/>
  <c r="F17" i="15"/>
  <c r="H17" i="15" s="1"/>
  <c r="E17" i="15"/>
  <c r="D17" i="15"/>
  <c r="F16" i="15"/>
  <c r="H16" i="15" s="1"/>
  <c r="E16" i="15"/>
  <c r="D16" i="15"/>
  <c r="F15" i="15"/>
  <c r="H15" i="15" s="1"/>
  <c r="E15" i="15"/>
  <c r="D15" i="15"/>
  <c r="F14" i="15"/>
  <c r="H14" i="15" s="1"/>
  <c r="E14" i="15"/>
  <c r="D14" i="15"/>
  <c r="F13" i="15"/>
  <c r="H13" i="15" s="1"/>
  <c r="E13" i="15"/>
  <c r="D13" i="15"/>
  <c r="F12" i="15"/>
  <c r="H12" i="15" s="1"/>
  <c r="E12" i="15"/>
  <c r="D12" i="15"/>
  <c r="F11" i="15"/>
  <c r="H11" i="15" s="1"/>
  <c r="E11" i="15"/>
  <c r="D11" i="15"/>
  <c r="F10" i="15"/>
  <c r="H10" i="15" s="1"/>
  <c r="E10" i="15"/>
  <c r="D10" i="15"/>
  <c r="F9" i="15"/>
  <c r="H9" i="15" s="1"/>
  <c r="E9" i="15"/>
  <c r="D9" i="15"/>
  <c r="F8" i="15"/>
  <c r="H8" i="15" s="1"/>
  <c r="E8" i="15"/>
  <c r="D8" i="15"/>
  <c r="F7" i="15"/>
  <c r="H7" i="15" s="1"/>
  <c r="E7" i="15"/>
  <c r="D7" i="15"/>
  <c r="F6" i="15"/>
  <c r="H6" i="15" s="1"/>
  <c r="E6" i="15"/>
  <c r="D6" i="15"/>
  <c r="F5" i="15"/>
  <c r="H5" i="15" s="1"/>
  <c r="E5" i="15"/>
  <c r="D5" i="15"/>
  <c r="F4" i="15"/>
  <c r="H4" i="15" s="1"/>
  <c r="E4" i="15"/>
  <c r="D4" i="15"/>
  <c r="F3" i="15"/>
  <c r="H3" i="15" s="1"/>
  <c r="E3" i="15"/>
  <c r="D3" i="15"/>
  <c r="D20" i="14"/>
  <c r="F20" i="14" s="1"/>
  <c r="G20" i="14" s="1"/>
  <c r="D19" i="14"/>
  <c r="F19" i="14" s="1"/>
  <c r="G19" i="14" s="1"/>
  <c r="F18" i="14"/>
  <c r="G18" i="14" s="1"/>
  <c r="D18" i="14"/>
  <c r="D17" i="14"/>
  <c r="F17" i="14" s="1"/>
  <c r="G17" i="14" s="1"/>
  <c r="D16" i="14"/>
  <c r="F16" i="14" s="1"/>
  <c r="G16" i="14" s="1"/>
  <c r="D15" i="14"/>
  <c r="F15" i="14" s="1"/>
  <c r="G15" i="14" s="1"/>
  <c r="F14" i="14"/>
  <c r="G14" i="14" s="1"/>
  <c r="D14" i="14"/>
  <c r="D13" i="14"/>
  <c r="F13" i="14" s="1"/>
  <c r="G13" i="14" s="1"/>
  <c r="D12" i="14"/>
  <c r="F12" i="14" s="1"/>
  <c r="G12" i="14" s="1"/>
  <c r="D11" i="14"/>
  <c r="F11" i="14" s="1"/>
  <c r="G11" i="14" s="1"/>
  <c r="F10" i="14"/>
  <c r="G10" i="14" s="1"/>
  <c r="D10" i="14"/>
  <c r="D9" i="14"/>
  <c r="F9" i="14" s="1"/>
  <c r="G9" i="14" s="1"/>
  <c r="D8" i="14"/>
  <c r="F8" i="14" s="1"/>
  <c r="G8" i="14" s="1"/>
  <c r="D7" i="14"/>
  <c r="F7" i="14" s="1"/>
  <c r="G7" i="14" s="1"/>
  <c r="F6" i="14"/>
  <c r="G6" i="14" s="1"/>
  <c r="D6" i="14"/>
  <c r="D5" i="14"/>
  <c r="F5" i="14" s="1"/>
  <c r="G5" i="14" s="1"/>
  <c r="D4" i="14"/>
  <c r="F4" i="14" s="1"/>
  <c r="G4" i="14" s="1"/>
  <c r="D3" i="14"/>
  <c r="F3" i="14" s="1"/>
  <c r="G3" i="14" s="1"/>
  <c r="D17" i="12" l="1"/>
  <c r="E17" i="12" s="1"/>
  <c r="F17" i="12" s="1"/>
  <c r="C17" i="12"/>
  <c r="D15" i="12"/>
  <c r="E15" i="12" s="1"/>
  <c r="F15" i="12" s="1"/>
  <c r="C15" i="12"/>
  <c r="D13" i="12"/>
  <c r="E13" i="12" s="1"/>
  <c r="F13" i="12" s="1"/>
  <c r="E16" i="12"/>
  <c r="F16" i="12" s="1"/>
  <c r="D14" i="12"/>
  <c r="C14" i="12"/>
  <c r="D12" i="12"/>
  <c r="E12" i="12" s="1"/>
  <c r="F12" i="12" s="1"/>
  <c r="C12" i="12"/>
  <c r="D11" i="12"/>
  <c r="C11" i="12"/>
  <c r="D10" i="12"/>
  <c r="E10" i="12" s="1"/>
  <c r="C10" i="12"/>
  <c r="D4" i="12"/>
  <c r="C4" i="12"/>
  <c r="C6" i="12"/>
  <c r="D9" i="12"/>
  <c r="C9" i="12"/>
  <c r="D3" i="12"/>
  <c r="C3" i="12"/>
  <c r="D10" i="9"/>
  <c r="E10" i="9"/>
  <c r="F10" i="9"/>
  <c r="H14" i="5"/>
  <c r="H39" i="6"/>
  <c r="G19" i="7"/>
  <c r="H53" i="8"/>
  <c r="G52" i="8"/>
  <c r="H52" i="8"/>
  <c r="G38" i="6"/>
  <c r="H38" i="6"/>
  <c r="G14" i="5"/>
  <c r="D12" i="4"/>
  <c r="E12" i="4"/>
  <c r="F12" i="4"/>
  <c r="D12" i="1"/>
  <c r="E12" i="1"/>
  <c r="F12" i="1"/>
  <c r="C13" i="12"/>
  <c r="G24" i="2"/>
  <c r="H24" i="2"/>
  <c r="E13" i="10"/>
  <c r="F13" i="10"/>
  <c r="D13" i="10"/>
  <c r="D73" i="11"/>
  <c r="E73" i="11"/>
  <c r="E33" i="11"/>
  <c r="F33" i="11" s="1"/>
  <c r="E24" i="11"/>
  <c r="F24" i="11" s="1"/>
  <c r="E55" i="11"/>
  <c r="F55" i="11" s="1"/>
  <c r="E56" i="11"/>
  <c r="F56" i="11" s="1"/>
  <c r="E57" i="11"/>
  <c r="E58" i="11"/>
  <c r="F58" i="11" s="1"/>
  <c r="E59" i="11"/>
  <c r="F59" i="11" s="1"/>
  <c r="E60" i="11"/>
  <c r="F60" i="11" s="1"/>
  <c r="E61" i="11"/>
  <c r="F61" i="11" s="1"/>
  <c r="E62" i="11"/>
  <c r="F62" i="11" s="1"/>
  <c r="E63" i="11"/>
  <c r="F63" i="11" s="1"/>
  <c r="E64" i="11"/>
  <c r="F64" i="11" s="1"/>
  <c r="E65" i="11"/>
  <c r="F65" i="11" s="1"/>
  <c r="E66" i="11"/>
  <c r="F66" i="11" s="1"/>
  <c r="E67" i="11"/>
  <c r="F67" i="11" s="1"/>
  <c r="E68" i="11"/>
  <c r="F68" i="11" s="1"/>
  <c r="E69" i="11"/>
  <c r="F69" i="11" s="1"/>
  <c r="E70" i="11"/>
  <c r="F70" i="11" s="1"/>
  <c r="E71" i="11"/>
  <c r="F71" i="11" s="1"/>
  <c r="E72" i="11"/>
  <c r="F72" i="11" s="1"/>
  <c r="F57" i="11"/>
  <c r="E54" i="11"/>
  <c r="F54" i="11" s="1"/>
  <c r="E53" i="11"/>
  <c r="F53" i="11" s="1"/>
  <c r="E52" i="11"/>
  <c r="F52" i="11" s="1"/>
  <c r="E51" i="11"/>
  <c r="F51" i="11" s="1"/>
  <c r="E50" i="11"/>
  <c r="F50" i="11" s="1"/>
  <c r="E49" i="11"/>
  <c r="F49" i="11" s="1"/>
  <c r="E48" i="11"/>
  <c r="F48" i="11" s="1"/>
  <c r="E47" i="11"/>
  <c r="F47" i="11" s="1"/>
  <c r="E46" i="11"/>
  <c r="F46" i="11" s="1"/>
  <c r="E45" i="11"/>
  <c r="F45" i="11" s="1"/>
  <c r="E44" i="11"/>
  <c r="F44" i="11" s="1"/>
  <c r="E43" i="11"/>
  <c r="F43" i="11" s="1"/>
  <c r="E42" i="11"/>
  <c r="F42" i="11" s="1"/>
  <c r="E29" i="11"/>
  <c r="F29" i="11" s="1"/>
  <c r="E13" i="11"/>
  <c r="F13" i="11" s="1"/>
  <c r="E14" i="11"/>
  <c r="F14" i="11" s="1"/>
  <c r="E15" i="11"/>
  <c r="F15" i="11" s="1"/>
  <c r="E16" i="11"/>
  <c r="F16" i="11" s="1"/>
  <c r="E17" i="11"/>
  <c r="F17" i="11" s="1"/>
  <c r="E18" i="11"/>
  <c r="F18" i="11" s="1"/>
  <c r="E19" i="11"/>
  <c r="F19" i="11" s="1"/>
  <c r="E20" i="11"/>
  <c r="F20" i="11" s="1"/>
  <c r="E21" i="11"/>
  <c r="F21" i="11" s="1"/>
  <c r="F22" i="11"/>
  <c r="E23" i="11"/>
  <c r="F23" i="11" s="1"/>
  <c r="E25" i="11"/>
  <c r="F25" i="11" s="1"/>
  <c r="E26" i="11"/>
  <c r="F26" i="11" s="1"/>
  <c r="F27" i="11"/>
  <c r="E28" i="11"/>
  <c r="F28" i="11" s="1"/>
  <c r="E30" i="11"/>
  <c r="F30" i="11" s="1"/>
  <c r="E31" i="11"/>
  <c r="F31" i="11" s="1"/>
  <c r="E32" i="11"/>
  <c r="F32" i="11" s="1"/>
  <c r="E34" i="11"/>
  <c r="F34" i="11" s="1"/>
  <c r="E35" i="11"/>
  <c r="F35" i="11" s="1"/>
  <c r="E36" i="11"/>
  <c r="F36" i="11" s="1"/>
  <c r="E37" i="11"/>
  <c r="F37" i="11" s="1"/>
  <c r="E38" i="11"/>
  <c r="F38" i="11" s="1"/>
  <c r="E39" i="11"/>
  <c r="F39" i="11" s="1"/>
  <c r="E40" i="11"/>
  <c r="F40" i="11" s="1"/>
  <c r="E41" i="11"/>
  <c r="F41" i="11" s="1"/>
  <c r="E12" i="11"/>
  <c r="F12" i="11" s="1"/>
  <c r="E11" i="11"/>
  <c r="F11" i="11" s="1"/>
  <c r="E10" i="11"/>
  <c r="F10" i="11" s="1"/>
  <c r="E9" i="11"/>
  <c r="F9" i="11" s="1"/>
  <c r="E8" i="11"/>
  <c r="F8" i="11" s="1"/>
  <c r="E7" i="11"/>
  <c r="F7" i="11" s="1"/>
  <c r="E6" i="11"/>
  <c r="F6" i="11" s="1"/>
  <c r="E5" i="11"/>
  <c r="F5" i="11" s="1"/>
  <c r="E4" i="11"/>
  <c r="F4" i="11" s="1"/>
  <c r="E3" i="11"/>
  <c r="F3" i="11" s="1"/>
  <c r="E6" i="10"/>
  <c r="F6" i="10" s="1"/>
  <c r="E9" i="10"/>
  <c r="E10" i="10"/>
  <c r="F10" i="10" s="1"/>
  <c r="E11" i="10"/>
  <c r="F11" i="10" s="1"/>
  <c r="E12" i="10"/>
  <c r="F12" i="10" s="1"/>
  <c r="F9" i="10"/>
  <c r="E8" i="10"/>
  <c r="F8" i="10" s="1"/>
  <c r="E7" i="10"/>
  <c r="F7" i="10" s="1"/>
  <c r="F5" i="10"/>
  <c r="E5" i="10"/>
  <c r="E4" i="10"/>
  <c r="F4" i="10" s="1"/>
  <c r="E3" i="10"/>
  <c r="F3" i="10" s="1"/>
  <c r="E8" i="9"/>
  <c r="F8" i="9" s="1"/>
  <c r="E7" i="9"/>
  <c r="F7" i="9" s="1"/>
  <c r="E6" i="9"/>
  <c r="F6" i="9" s="1"/>
  <c r="E5" i="9"/>
  <c r="F5" i="9" s="1"/>
  <c r="E4" i="9"/>
  <c r="F4" i="9" s="1"/>
  <c r="E3" i="9"/>
  <c r="F3" i="9" s="1"/>
  <c r="E51" i="8"/>
  <c r="H51" i="8" s="1"/>
  <c r="E50" i="8"/>
  <c r="F50" i="8" s="1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E41" i="8"/>
  <c r="D41" i="8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E7" i="8"/>
  <c r="D7" i="8"/>
  <c r="E6" i="8"/>
  <c r="D6" i="8"/>
  <c r="E5" i="8"/>
  <c r="D5" i="8"/>
  <c r="E4" i="8"/>
  <c r="D4" i="8"/>
  <c r="E3" i="8"/>
  <c r="D3" i="8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E11" i="7"/>
  <c r="D11" i="7"/>
  <c r="E10" i="7"/>
  <c r="D10" i="7"/>
  <c r="E9" i="7"/>
  <c r="D9" i="7"/>
  <c r="E8" i="7"/>
  <c r="D8" i="7"/>
  <c r="E7" i="7"/>
  <c r="D7" i="7"/>
  <c r="E6" i="7"/>
  <c r="D6" i="7"/>
  <c r="E5" i="7"/>
  <c r="D5" i="7"/>
  <c r="E4" i="7"/>
  <c r="D4" i="7"/>
  <c r="E3" i="7"/>
  <c r="D3" i="7"/>
  <c r="E37" i="6"/>
  <c r="D37" i="6"/>
  <c r="E36" i="6"/>
  <c r="D36" i="6"/>
  <c r="E35" i="6"/>
  <c r="D35" i="6"/>
  <c r="E34" i="6"/>
  <c r="D34" i="6"/>
  <c r="E33" i="6"/>
  <c r="D33" i="6"/>
  <c r="E32" i="6"/>
  <c r="D32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23" i="6"/>
  <c r="D23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E11" i="6"/>
  <c r="D11" i="6"/>
  <c r="E10" i="6"/>
  <c r="D10" i="6"/>
  <c r="E9" i="6"/>
  <c r="D9" i="6"/>
  <c r="E8" i="6"/>
  <c r="D8" i="6"/>
  <c r="E7" i="6"/>
  <c r="D7" i="6"/>
  <c r="E6" i="6"/>
  <c r="D6" i="6"/>
  <c r="H5" i="6"/>
  <c r="E5" i="6"/>
  <c r="E4" i="6"/>
  <c r="D4" i="6"/>
  <c r="E3" i="6"/>
  <c r="D3" i="6"/>
  <c r="E13" i="5"/>
  <c r="D13" i="5"/>
  <c r="E12" i="5"/>
  <c r="D12" i="5"/>
  <c r="E11" i="5"/>
  <c r="D11" i="5"/>
  <c r="E10" i="5"/>
  <c r="D10" i="5"/>
  <c r="E9" i="5"/>
  <c r="D9" i="5"/>
  <c r="E8" i="5"/>
  <c r="D8" i="5"/>
  <c r="E7" i="5"/>
  <c r="D7" i="5"/>
  <c r="E6" i="5"/>
  <c r="D6" i="5"/>
  <c r="E5" i="5"/>
  <c r="D5" i="5"/>
  <c r="E4" i="5"/>
  <c r="D4" i="5"/>
  <c r="E3" i="5"/>
  <c r="D3" i="5"/>
  <c r="F11" i="4"/>
  <c r="E8" i="4"/>
  <c r="F8" i="4" s="1"/>
  <c r="E9" i="4"/>
  <c r="F9" i="4" s="1"/>
  <c r="E10" i="4"/>
  <c r="F10" i="4" s="1"/>
  <c r="F7" i="4"/>
  <c r="E7" i="4"/>
  <c r="F6" i="4"/>
  <c r="E6" i="4"/>
  <c r="F5" i="4"/>
  <c r="E4" i="4"/>
  <c r="F4" i="4" s="1"/>
  <c r="E3" i="4"/>
  <c r="F3" i="4" s="1"/>
  <c r="E38" i="3"/>
  <c r="F38" i="3" s="1"/>
  <c r="E37" i="3"/>
  <c r="F37" i="3" s="1"/>
  <c r="E36" i="3"/>
  <c r="F36" i="3" s="1"/>
  <c r="E35" i="3"/>
  <c r="F35" i="3" s="1"/>
  <c r="E34" i="3"/>
  <c r="F34" i="3" s="1"/>
  <c r="E31" i="3"/>
  <c r="F31" i="3" s="1"/>
  <c r="E30" i="3"/>
  <c r="F30" i="3" s="1"/>
  <c r="E29" i="3"/>
  <c r="F29" i="3" s="1"/>
  <c r="E26" i="3"/>
  <c r="F26" i="3" s="1"/>
  <c r="E25" i="3"/>
  <c r="F25" i="3" s="1"/>
  <c r="E24" i="3"/>
  <c r="F24" i="3" s="1"/>
  <c r="E23" i="3"/>
  <c r="F23" i="3" s="1"/>
  <c r="E22" i="3"/>
  <c r="F22" i="3" s="1"/>
  <c r="E21" i="3"/>
  <c r="F21" i="3" s="1"/>
  <c r="E23" i="2"/>
  <c r="F23" i="2" s="1"/>
  <c r="H23" i="2" s="1"/>
  <c r="D23" i="2"/>
  <c r="E22" i="2"/>
  <c r="D22" i="2"/>
  <c r="E21" i="2"/>
  <c r="F21" i="2" s="1"/>
  <c r="H21" i="2" s="1"/>
  <c r="D21" i="2"/>
  <c r="E20" i="2"/>
  <c r="D20" i="2"/>
  <c r="E19" i="2"/>
  <c r="F19" i="2" s="1"/>
  <c r="H19" i="2" s="1"/>
  <c r="D19" i="2"/>
  <c r="E18" i="2"/>
  <c r="D18" i="2"/>
  <c r="E17" i="2"/>
  <c r="F17" i="2" s="1"/>
  <c r="H17" i="2" s="1"/>
  <c r="D17" i="2"/>
  <c r="E16" i="2"/>
  <c r="D16" i="2"/>
  <c r="E15" i="2"/>
  <c r="F15" i="2" s="1"/>
  <c r="H15" i="2" s="1"/>
  <c r="D15" i="2"/>
  <c r="E14" i="2"/>
  <c r="D14" i="2"/>
  <c r="E13" i="2"/>
  <c r="F13" i="2" s="1"/>
  <c r="H13" i="2" s="1"/>
  <c r="D13" i="2"/>
  <c r="E12" i="2"/>
  <c r="D12" i="2"/>
  <c r="E11" i="2"/>
  <c r="F11" i="2" s="1"/>
  <c r="H11" i="2" s="1"/>
  <c r="D11" i="2"/>
  <c r="E10" i="2"/>
  <c r="D10" i="2"/>
  <c r="E9" i="2"/>
  <c r="F9" i="2" s="1"/>
  <c r="H9" i="2" s="1"/>
  <c r="D9" i="2"/>
  <c r="E8" i="2"/>
  <c r="D8" i="2"/>
  <c r="E7" i="2"/>
  <c r="F7" i="2" s="1"/>
  <c r="H7" i="2" s="1"/>
  <c r="D7" i="2"/>
  <c r="E6" i="2"/>
  <c r="D6" i="2"/>
  <c r="E5" i="2"/>
  <c r="F5" i="2" s="1"/>
  <c r="H5" i="2" s="1"/>
  <c r="D5" i="2"/>
  <c r="E4" i="2"/>
  <c r="D4" i="2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F3" i="1"/>
  <c r="E3" i="1"/>
  <c r="H24" i="15" l="1"/>
  <c r="H25" i="15" s="1"/>
  <c r="G22" i="14"/>
  <c r="G23" i="14" s="1"/>
  <c r="C18" i="12"/>
  <c r="E3" i="12"/>
  <c r="E9" i="12"/>
  <c r="F9" i="12" s="1"/>
  <c r="E14" i="12"/>
  <c r="F14" i="12" s="1"/>
  <c r="E11" i="12"/>
  <c r="F11" i="12" s="1"/>
  <c r="F10" i="12"/>
  <c r="E4" i="12"/>
  <c r="F4" i="12" s="1"/>
  <c r="F32" i="3"/>
  <c r="F4" i="5"/>
  <c r="H4" i="5" s="1"/>
  <c r="F6" i="5"/>
  <c r="H6" i="5" s="1"/>
  <c r="F8" i="5"/>
  <c r="H8" i="5" s="1"/>
  <c r="F10" i="5"/>
  <c r="H10" i="5" s="1"/>
  <c r="F12" i="5"/>
  <c r="H12" i="5" s="1"/>
  <c r="F3" i="6"/>
  <c r="H3" i="6" s="1"/>
  <c r="F7" i="6"/>
  <c r="H7" i="6" s="1"/>
  <c r="F9" i="6"/>
  <c r="H9" i="6" s="1"/>
  <c r="F11" i="6"/>
  <c r="H11" i="6" s="1"/>
  <c r="F13" i="6"/>
  <c r="H13" i="6" s="1"/>
  <c r="F15" i="6"/>
  <c r="H15" i="6" s="1"/>
  <c r="F17" i="6"/>
  <c r="H17" i="6" s="1"/>
  <c r="F19" i="6"/>
  <c r="H19" i="6" s="1"/>
  <c r="F21" i="6"/>
  <c r="H21" i="6" s="1"/>
  <c r="F23" i="6"/>
  <c r="H23" i="6" s="1"/>
  <c r="F25" i="6"/>
  <c r="H25" i="6" s="1"/>
  <c r="F27" i="6"/>
  <c r="H27" i="6" s="1"/>
  <c r="F29" i="6"/>
  <c r="H29" i="6" s="1"/>
  <c r="F31" i="6"/>
  <c r="H31" i="6" s="1"/>
  <c r="F33" i="6"/>
  <c r="H33" i="6" s="1"/>
  <c r="F35" i="6"/>
  <c r="H35" i="6" s="1"/>
  <c r="F37" i="6"/>
  <c r="H37" i="6" s="1"/>
  <c r="F4" i="8"/>
  <c r="H4" i="8" s="1"/>
  <c r="F6" i="8"/>
  <c r="H6" i="8" s="1"/>
  <c r="F8" i="8"/>
  <c r="H8" i="8" s="1"/>
  <c r="F10" i="8"/>
  <c r="H10" i="8" s="1"/>
  <c r="F12" i="8"/>
  <c r="H12" i="8" s="1"/>
  <c r="F14" i="8"/>
  <c r="H14" i="8" s="1"/>
  <c r="F16" i="8"/>
  <c r="H16" i="8" s="1"/>
  <c r="F18" i="8"/>
  <c r="H18" i="8" s="1"/>
  <c r="F20" i="8"/>
  <c r="H20" i="8" s="1"/>
  <c r="F22" i="8"/>
  <c r="H22" i="8" s="1"/>
  <c r="F24" i="8"/>
  <c r="H24" i="8" s="1"/>
  <c r="F26" i="8"/>
  <c r="H26" i="8" s="1"/>
  <c r="F28" i="8"/>
  <c r="H28" i="8" s="1"/>
  <c r="F30" i="8"/>
  <c r="H30" i="8" s="1"/>
  <c r="F32" i="8"/>
  <c r="H32" i="8" s="1"/>
  <c r="F34" i="8"/>
  <c r="H34" i="8" s="1"/>
  <c r="F36" i="8"/>
  <c r="H36" i="8" s="1"/>
  <c r="F38" i="8"/>
  <c r="H38" i="8" s="1"/>
  <c r="F40" i="8"/>
  <c r="H40" i="8" s="1"/>
  <c r="F42" i="8"/>
  <c r="H42" i="8" s="1"/>
  <c r="F44" i="8"/>
  <c r="H44" i="8" s="1"/>
  <c r="F46" i="8"/>
  <c r="H46" i="8" s="1"/>
  <c r="F48" i="8"/>
  <c r="H48" i="8" s="1"/>
  <c r="F73" i="11"/>
  <c r="F4" i="2"/>
  <c r="H4" i="2" s="1"/>
  <c r="F6" i="2"/>
  <c r="H6" i="2" s="1"/>
  <c r="F8" i="2"/>
  <c r="H8" i="2" s="1"/>
  <c r="F10" i="2"/>
  <c r="H10" i="2" s="1"/>
  <c r="F12" i="2"/>
  <c r="H12" i="2" s="1"/>
  <c r="F14" i="2"/>
  <c r="H14" i="2" s="1"/>
  <c r="F16" i="2"/>
  <c r="H16" i="2" s="1"/>
  <c r="F18" i="2"/>
  <c r="H18" i="2" s="1"/>
  <c r="F20" i="2"/>
  <c r="H20" i="2" s="1"/>
  <c r="F22" i="2"/>
  <c r="H22" i="2" s="1"/>
  <c r="F3" i="8"/>
  <c r="H3" i="8" s="1"/>
  <c r="F5" i="8"/>
  <c r="H5" i="8" s="1"/>
  <c r="F7" i="8"/>
  <c r="H7" i="8" s="1"/>
  <c r="F9" i="8"/>
  <c r="H9" i="8" s="1"/>
  <c r="F11" i="8"/>
  <c r="H11" i="8" s="1"/>
  <c r="F13" i="8"/>
  <c r="H13" i="8" s="1"/>
  <c r="F15" i="8"/>
  <c r="H15" i="8" s="1"/>
  <c r="F17" i="8"/>
  <c r="H17" i="8" s="1"/>
  <c r="F19" i="8"/>
  <c r="H19" i="8" s="1"/>
  <c r="F21" i="8"/>
  <c r="H21" i="8" s="1"/>
  <c r="F23" i="8"/>
  <c r="H23" i="8" s="1"/>
  <c r="F25" i="8"/>
  <c r="H25" i="8" s="1"/>
  <c r="F27" i="8"/>
  <c r="H27" i="8" s="1"/>
  <c r="F29" i="8"/>
  <c r="H29" i="8" s="1"/>
  <c r="F31" i="8"/>
  <c r="H31" i="8" s="1"/>
  <c r="F33" i="8"/>
  <c r="H33" i="8" s="1"/>
  <c r="F35" i="8"/>
  <c r="H35" i="8" s="1"/>
  <c r="F37" i="8"/>
  <c r="H37" i="8" s="1"/>
  <c r="F39" i="8"/>
  <c r="H39" i="8" s="1"/>
  <c r="F41" i="8"/>
  <c r="H41" i="8" s="1"/>
  <c r="F43" i="8"/>
  <c r="H43" i="8" s="1"/>
  <c r="F45" i="8"/>
  <c r="H45" i="8" s="1"/>
  <c r="F47" i="8"/>
  <c r="H47" i="8" s="1"/>
  <c r="F49" i="8"/>
  <c r="H49" i="8" s="1"/>
  <c r="F4" i="7"/>
  <c r="H4" i="7" s="1"/>
  <c r="F6" i="7"/>
  <c r="H6" i="7" s="1"/>
  <c r="F8" i="7"/>
  <c r="H8" i="7" s="1"/>
  <c r="F10" i="7"/>
  <c r="H10" i="7" s="1"/>
  <c r="F12" i="7"/>
  <c r="H12" i="7" s="1"/>
  <c r="F14" i="7"/>
  <c r="H14" i="7" s="1"/>
  <c r="F16" i="7"/>
  <c r="H16" i="7" s="1"/>
  <c r="F18" i="7"/>
  <c r="H18" i="7" s="1"/>
  <c r="F3" i="7"/>
  <c r="H3" i="7" s="1"/>
  <c r="H19" i="7" s="1"/>
  <c r="D6" i="12" s="1"/>
  <c r="E6" i="12" s="1"/>
  <c r="F6" i="12" s="1"/>
  <c r="F5" i="7"/>
  <c r="H5" i="7" s="1"/>
  <c r="F7" i="7"/>
  <c r="H7" i="7" s="1"/>
  <c r="F9" i="7"/>
  <c r="H9" i="7" s="1"/>
  <c r="F11" i="7"/>
  <c r="H11" i="7" s="1"/>
  <c r="F13" i="7"/>
  <c r="H13" i="7" s="1"/>
  <c r="F15" i="7"/>
  <c r="H15" i="7" s="1"/>
  <c r="F17" i="7"/>
  <c r="H17" i="7" s="1"/>
  <c r="F6" i="6"/>
  <c r="H6" i="6" s="1"/>
  <c r="F8" i="6"/>
  <c r="H8" i="6" s="1"/>
  <c r="F10" i="6"/>
  <c r="H10" i="6" s="1"/>
  <c r="F12" i="6"/>
  <c r="H12" i="6" s="1"/>
  <c r="F14" i="6"/>
  <c r="H14" i="6" s="1"/>
  <c r="F16" i="6"/>
  <c r="H16" i="6" s="1"/>
  <c r="F18" i="6"/>
  <c r="H18" i="6" s="1"/>
  <c r="F20" i="6"/>
  <c r="H20" i="6" s="1"/>
  <c r="F22" i="6"/>
  <c r="H22" i="6" s="1"/>
  <c r="F24" i="6"/>
  <c r="H24" i="6" s="1"/>
  <c r="F26" i="6"/>
  <c r="H26" i="6" s="1"/>
  <c r="F28" i="6"/>
  <c r="H28" i="6" s="1"/>
  <c r="F30" i="6"/>
  <c r="H30" i="6" s="1"/>
  <c r="F32" i="6"/>
  <c r="H32" i="6" s="1"/>
  <c r="F34" i="6"/>
  <c r="H34" i="6" s="1"/>
  <c r="F36" i="6"/>
  <c r="H36" i="6" s="1"/>
  <c r="F4" i="6"/>
  <c r="H4" i="6" s="1"/>
  <c r="F3" i="5"/>
  <c r="H3" i="5" s="1"/>
  <c r="F5" i="5"/>
  <c r="H5" i="5" s="1"/>
  <c r="F7" i="5"/>
  <c r="H7" i="5" s="1"/>
  <c r="F9" i="5"/>
  <c r="H9" i="5" s="1"/>
  <c r="F11" i="5"/>
  <c r="H11" i="5" s="1"/>
  <c r="F13" i="5"/>
  <c r="H13" i="5" s="1"/>
  <c r="D18" i="12" l="1"/>
  <c r="E18" i="12"/>
  <c r="F3" i="12"/>
  <c r="F18" i="12" s="1"/>
  <c r="H40" i="6"/>
  <c r="H25" i="2"/>
  <c r="H26" i="2" s="1"/>
  <c r="H54" i="8"/>
  <c r="H20" i="7"/>
  <c r="H21" i="7" s="1"/>
  <c r="H15" i="5"/>
  <c r="H16" i="5" s="1"/>
</calcChain>
</file>

<file path=xl/sharedStrings.xml><?xml version="1.0" encoding="utf-8"?>
<sst xmlns="http://schemas.openxmlformats.org/spreadsheetml/2006/main" count="161" uniqueCount="52">
  <si>
    <t>so02</t>
  </si>
  <si>
    <t>l+200(mm)</t>
  </si>
  <si>
    <r>
      <t>S=a*b (m</t>
    </r>
    <r>
      <rPr>
        <b/>
        <sz val="11"/>
        <color indexed="8"/>
        <rFont val="Calibri"/>
        <family val="2"/>
        <charset val="238"/>
      </rPr>
      <t>²)</t>
    </r>
  </si>
  <si>
    <r>
      <t>V=a*b*l (m</t>
    </r>
    <r>
      <rPr>
        <b/>
        <sz val="11"/>
        <color indexed="8"/>
        <rFont val="Calibri"/>
        <family val="2"/>
        <charset val="238"/>
      </rPr>
      <t>³)</t>
    </r>
  </si>
  <si>
    <t>so01a</t>
  </si>
  <si>
    <t>ჯამი</t>
  </si>
  <si>
    <t>SO11</t>
  </si>
  <si>
    <t>so10</t>
  </si>
  <si>
    <t>so10 v metrach</t>
  </si>
  <si>
    <t>širka</t>
  </si>
  <si>
    <t>viška</t>
  </si>
  <si>
    <t>dlška</t>
  </si>
  <si>
    <t>množstvo</t>
  </si>
  <si>
    <t>spolu dlška</t>
  </si>
  <si>
    <t>m2</t>
  </si>
  <si>
    <t>spolu</t>
  </si>
  <si>
    <t>so15c - v metrach</t>
  </si>
  <si>
    <t>so03 - v metroch</t>
  </si>
  <si>
    <t>so01G - v metroch</t>
  </si>
  <si>
    <t>mn</t>
  </si>
  <si>
    <r>
      <t>V*m</t>
    </r>
    <r>
      <rPr>
        <b/>
        <vertAlign val="superscript"/>
        <sz val="11"/>
        <color indexed="8"/>
        <rFont val="Calibri"/>
        <family val="2"/>
        <charset val="204"/>
      </rPr>
      <t>3</t>
    </r>
  </si>
  <si>
    <r>
      <t>V*m</t>
    </r>
    <r>
      <rPr>
        <b/>
        <vertAlign val="superscript"/>
        <sz val="11"/>
        <color theme="1"/>
        <rFont val="Calibri"/>
        <family val="2"/>
        <charset val="204"/>
        <scheme val="minor"/>
      </rPr>
      <t>3</t>
    </r>
  </si>
  <si>
    <t>so26 v mm-ach</t>
  </si>
  <si>
    <t>so01c - v milimetrach</t>
  </si>
  <si>
    <t>so01e gril - v milimetrach</t>
  </si>
  <si>
    <t>so 01 A</t>
  </si>
  <si>
    <t>so 01 G</t>
  </si>
  <si>
    <t>so 01 E</t>
  </si>
  <si>
    <t>so 01 C</t>
  </si>
  <si>
    <t>so 02</t>
  </si>
  <si>
    <t>so 03</t>
  </si>
  <si>
    <t>so 11</t>
  </si>
  <si>
    <t>so 15</t>
  </si>
  <si>
    <t>so 16</t>
  </si>
  <si>
    <t>so 26</t>
  </si>
  <si>
    <t>m3</t>
  </si>
  <si>
    <t>m</t>
  </si>
  <si>
    <t>spolu m3</t>
  </si>
  <si>
    <t>so 18</t>
  </si>
  <si>
    <t>so01d</t>
  </si>
  <si>
    <t>სულ ჯამი</t>
  </si>
  <si>
    <t>so01f</t>
  </si>
  <si>
    <t>so 01 D</t>
  </si>
  <si>
    <t>so 01 E gril</t>
  </si>
  <si>
    <t>so 01 F</t>
  </si>
  <si>
    <t>dlška+200</t>
  </si>
  <si>
    <t>širka mm</t>
  </si>
  <si>
    <t>viška mm</t>
  </si>
  <si>
    <t>dlška mm</t>
  </si>
  <si>
    <t>so18</t>
  </si>
  <si>
    <t>so01 E -zatepl. Prechodom</t>
  </si>
  <si>
    <t>dlžka+200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</si>
</sst>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cadNusx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color theme="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b/>
      <vertAlign val="superscript"/>
      <sz val="11"/>
      <color indexed="8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AcadNusx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AcadNusx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4" fillId="0" borderId="0" xfId="0" applyFont="1" applyAlignment="1">
      <alignment horizontal="left" indent="1"/>
    </xf>
    <xf numFmtId="0" fontId="4" fillId="0" borderId="0" xfId="0" applyFont="1"/>
    <xf numFmtId="0" fontId="4" fillId="0" borderId="1" xfId="0" applyFont="1" applyBorder="1" applyAlignment="1">
      <alignment horizontal="left" indent="1"/>
    </xf>
    <xf numFmtId="0" fontId="4" fillId="0" borderId="1" xfId="0" applyFont="1" applyBorder="1"/>
    <xf numFmtId="0" fontId="4" fillId="0" borderId="0" xfId="0" applyFont="1" applyBorder="1" applyAlignment="1">
      <alignment horizontal="left" indent="1"/>
    </xf>
    <xf numFmtId="0" fontId="0" fillId="0" borderId="0" xfId="0" applyBorder="1"/>
    <xf numFmtId="0" fontId="0" fillId="0" borderId="4" xfId="0" applyBorder="1"/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164" fontId="0" fillId="0" borderId="4" xfId="0" applyNumberFormat="1" applyBorder="1"/>
    <xf numFmtId="164" fontId="0" fillId="0" borderId="8" xfId="0" applyNumberFormat="1" applyBorder="1"/>
    <xf numFmtId="0" fontId="0" fillId="0" borderId="1" xfId="0" applyFont="1" applyBorder="1"/>
    <xf numFmtId="164" fontId="0" fillId="0" borderId="1" xfId="0" applyNumberFormat="1" applyBorder="1"/>
    <xf numFmtId="164" fontId="0" fillId="0" borderId="9" xfId="0" applyNumberFormat="1" applyBorder="1"/>
    <xf numFmtId="0" fontId="0" fillId="0" borderId="1" xfId="0" applyFont="1" applyFill="1" applyBorder="1"/>
    <xf numFmtId="164" fontId="0" fillId="0" borderId="9" xfId="0" applyNumberFormat="1" applyFill="1" applyBorder="1"/>
    <xf numFmtId="164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0" fontId="0" fillId="0" borderId="0" xfId="0" applyFont="1" applyFill="1" applyBorder="1"/>
    <xf numFmtId="0" fontId="7" fillId="0" borderId="0" xfId="0" applyFont="1" applyBorder="1"/>
    <xf numFmtId="164" fontId="7" fillId="0" borderId="11" xfId="0" applyNumberFormat="1" applyFont="1" applyFill="1" applyBorder="1"/>
    <xf numFmtId="164" fontId="7" fillId="0" borderId="12" xfId="0" applyNumberFormat="1" applyFont="1" applyFill="1" applyBorder="1"/>
    <xf numFmtId="0" fontId="7" fillId="0" borderId="13" xfId="0" applyFont="1" applyFill="1" applyBorder="1"/>
    <xf numFmtId="9" fontId="7" fillId="0" borderId="10" xfId="0" applyNumberFormat="1" applyFont="1" applyBorder="1" applyAlignment="1">
      <alignment horizontal="left"/>
    </xf>
    <xf numFmtId="0" fontId="0" fillId="0" borderId="4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right" wrapText="1"/>
    </xf>
    <xf numFmtId="165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2" fontId="0" fillId="0" borderId="1" xfId="0" applyNumberFormat="1" applyBorder="1"/>
    <xf numFmtId="165" fontId="0" fillId="0" borderId="1" xfId="0" applyNumberFormat="1" applyBorder="1"/>
    <xf numFmtId="2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/>
    </xf>
    <xf numFmtId="166" fontId="12" fillId="0" borderId="1" xfId="0" applyNumberFormat="1" applyFont="1" applyBorder="1" applyAlignment="1">
      <alignment horizontal="right"/>
    </xf>
    <xf numFmtId="0" fontId="11" fillId="2" borderId="0" xfId="0" applyFont="1" applyFill="1" applyBorder="1"/>
    <xf numFmtId="0" fontId="0" fillId="2" borderId="0" xfId="0" applyFill="1" applyBorder="1"/>
    <xf numFmtId="166" fontId="13" fillId="0" borderId="1" xfId="0" applyNumberFormat="1" applyFont="1" applyBorder="1"/>
    <xf numFmtId="0" fontId="0" fillId="0" borderId="0" xfId="0" applyBorder="1" applyAlignment="1">
      <alignment horizontal="right" wrapText="1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5" fontId="0" fillId="0" borderId="0" xfId="0" applyNumberFormat="1" applyBorder="1"/>
    <xf numFmtId="166" fontId="0" fillId="0" borderId="1" xfId="0" applyNumberFormat="1" applyBorder="1" applyAlignment="1">
      <alignment horizontal="right" vertical="center"/>
    </xf>
    <xf numFmtId="0" fontId="0" fillId="0" borderId="0" xfId="0" applyFont="1" applyBorder="1"/>
    <xf numFmtId="0" fontId="0" fillId="0" borderId="4" xfId="0" applyFill="1" applyBorder="1"/>
    <xf numFmtId="164" fontId="0" fillId="0" borderId="4" xfId="0" applyNumberFormat="1" applyFill="1" applyBorder="1"/>
    <xf numFmtId="164" fontId="0" fillId="0" borderId="8" xfId="0" applyNumberFormat="1" applyFill="1" applyBorder="1"/>
    <xf numFmtId="164" fontId="7" fillId="0" borderId="15" xfId="0" applyNumberFormat="1" applyFont="1" applyFill="1" applyBorder="1"/>
    <xf numFmtId="0" fontId="7" fillId="0" borderId="3" xfId="0" applyFont="1" applyBorder="1" applyAlignment="1">
      <alignment horizontal="center" vertical="center"/>
    </xf>
    <xf numFmtId="0" fontId="0" fillId="0" borderId="0" xfId="0" applyAlignment="1"/>
    <xf numFmtId="0" fontId="8" fillId="0" borderId="3" xfId="0" applyFont="1" applyBorder="1" applyAlignment="1">
      <alignment horizontal="center"/>
    </xf>
    <xf numFmtId="9" fontId="7" fillId="0" borderId="16" xfId="0" applyNumberFormat="1" applyFont="1" applyBorder="1" applyAlignment="1">
      <alignment horizontal="left"/>
    </xf>
    <xf numFmtId="0" fontId="13" fillId="0" borderId="17" xfId="0" applyFont="1" applyBorder="1"/>
    <xf numFmtId="1" fontId="0" fillId="0" borderId="1" xfId="0" applyNumberFormat="1" applyBorder="1"/>
    <xf numFmtId="0" fontId="7" fillId="0" borderId="12" xfId="0" applyFont="1" applyBorder="1"/>
    <xf numFmtId="0" fontId="0" fillId="0" borderId="13" xfId="0" applyBorder="1"/>
    <xf numFmtId="0" fontId="4" fillId="0" borderId="0" xfId="0" applyFont="1" applyBorder="1"/>
    <xf numFmtId="0" fontId="4" fillId="0" borderId="0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left" indent="1"/>
    </xf>
    <xf numFmtId="0" fontId="4" fillId="0" borderId="0" xfId="0" applyFont="1" applyFill="1" applyBorder="1"/>
    <xf numFmtId="0" fontId="4" fillId="0" borderId="1" xfId="0" applyFont="1" applyFill="1" applyBorder="1"/>
    <xf numFmtId="0" fontId="0" fillId="0" borderId="1" xfId="0" applyBorder="1" applyAlignment="1">
      <alignment horizontal="left"/>
    </xf>
    <xf numFmtId="0" fontId="4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166" fontId="20" fillId="0" borderId="1" xfId="0" applyNumberFormat="1" applyFont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4" fontId="19" fillId="0" borderId="11" xfId="0" applyNumberFormat="1" applyFont="1" applyFill="1" applyBorder="1" applyAlignment="1">
      <alignment horizontal="center"/>
    </xf>
    <xf numFmtId="4" fontId="7" fillId="0" borderId="11" xfId="0" applyNumberFormat="1" applyFont="1" applyBorder="1"/>
    <xf numFmtId="4" fontId="7" fillId="0" borderId="15" xfId="0" applyNumberFormat="1" applyFont="1" applyBorder="1"/>
    <xf numFmtId="4" fontId="7" fillId="0" borderId="11" xfId="0" applyNumberFormat="1" applyFont="1" applyFill="1" applyBorder="1"/>
    <xf numFmtId="4" fontId="7" fillId="0" borderId="3" xfId="0" applyNumberFormat="1" applyFont="1" applyBorder="1"/>
    <xf numFmtId="4" fontId="7" fillId="0" borderId="14" xfId="0" applyNumberFormat="1" applyFont="1" applyBorder="1"/>
    <xf numFmtId="4" fontId="19" fillId="0" borderId="3" xfId="0" applyNumberFormat="1" applyFont="1" applyBorder="1"/>
    <xf numFmtId="4" fontId="7" fillId="0" borderId="15" xfId="0" applyNumberFormat="1" applyFont="1" applyFill="1" applyBorder="1"/>
    <xf numFmtId="4" fontId="19" fillId="0" borderId="15" xfId="0" applyNumberFormat="1" applyFont="1" applyFill="1" applyBorder="1" applyAlignment="1">
      <alignment horizontal="center"/>
    </xf>
    <xf numFmtId="4" fontId="0" fillId="0" borderId="15" xfId="0" applyNumberFormat="1" applyBorder="1"/>
    <xf numFmtId="4" fontId="0" fillId="0" borderId="18" xfId="0" applyNumberFormat="1" applyBorder="1"/>
    <xf numFmtId="4" fontId="0" fillId="0" borderId="19" xfId="0" applyNumberFormat="1" applyBorder="1"/>
    <xf numFmtId="4" fontId="7" fillId="0" borderId="0" xfId="0" applyNumberFormat="1" applyFont="1" applyBorder="1"/>
    <xf numFmtId="4" fontId="7" fillId="0" borderId="13" xfId="0" applyNumberFormat="1" applyFont="1" applyFill="1" applyBorder="1"/>
    <xf numFmtId="4" fontId="19" fillId="0" borderId="14" xfId="0" applyNumberFormat="1" applyFont="1" applyBorder="1" applyAlignment="1">
      <alignment horizontal="center"/>
    </xf>
    <xf numFmtId="4" fontId="0" fillId="0" borderId="0" xfId="0" applyNumberFormat="1"/>
    <xf numFmtId="0" fontId="22" fillId="0" borderId="0" xfId="0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9" fontId="22" fillId="0" borderId="0" xfId="0" applyNumberFormat="1" applyFont="1" applyAlignment="1">
      <alignment horizontal="center" vertical="center"/>
    </xf>
    <xf numFmtId="9" fontId="7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9" fontId="7" fillId="0" borderId="0" xfId="0" applyNumberFormat="1" applyFont="1" applyBorder="1" applyAlignment="1">
      <alignment horizontal="left" vertical="center"/>
    </xf>
    <xf numFmtId="164" fontId="7" fillId="0" borderId="0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9" fontId="7" fillId="0" borderId="10" xfId="0" applyNumberFormat="1" applyFont="1" applyBorder="1" applyAlignment="1">
      <alignment horizontal="left" vertical="center"/>
    </xf>
    <xf numFmtId="164" fontId="7" fillId="0" borderId="11" xfId="0" applyNumberFormat="1" applyFont="1" applyFill="1" applyBorder="1" applyAlignment="1">
      <alignment vertical="center"/>
    </xf>
    <xf numFmtId="164" fontId="7" fillId="0" borderId="12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5" fontId="0" fillId="0" borderId="0" xfId="0" applyNumberFormat="1"/>
    <xf numFmtId="166" fontId="0" fillId="0" borderId="0" xfId="0" applyNumberFormat="1"/>
    <xf numFmtId="9" fontId="0" fillId="0" borderId="1" xfId="0" applyNumberFormat="1" applyBorder="1" applyAlignment="1">
      <alignment horizontal="left"/>
    </xf>
    <xf numFmtId="0" fontId="0" fillId="3" borderId="1" xfId="0" applyFill="1" applyBorder="1"/>
    <xf numFmtId="4" fontId="23" fillId="0" borderId="2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" fontId="25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13" workbookViewId="0">
      <selection activeCell="G31" sqref="G31"/>
    </sheetView>
  </sheetViews>
  <sheetFormatPr defaultRowHeight="15" x14ac:dyDescent="0.25"/>
  <cols>
    <col min="1" max="1" width="13.5703125" customWidth="1"/>
    <col min="2" max="2" width="15.28515625" customWidth="1"/>
    <col min="3" max="3" width="13.28515625" customWidth="1"/>
    <col min="4" max="4" width="11.140625" customWidth="1"/>
    <col min="5" max="5" width="10.7109375" customWidth="1"/>
    <col min="6" max="6" width="12.42578125" customWidth="1"/>
    <col min="7" max="7" width="18.42578125" customWidth="1"/>
    <col min="8" max="8" width="13" customWidth="1"/>
  </cols>
  <sheetData>
    <row r="1" spans="1:8" x14ac:dyDescent="0.25">
      <c r="A1" s="129" t="s">
        <v>4</v>
      </c>
      <c r="B1" s="129"/>
      <c r="C1" s="129"/>
      <c r="D1" s="129"/>
      <c r="E1" s="129"/>
      <c r="F1" s="129"/>
      <c r="G1" s="129"/>
      <c r="H1" s="129"/>
    </row>
    <row r="2" spans="1:8" ht="15.75" thickBot="1" x14ac:dyDescent="0.3">
      <c r="A2" s="130"/>
      <c r="B2" s="130"/>
      <c r="C2" s="130"/>
      <c r="D2" s="130"/>
      <c r="E2" s="130"/>
      <c r="F2" s="130"/>
      <c r="G2" s="130"/>
      <c r="H2" s="130"/>
    </row>
    <row r="3" spans="1:8" s="70" customFormat="1" ht="15.75" thickBot="1" x14ac:dyDescent="0.3">
      <c r="A3" s="96" t="s">
        <v>46</v>
      </c>
      <c r="B3" s="96" t="s">
        <v>47</v>
      </c>
      <c r="C3" s="96" t="s">
        <v>48</v>
      </c>
      <c r="D3" s="97" t="s">
        <v>1</v>
      </c>
      <c r="E3" s="97" t="s">
        <v>2</v>
      </c>
      <c r="F3" s="97" t="s">
        <v>3</v>
      </c>
      <c r="G3" s="97" t="s">
        <v>12</v>
      </c>
      <c r="H3" s="97" t="s">
        <v>35</v>
      </c>
    </row>
    <row r="4" spans="1:8" x14ac:dyDescent="0.25">
      <c r="A4" s="7">
        <v>150</v>
      </c>
      <c r="B4" s="7">
        <v>150</v>
      </c>
      <c r="C4" s="7">
        <v>2365</v>
      </c>
      <c r="D4" s="7">
        <f t="shared" ref="D4:D23" si="0">C4+200</f>
        <v>2565</v>
      </c>
      <c r="E4" s="7">
        <f t="shared" ref="E4:E23" si="1">A4*B4/1000000</f>
        <v>2.2499999999999999E-2</v>
      </c>
      <c r="F4" s="11">
        <f t="shared" ref="F4:F22" si="2">E4*D4/1000</f>
        <v>5.77125E-2</v>
      </c>
      <c r="G4" s="26">
        <v>9</v>
      </c>
      <c r="H4" s="27">
        <f t="shared" ref="H4:H23" si="3">F4*G4</f>
        <v>0.51941250000000005</v>
      </c>
    </row>
    <row r="5" spans="1:8" x14ac:dyDescent="0.25">
      <c r="A5" s="13">
        <v>150</v>
      </c>
      <c r="B5" s="8">
        <v>150</v>
      </c>
      <c r="C5" s="8">
        <v>2639</v>
      </c>
      <c r="D5" s="8">
        <f t="shared" si="0"/>
        <v>2839</v>
      </c>
      <c r="E5" s="8">
        <f t="shared" si="1"/>
        <v>2.2499999999999999E-2</v>
      </c>
      <c r="F5" s="14">
        <f t="shared" si="2"/>
        <v>6.3877500000000004E-2</v>
      </c>
      <c r="G5" s="28">
        <v>28</v>
      </c>
      <c r="H5" s="29">
        <f t="shared" si="3"/>
        <v>1.78857</v>
      </c>
    </row>
    <row r="6" spans="1:8" x14ac:dyDescent="0.25">
      <c r="A6" s="16">
        <v>80</v>
      </c>
      <c r="B6" s="9">
        <v>80</v>
      </c>
      <c r="C6" s="9">
        <v>600</v>
      </c>
      <c r="D6" s="8">
        <f t="shared" si="0"/>
        <v>800</v>
      </c>
      <c r="E6" s="8">
        <f t="shared" si="1"/>
        <v>6.4000000000000003E-3</v>
      </c>
      <c r="F6" s="14">
        <f t="shared" si="2"/>
        <v>5.1200000000000004E-3</v>
      </c>
      <c r="G6" s="28">
        <v>9</v>
      </c>
      <c r="H6" s="29">
        <f t="shared" si="3"/>
        <v>4.6080000000000003E-2</v>
      </c>
    </row>
    <row r="7" spans="1:8" x14ac:dyDescent="0.25">
      <c r="A7" s="16">
        <v>150</v>
      </c>
      <c r="B7" s="9">
        <v>150</v>
      </c>
      <c r="C7" s="9">
        <v>13700</v>
      </c>
      <c r="D7" s="8">
        <f t="shared" si="0"/>
        <v>13900</v>
      </c>
      <c r="E7" s="8">
        <f t="shared" si="1"/>
        <v>2.2499999999999999E-2</v>
      </c>
      <c r="F7" s="14">
        <f t="shared" si="2"/>
        <v>0.31274999999999997</v>
      </c>
      <c r="G7" s="28">
        <v>1</v>
      </c>
      <c r="H7" s="29">
        <f t="shared" si="3"/>
        <v>0.31274999999999997</v>
      </c>
    </row>
    <row r="8" spans="1:8" x14ac:dyDescent="0.25">
      <c r="A8" s="16">
        <v>150</v>
      </c>
      <c r="B8" s="9">
        <v>150</v>
      </c>
      <c r="C8" s="9">
        <v>21101</v>
      </c>
      <c r="D8" s="9">
        <f t="shared" si="0"/>
        <v>21301</v>
      </c>
      <c r="E8" s="8">
        <f t="shared" si="1"/>
        <v>2.2499999999999999E-2</v>
      </c>
      <c r="F8" s="14">
        <f t="shared" si="2"/>
        <v>0.47927249999999999</v>
      </c>
      <c r="G8" s="30">
        <v>1</v>
      </c>
      <c r="H8" s="31">
        <f t="shared" si="3"/>
        <v>0.47927249999999999</v>
      </c>
    </row>
    <row r="9" spans="1:8" x14ac:dyDescent="0.25">
      <c r="A9" s="16">
        <v>150</v>
      </c>
      <c r="B9" s="9">
        <v>150</v>
      </c>
      <c r="C9" s="9">
        <v>17730</v>
      </c>
      <c r="D9" s="9">
        <f t="shared" si="0"/>
        <v>17930</v>
      </c>
      <c r="E9" s="8">
        <f t="shared" si="1"/>
        <v>2.2499999999999999E-2</v>
      </c>
      <c r="F9" s="14">
        <f t="shared" si="2"/>
        <v>0.40342500000000003</v>
      </c>
      <c r="G9" s="28">
        <v>1</v>
      </c>
      <c r="H9" s="31">
        <f t="shared" si="3"/>
        <v>0.40342500000000003</v>
      </c>
    </row>
    <row r="10" spans="1:8" x14ac:dyDescent="0.25">
      <c r="A10" s="16">
        <v>150</v>
      </c>
      <c r="B10" s="9">
        <v>150</v>
      </c>
      <c r="C10" s="9">
        <v>2541</v>
      </c>
      <c r="D10" s="9">
        <f t="shared" si="0"/>
        <v>2741</v>
      </c>
      <c r="E10" s="8">
        <f t="shared" si="1"/>
        <v>2.2499999999999999E-2</v>
      </c>
      <c r="F10" s="14">
        <f t="shared" si="2"/>
        <v>6.1672499999999998E-2</v>
      </c>
      <c r="G10" s="30">
        <v>1</v>
      </c>
      <c r="H10" s="31">
        <f t="shared" si="3"/>
        <v>6.1672499999999998E-2</v>
      </c>
    </row>
    <row r="11" spans="1:8" x14ac:dyDescent="0.25">
      <c r="A11" s="16">
        <v>150</v>
      </c>
      <c r="B11" s="9">
        <v>150</v>
      </c>
      <c r="C11" s="9">
        <v>4056</v>
      </c>
      <c r="D11" s="9">
        <f t="shared" si="0"/>
        <v>4256</v>
      </c>
      <c r="E11" s="8">
        <f t="shared" si="1"/>
        <v>2.2499999999999999E-2</v>
      </c>
      <c r="F11" s="14">
        <f t="shared" si="2"/>
        <v>9.5759999999999984E-2</v>
      </c>
      <c r="G11" s="30">
        <v>1</v>
      </c>
      <c r="H11" s="31">
        <f t="shared" si="3"/>
        <v>9.5759999999999984E-2</v>
      </c>
    </row>
    <row r="12" spans="1:8" x14ac:dyDescent="0.25">
      <c r="A12" s="16">
        <v>100</v>
      </c>
      <c r="B12" s="9">
        <v>150</v>
      </c>
      <c r="C12" s="9">
        <v>7920</v>
      </c>
      <c r="D12" s="9">
        <f t="shared" si="0"/>
        <v>8120</v>
      </c>
      <c r="E12" s="8">
        <f t="shared" si="1"/>
        <v>1.4999999999999999E-2</v>
      </c>
      <c r="F12" s="14">
        <f t="shared" si="2"/>
        <v>0.12179999999999999</v>
      </c>
      <c r="G12" s="30">
        <v>1</v>
      </c>
      <c r="H12" s="31">
        <f t="shared" si="3"/>
        <v>0.12179999999999999</v>
      </c>
    </row>
    <row r="13" spans="1:8" x14ac:dyDescent="0.25">
      <c r="A13" s="16">
        <v>150</v>
      </c>
      <c r="B13" s="9">
        <v>150</v>
      </c>
      <c r="C13" s="9">
        <v>9812</v>
      </c>
      <c r="D13" s="9">
        <f t="shared" si="0"/>
        <v>10012</v>
      </c>
      <c r="E13" s="8">
        <f t="shared" si="1"/>
        <v>2.2499999999999999E-2</v>
      </c>
      <c r="F13" s="14">
        <f t="shared" si="2"/>
        <v>0.22526999999999997</v>
      </c>
      <c r="G13" s="30">
        <v>1</v>
      </c>
      <c r="H13" s="31">
        <f t="shared" si="3"/>
        <v>0.22526999999999997</v>
      </c>
    </row>
    <row r="14" spans="1:8" x14ac:dyDescent="0.25">
      <c r="A14" s="16">
        <v>150</v>
      </c>
      <c r="B14" s="9">
        <v>150</v>
      </c>
      <c r="C14" s="9">
        <v>29400</v>
      </c>
      <c r="D14" s="9">
        <f t="shared" si="0"/>
        <v>29600</v>
      </c>
      <c r="E14" s="8">
        <f t="shared" si="1"/>
        <v>2.2499999999999999E-2</v>
      </c>
      <c r="F14" s="14">
        <f t="shared" si="2"/>
        <v>0.66600000000000004</v>
      </c>
      <c r="G14" s="30">
        <v>1</v>
      </c>
      <c r="H14" s="31">
        <f t="shared" si="3"/>
        <v>0.66600000000000004</v>
      </c>
    </row>
    <row r="15" spans="1:8" x14ac:dyDescent="0.25">
      <c r="A15" s="16">
        <v>150</v>
      </c>
      <c r="B15" s="9">
        <v>150</v>
      </c>
      <c r="C15" s="9">
        <v>3411</v>
      </c>
      <c r="D15" s="9">
        <f t="shared" si="0"/>
        <v>3611</v>
      </c>
      <c r="E15" s="8">
        <f t="shared" si="1"/>
        <v>2.2499999999999999E-2</v>
      </c>
      <c r="F15" s="14">
        <f t="shared" si="2"/>
        <v>8.12475E-2</v>
      </c>
      <c r="G15" s="30">
        <v>1</v>
      </c>
      <c r="H15" s="31">
        <f t="shared" si="3"/>
        <v>8.12475E-2</v>
      </c>
    </row>
    <row r="16" spans="1:8" x14ac:dyDescent="0.25">
      <c r="A16" s="16">
        <v>80</v>
      </c>
      <c r="B16" s="9">
        <v>120</v>
      </c>
      <c r="C16" s="9">
        <v>3427</v>
      </c>
      <c r="D16" s="9">
        <f t="shared" si="0"/>
        <v>3627</v>
      </c>
      <c r="E16" s="8">
        <f t="shared" si="1"/>
        <v>9.5999999999999992E-3</v>
      </c>
      <c r="F16" s="14">
        <f t="shared" si="2"/>
        <v>3.4819199999999995E-2</v>
      </c>
      <c r="G16" s="30">
        <v>15</v>
      </c>
      <c r="H16" s="31">
        <f t="shared" si="3"/>
        <v>0.52228799999999986</v>
      </c>
    </row>
    <row r="17" spans="1:8" x14ac:dyDescent="0.25">
      <c r="A17" s="16">
        <v>80</v>
      </c>
      <c r="B17" s="9">
        <v>120</v>
      </c>
      <c r="C17" s="9">
        <v>2035</v>
      </c>
      <c r="D17" s="9">
        <f t="shared" si="0"/>
        <v>2235</v>
      </c>
      <c r="E17" s="8">
        <f t="shared" si="1"/>
        <v>9.5999999999999992E-3</v>
      </c>
      <c r="F17" s="14">
        <f t="shared" si="2"/>
        <v>2.1455999999999999E-2</v>
      </c>
      <c r="G17" s="30">
        <v>33</v>
      </c>
      <c r="H17" s="31">
        <f t="shared" si="3"/>
        <v>0.70804800000000001</v>
      </c>
    </row>
    <row r="18" spans="1:8" x14ac:dyDescent="0.25">
      <c r="A18" s="16">
        <v>80</v>
      </c>
      <c r="B18" s="9">
        <v>120</v>
      </c>
      <c r="C18" s="9">
        <v>1345</v>
      </c>
      <c r="D18" s="9">
        <f t="shared" si="0"/>
        <v>1545</v>
      </c>
      <c r="E18" s="8">
        <f t="shared" si="1"/>
        <v>9.5999999999999992E-3</v>
      </c>
      <c r="F18" s="14">
        <f t="shared" si="2"/>
        <v>1.4832E-2</v>
      </c>
      <c r="G18" s="30">
        <v>2</v>
      </c>
      <c r="H18" s="31">
        <f t="shared" si="3"/>
        <v>2.9663999999999999E-2</v>
      </c>
    </row>
    <row r="19" spans="1:8" x14ac:dyDescent="0.25">
      <c r="A19" s="16">
        <v>80</v>
      </c>
      <c r="B19" s="9">
        <v>120</v>
      </c>
      <c r="C19" s="9">
        <v>600</v>
      </c>
      <c r="D19" s="9">
        <f t="shared" si="0"/>
        <v>800</v>
      </c>
      <c r="E19" s="9">
        <f t="shared" si="1"/>
        <v>9.5999999999999992E-3</v>
      </c>
      <c r="F19" s="18">
        <f t="shared" si="2"/>
        <v>7.6799999999999993E-3</v>
      </c>
      <c r="G19" s="30">
        <v>2</v>
      </c>
      <c r="H19" s="31">
        <f t="shared" si="3"/>
        <v>1.5359999999999999E-2</v>
      </c>
    </row>
    <row r="20" spans="1:8" x14ac:dyDescent="0.25">
      <c r="A20" s="19">
        <v>80</v>
      </c>
      <c r="B20" s="9">
        <v>120</v>
      </c>
      <c r="C20" s="9">
        <v>2092</v>
      </c>
      <c r="D20" s="9">
        <f t="shared" si="0"/>
        <v>2292</v>
      </c>
      <c r="E20" s="9">
        <f t="shared" si="1"/>
        <v>9.5999999999999992E-3</v>
      </c>
      <c r="F20" s="18">
        <f t="shared" si="2"/>
        <v>2.2003200000000001E-2</v>
      </c>
      <c r="G20" s="30">
        <v>7</v>
      </c>
      <c r="H20" s="31">
        <f t="shared" si="3"/>
        <v>0.1540224</v>
      </c>
    </row>
    <row r="21" spans="1:8" x14ac:dyDescent="0.25">
      <c r="A21" s="19">
        <v>80</v>
      </c>
      <c r="B21" s="9">
        <v>120</v>
      </c>
      <c r="C21" s="9">
        <v>1135</v>
      </c>
      <c r="D21" s="9">
        <f t="shared" si="0"/>
        <v>1335</v>
      </c>
      <c r="E21" s="9">
        <f t="shared" si="1"/>
        <v>9.5999999999999992E-3</v>
      </c>
      <c r="F21" s="18">
        <f t="shared" si="2"/>
        <v>1.2815999999999999E-2</v>
      </c>
      <c r="G21" s="30">
        <v>1</v>
      </c>
      <c r="H21" s="31">
        <f t="shared" si="3"/>
        <v>1.2815999999999999E-2</v>
      </c>
    </row>
    <row r="22" spans="1:8" x14ac:dyDescent="0.25">
      <c r="A22" s="16">
        <v>80</v>
      </c>
      <c r="B22" s="9">
        <v>120</v>
      </c>
      <c r="C22" s="9">
        <v>400</v>
      </c>
      <c r="D22" s="9">
        <f t="shared" si="0"/>
        <v>600</v>
      </c>
      <c r="E22" s="9">
        <f t="shared" si="1"/>
        <v>9.5999999999999992E-3</v>
      </c>
      <c r="F22" s="18">
        <f t="shared" si="2"/>
        <v>5.7599999999999995E-3</v>
      </c>
      <c r="G22" s="30">
        <v>1</v>
      </c>
      <c r="H22" s="31">
        <f t="shared" si="3"/>
        <v>5.7599999999999995E-3</v>
      </c>
    </row>
    <row r="23" spans="1:8" x14ac:dyDescent="0.25">
      <c r="A23" s="16">
        <v>80</v>
      </c>
      <c r="B23" s="9">
        <v>120</v>
      </c>
      <c r="C23" s="9">
        <v>1105</v>
      </c>
      <c r="D23" s="9">
        <f t="shared" si="0"/>
        <v>1305</v>
      </c>
      <c r="E23" s="9">
        <f t="shared" si="1"/>
        <v>9.5999999999999992E-3</v>
      </c>
      <c r="F23" s="18">
        <f>E23*B23/1000</f>
        <v>1.1519999999999998E-3</v>
      </c>
      <c r="G23" s="30">
        <v>1</v>
      </c>
      <c r="H23" s="31">
        <f t="shared" si="3"/>
        <v>1.1519999999999998E-3</v>
      </c>
    </row>
    <row r="24" spans="1:8" ht="15.75" x14ac:dyDescent="0.25">
      <c r="A24" s="131" t="s">
        <v>15</v>
      </c>
      <c r="B24" s="131"/>
      <c r="C24" s="131"/>
      <c r="D24" s="72"/>
      <c r="E24" s="72"/>
      <c r="F24" s="72"/>
      <c r="G24" s="72">
        <f t="shared" ref="G24" si="4">SUM(G4:G23)</f>
        <v>117</v>
      </c>
      <c r="H24" s="72">
        <f>SUM(H4:H23)</f>
        <v>6.2503703999999995</v>
      </c>
    </row>
    <row r="25" spans="1:8" x14ac:dyDescent="0.25">
      <c r="A25" s="20"/>
      <c r="B25" s="10"/>
      <c r="C25" s="10"/>
      <c r="D25" s="10"/>
      <c r="E25" s="10"/>
      <c r="F25" s="25">
        <v>0.1</v>
      </c>
      <c r="G25" s="21"/>
      <c r="H25" s="76">
        <f>H24*10%</f>
        <v>0.62503704000000004</v>
      </c>
    </row>
    <row r="26" spans="1:8" ht="15.75" thickBot="1" x14ac:dyDescent="0.3">
      <c r="A26" s="20"/>
      <c r="B26" s="10"/>
      <c r="C26" s="6"/>
      <c r="D26" s="10"/>
      <c r="E26" s="10"/>
      <c r="F26" s="23" t="s">
        <v>15</v>
      </c>
      <c r="G26" s="24"/>
      <c r="H26" s="90">
        <f>SUM(H24:H25)</f>
        <v>6.87540744</v>
      </c>
    </row>
  </sheetData>
  <mergeCells count="2">
    <mergeCell ref="A1:H2"/>
    <mergeCell ref="A24:C2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zoomScaleNormal="100" workbookViewId="0">
      <selection activeCell="I14" sqref="I14"/>
    </sheetView>
  </sheetViews>
  <sheetFormatPr defaultRowHeight="15" x14ac:dyDescent="0.25"/>
  <cols>
    <col min="1" max="1" width="8.28515625" customWidth="1"/>
    <col min="2" max="2" width="9" customWidth="1"/>
    <col min="3" max="3" width="9.5703125" customWidth="1"/>
    <col min="4" max="5" width="11.42578125" customWidth="1"/>
    <col min="6" max="6" width="10.7109375" customWidth="1"/>
  </cols>
  <sheetData>
    <row r="1" spans="1:6" ht="22.5" customHeight="1" x14ac:dyDescent="0.35">
      <c r="A1" s="138" t="s">
        <v>8</v>
      </c>
      <c r="B1" s="138"/>
      <c r="C1" s="138"/>
      <c r="D1" s="138"/>
      <c r="E1" s="138"/>
      <c r="F1" s="138"/>
    </row>
    <row r="2" spans="1:6" s="70" customFormat="1" x14ac:dyDescent="0.25">
      <c r="A2" s="69" t="s">
        <v>9</v>
      </c>
      <c r="B2" s="69" t="s">
        <v>10</v>
      </c>
      <c r="C2" s="69" t="s">
        <v>11</v>
      </c>
      <c r="D2" s="69" t="s">
        <v>12</v>
      </c>
      <c r="E2" s="69" t="s">
        <v>13</v>
      </c>
      <c r="F2" s="69" t="s">
        <v>14</v>
      </c>
    </row>
    <row r="3" spans="1:6" ht="15.75" x14ac:dyDescent="0.3">
      <c r="A3" s="3">
        <v>0.16</v>
      </c>
      <c r="B3" s="3">
        <v>0.16</v>
      </c>
      <c r="C3" s="3">
        <v>1.5</v>
      </c>
      <c r="D3" s="3">
        <v>16</v>
      </c>
      <c r="E3" s="3">
        <f t="shared" ref="E3:E49" si="0">C3*D3</f>
        <v>24</v>
      </c>
      <c r="F3" s="4">
        <f t="shared" ref="F3:F68" si="1">A3*B3*E3</f>
        <v>0.61440000000000006</v>
      </c>
    </row>
    <row r="4" spans="1:6" ht="15.75" x14ac:dyDescent="0.3">
      <c r="A4" s="3">
        <v>0.06</v>
      </c>
      <c r="B4" s="3">
        <v>0.2</v>
      </c>
      <c r="C4" s="3">
        <v>11.8</v>
      </c>
      <c r="D4" s="3">
        <v>2</v>
      </c>
      <c r="E4" s="3">
        <f t="shared" si="0"/>
        <v>23.6</v>
      </c>
      <c r="F4" s="4">
        <f t="shared" si="1"/>
        <v>0.28320000000000001</v>
      </c>
    </row>
    <row r="5" spans="1:6" ht="15.75" x14ac:dyDescent="0.3">
      <c r="A5" s="3">
        <v>0.06</v>
      </c>
      <c r="B5" s="3">
        <v>0.2</v>
      </c>
      <c r="C5" s="3">
        <v>5.9</v>
      </c>
      <c r="D5" s="3">
        <v>2</v>
      </c>
      <c r="E5" s="3">
        <f t="shared" si="0"/>
        <v>11.8</v>
      </c>
      <c r="F5" s="4">
        <f t="shared" si="1"/>
        <v>0.1416</v>
      </c>
    </row>
    <row r="6" spans="1:6" ht="15.75" x14ac:dyDescent="0.3">
      <c r="A6" s="3">
        <v>0.06</v>
      </c>
      <c r="B6" s="3">
        <v>0.16</v>
      </c>
      <c r="C6" s="3">
        <v>6.7</v>
      </c>
      <c r="D6" s="3">
        <v>2</v>
      </c>
      <c r="E6" s="3">
        <f>C6*D6</f>
        <v>13.4</v>
      </c>
      <c r="F6" s="4">
        <f t="shared" si="1"/>
        <v>0.12864</v>
      </c>
    </row>
    <row r="7" spans="1:6" ht="15.75" x14ac:dyDescent="0.3">
      <c r="A7" s="3">
        <v>0.06</v>
      </c>
      <c r="B7" s="3">
        <v>0.2</v>
      </c>
      <c r="C7" s="3">
        <v>3.4</v>
      </c>
      <c r="D7" s="3">
        <v>2</v>
      </c>
      <c r="E7" s="3">
        <f t="shared" si="0"/>
        <v>6.8</v>
      </c>
      <c r="F7" s="4">
        <f t="shared" si="1"/>
        <v>8.1600000000000006E-2</v>
      </c>
    </row>
    <row r="8" spans="1:6" ht="15.75" x14ac:dyDescent="0.3">
      <c r="A8" s="3">
        <v>0.1</v>
      </c>
      <c r="B8" s="3">
        <v>0.2</v>
      </c>
      <c r="C8" s="3">
        <v>1.3</v>
      </c>
      <c r="D8" s="3">
        <v>4</v>
      </c>
      <c r="E8" s="3">
        <f t="shared" si="0"/>
        <v>5.2</v>
      </c>
      <c r="F8" s="4">
        <f t="shared" si="1"/>
        <v>0.10400000000000002</v>
      </c>
    </row>
    <row r="9" spans="1:6" ht="15.75" x14ac:dyDescent="0.3">
      <c r="A9" s="3">
        <v>0.1</v>
      </c>
      <c r="B9" s="3">
        <v>0.1</v>
      </c>
      <c r="C9" s="3">
        <v>1.1000000000000001</v>
      </c>
      <c r="D9" s="3">
        <v>3</v>
      </c>
      <c r="E9" s="3">
        <f t="shared" si="0"/>
        <v>3.3000000000000003</v>
      </c>
      <c r="F9" s="4">
        <f t="shared" si="1"/>
        <v>3.3000000000000008E-2</v>
      </c>
    </row>
    <row r="10" spans="1:6" ht="15.75" x14ac:dyDescent="0.3">
      <c r="A10" s="3">
        <v>0.16</v>
      </c>
      <c r="B10" s="3">
        <v>0.14000000000000001</v>
      </c>
      <c r="C10" s="3">
        <v>0.75</v>
      </c>
      <c r="D10" s="3">
        <v>2</v>
      </c>
      <c r="E10" s="3">
        <f t="shared" si="0"/>
        <v>1.5</v>
      </c>
      <c r="F10" s="4">
        <f t="shared" si="1"/>
        <v>3.3600000000000005E-2</v>
      </c>
    </row>
    <row r="11" spans="1:6" ht="15.75" x14ac:dyDescent="0.3">
      <c r="A11" s="63">
        <v>0.18</v>
      </c>
      <c r="B11" s="63">
        <v>0.18</v>
      </c>
      <c r="C11" s="63">
        <v>0.7</v>
      </c>
      <c r="D11" s="63">
        <v>2</v>
      </c>
      <c r="E11" s="3">
        <f t="shared" si="0"/>
        <v>1.4</v>
      </c>
      <c r="F11" s="4">
        <f t="shared" si="1"/>
        <v>4.5359999999999998E-2</v>
      </c>
    </row>
    <row r="12" spans="1:6" ht="15.75" x14ac:dyDescent="0.3">
      <c r="A12" s="63">
        <v>0.12</v>
      </c>
      <c r="B12" s="63">
        <v>0.2</v>
      </c>
      <c r="C12" s="63">
        <v>6.8</v>
      </c>
      <c r="D12" s="63">
        <v>3</v>
      </c>
      <c r="E12" s="3">
        <f t="shared" si="0"/>
        <v>20.399999999999999</v>
      </c>
      <c r="F12" s="4">
        <f t="shared" si="1"/>
        <v>0.48959999999999998</v>
      </c>
    </row>
    <row r="13" spans="1:6" ht="15.75" x14ac:dyDescent="0.3">
      <c r="A13" s="63">
        <v>0.1</v>
      </c>
      <c r="B13" s="63">
        <v>0.2</v>
      </c>
      <c r="C13" s="63">
        <v>6.7</v>
      </c>
      <c r="D13" s="63">
        <v>14</v>
      </c>
      <c r="E13" s="3">
        <f t="shared" si="0"/>
        <v>93.8</v>
      </c>
      <c r="F13" s="4">
        <f t="shared" si="1"/>
        <v>1.8760000000000003</v>
      </c>
    </row>
    <row r="14" spans="1:6" ht="15.75" x14ac:dyDescent="0.3">
      <c r="A14" s="63">
        <v>0.16</v>
      </c>
      <c r="B14" s="63">
        <v>0.2</v>
      </c>
      <c r="C14" s="63">
        <v>6.7</v>
      </c>
      <c r="D14" s="63">
        <v>2</v>
      </c>
      <c r="E14" s="3">
        <f t="shared" si="0"/>
        <v>13.4</v>
      </c>
      <c r="F14" s="4">
        <f t="shared" si="1"/>
        <v>0.42880000000000001</v>
      </c>
    </row>
    <row r="15" spans="1:6" ht="15.75" x14ac:dyDescent="0.3">
      <c r="A15" s="63">
        <v>0.2</v>
      </c>
      <c r="B15" s="63">
        <v>0.2</v>
      </c>
      <c r="C15" s="63">
        <v>2.1</v>
      </c>
      <c r="D15" s="63">
        <v>7</v>
      </c>
      <c r="E15" s="3">
        <f t="shared" si="0"/>
        <v>14.700000000000001</v>
      </c>
      <c r="F15" s="4">
        <f t="shared" si="1"/>
        <v>0.58800000000000019</v>
      </c>
    </row>
    <row r="16" spans="1:6" ht="15.75" x14ac:dyDescent="0.3">
      <c r="A16" s="63">
        <v>0.1</v>
      </c>
      <c r="B16" s="63">
        <v>0.25</v>
      </c>
      <c r="C16" s="63">
        <v>3.5</v>
      </c>
      <c r="D16" s="63">
        <v>14</v>
      </c>
      <c r="E16" s="3">
        <f t="shared" si="0"/>
        <v>49</v>
      </c>
      <c r="F16" s="4">
        <f t="shared" si="1"/>
        <v>1.2250000000000001</v>
      </c>
    </row>
    <row r="17" spans="1:6" ht="15.75" x14ac:dyDescent="0.3">
      <c r="A17" s="63">
        <v>0.18</v>
      </c>
      <c r="B17" s="63">
        <v>0.3</v>
      </c>
      <c r="C17" s="63">
        <v>6.5</v>
      </c>
      <c r="D17" s="63">
        <v>6</v>
      </c>
      <c r="E17" s="3">
        <f t="shared" si="0"/>
        <v>39</v>
      </c>
      <c r="F17" s="4">
        <f t="shared" si="1"/>
        <v>2.1059999999999999</v>
      </c>
    </row>
    <row r="18" spans="1:6" ht="15.75" x14ac:dyDescent="0.3">
      <c r="A18" s="63">
        <v>0.18</v>
      </c>
      <c r="B18" s="63">
        <v>0.3</v>
      </c>
      <c r="C18" s="63">
        <v>5.4</v>
      </c>
      <c r="D18" s="63">
        <v>6</v>
      </c>
      <c r="E18" s="3">
        <f t="shared" si="0"/>
        <v>32.400000000000006</v>
      </c>
      <c r="F18" s="4">
        <f t="shared" si="1"/>
        <v>1.7496000000000003</v>
      </c>
    </row>
    <row r="19" spans="1:6" ht="15.75" x14ac:dyDescent="0.3">
      <c r="A19" s="63">
        <v>0.1</v>
      </c>
      <c r="B19" s="63">
        <v>0.2</v>
      </c>
      <c r="C19" s="63">
        <v>1.3</v>
      </c>
      <c r="D19" s="63">
        <v>4</v>
      </c>
      <c r="E19" s="3">
        <f t="shared" si="0"/>
        <v>5.2</v>
      </c>
      <c r="F19" s="4">
        <f t="shared" si="1"/>
        <v>0.10400000000000002</v>
      </c>
    </row>
    <row r="20" spans="1:6" ht="15.75" x14ac:dyDescent="0.3">
      <c r="A20" s="63">
        <v>0.1</v>
      </c>
      <c r="B20" s="63">
        <v>0.1</v>
      </c>
      <c r="C20" s="63">
        <v>1.1000000000000001</v>
      </c>
      <c r="D20" s="63">
        <v>4</v>
      </c>
      <c r="E20" s="3">
        <f t="shared" si="0"/>
        <v>4.4000000000000004</v>
      </c>
      <c r="F20" s="4">
        <f t="shared" si="1"/>
        <v>4.4000000000000011E-2</v>
      </c>
    </row>
    <row r="21" spans="1:6" ht="15.75" x14ac:dyDescent="0.3">
      <c r="A21" s="67">
        <v>0.16</v>
      </c>
      <c r="B21" s="67">
        <v>0.14000000000000001</v>
      </c>
      <c r="C21" s="67">
        <v>0.75</v>
      </c>
      <c r="D21" s="67">
        <v>2</v>
      </c>
      <c r="E21" s="67">
        <f t="shared" si="0"/>
        <v>1.5</v>
      </c>
      <c r="F21" s="68">
        <f t="shared" si="1"/>
        <v>3.3600000000000005E-2</v>
      </c>
    </row>
    <row r="22" spans="1:6" ht="15.75" x14ac:dyDescent="0.3">
      <c r="A22" s="67">
        <v>0.18</v>
      </c>
      <c r="B22" s="67">
        <v>0.18</v>
      </c>
      <c r="C22" s="67">
        <v>0.7</v>
      </c>
      <c r="D22" s="67">
        <v>2</v>
      </c>
      <c r="E22" s="67">
        <v>1.4</v>
      </c>
      <c r="F22" s="68">
        <f t="shared" si="1"/>
        <v>4.5359999999999998E-2</v>
      </c>
    </row>
    <row r="23" spans="1:6" ht="15.75" x14ac:dyDescent="0.3">
      <c r="A23" s="67">
        <v>0.08</v>
      </c>
      <c r="B23" s="67">
        <v>0.3</v>
      </c>
      <c r="C23" s="67">
        <v>3.5</v>
      </c>
      <c r="D23" s="67">
        <v>7</v>
      </c>
      <c r="E23" s="67">
        <f t="shared" si="0"/>
        <v>24.5</v>
      </c>
      <c r="F23" s="68">
        <f t="shared" si="1"/>
        <v>0.58799999999999997</v>
      </c>
    </row>
    <row r="24" spans="1:6" ht="15.75" x14ac:dyDescent="0.3">
      <c r="A24" s="67">
        <v>0.08</v>
      </c>
      <c r="B24" s="67">
        <v>0.3</v>
      </c>
      <c r="C24" s="67">
        <v>3.5</v>
      </c>
      <c r="D24" s="67">
        <v>7</v>
      </c>
      <c r="E24" s="67">
        <f t="shared" si="0"/>
        <v>24.5</v>
      </c>
      <c r="F24" s="68">
        <f t="shared" si="1"/>
        <v>0.58799999999999997</v>
      </c>
    </row>
    <row r="25" spans="1:6" ht="15.75" x14ac:dyDescent="0.3">
      <c r="A25" s="67">
        <v>0.08</v>
      </c>
      <c r="B25" s="67">
        <v>0.3</v>
      </c>
      <c r="C25" s="67">
        <v>3.5</v>
      </c>
      <c r="D25" s="67">
        <v>7</v>
      </c>
      <c r="E25" s="67">
        <f t="shared" si="0"/>
        <v>24.5</v>
      </c>
      <c r="F25" s="68">
        <f t="shared" si="1"/>
        <v>0.58799999999999997</v>
      </c>
    </row>
    <row r="26" spans="1:6" ht="15.75" x14ac:dyDescent="0.3">
      <c r="A26" s="63">
        <v>0.15</v>
      </c>
      <c r="B26" s="63">
        <v>0.15</v>
      </c>
      <c r="C26" s="63">
        <v>3.5</v>
      </c>
      <c r="D26" s="63">
        <v>15</v>
      </c>
      <c r="E26" s="3">
        <f t="shared" si="0"/>
        <v>52.5</v>
      </c>
      <c r="F26" s="4">
        <f t="shared" si="1"/>
        <v>1.1812499999999999</v>
      </c>
    </row>
    <row r="27" spans="1:6" ht="15.75" x14ac:dyDescent="0.3">
      <c r="A27" s="63">
        <v>0.16</v>
      </c>
      <c r="B27" s="63">
        <v>0.16</v>
      </c>
      <c r="C27" s="8"/>
      <c r="D27" s="63">
        <v>1</v>
      </c>
      <c r="E27" s="3">
        <v>18</v>
      </c>
      <c r="F27" s="4">
        <f t="shared" si="1"/>
        <v>0.46080000000000004</v>
      </c>
    </row>
    <row r="28" spans="1:6" ht="15.75" x14ac:dyDescent="0.3">
      <c r="A28" s="63">
        <v>0.06</v>
      </c>
      <c r="B28" s="63">
        <v>0.16</v>
      </c>
      <c r="C28" s="63">
        <v>9.4</v>
      </c>
      <c r="D28" s="63">
        <v>2</v>
      </c>
      <c r="E28" s="3">
        <f t="shared" si="0"/>
        <v>18.8</v>
      </c>
      <c r="F28" s="4">
        <f t="shared" si="1"/>
        <v>0.18048</v>
      </c>
    </row>
    <row r="29" spans="1:6" ht="15.75" x14ac:dyDescent="0.3">
      <c r="A29" s="63">
        <v>0.06</v>
      </c>
      <c r="B29" s="63">
        <v>0.16</v>
      </c>
      <c r="C29" s="63">
        <v>5.6</v>
      </c>
      <c r="D29" s="63">
        <v>2</v>
      </c>
      <c r="E29" s="3">
        <f t="shared" si="0"/>
        <v>11.2</v>
      </c>
      <c r="F29" s="4">
        <f t="shared" si="1"/>
        <v>0.10751999999999999</v>
      </c>
    </row>
    <row r="30" spans="1:6" ht="15.75" x14ac:dyDescent="0.3">
      <c r="A30" s="63">
        <v>0.06</v>
      </c>
      <c r="B30" s="63">
        <v>0.16</v>
      </c>
      <c r="C30" s="63">
        <v>4.8</v>
      </c>
      <c r="D30" s="63">
        <v>2</v>
      </c>
      <c r="E30" s="3">
        <f t="shared" si="0"/>
        <v>9.6</v>
      </c>
      <c r="F30" s="4">
        <f t="shared" si="1"/>
        <v>9.2159999999999992E-2</v>
      </c>
    </row>
    <row r="31" spans="1:6" ht="15.75" x14ac:dyDescent="0.3">
      <c r="A31" s="63">
        <v>0.06</v>
      </c>
      <c r="B31" s="63">
        <v>0.16</v>
      </c>
      <c r="C31" s="63">
        <v>2.9</v>
      </c>
      <c r="D31" s="63">
        <v>2</v>
      </c>
      <c r="E31" s="3">
        <f t="shared" si="0"/>
        <v>5.8</v>
      </c>
      <c r="F31" s="4">
        <f t="shared" si="1"/>
        <v>5.5679999999999993E-2</v>
      </c>
    </row>
    <row r="32" spans="1:6" ht="15.75" x14ac:dyDescent="0.3">
      <c r="A32" s="63">
        <v>0.16</v>
      </c>
      <c r="B32" s="63">
        <v>0.2</v>
      </c>
      <c r="C32" s="63">
        <v>5.6</v>
      </c>
      <c r="D32" s="63">
        <v>1</v>
      </c>
      <c r="E32" s="3">
        <f t="shared" si="0"/>
        <v>5.6</v>
      </c>
      <c r="F32" s="4">
        <f t="shared" si="1"/>
        <v>0.1792</v>
      </c>
    </row>
    <row r="33" spans="1:6" ht="15.75" x14ac:dyDescent="0.3">
      <c r="A33" s="63">
        <v>0.06</v>
      </c>
      <c r="B33" s="63">
        <v>0.16</v>
      </c>
      <c r="C33" s="63">
        <v>1.6</v>
      </c>
      <c r="D33" s="63">
        <v>14</v>
      </c>
      <c r="E33" s="3">
        <f t="shared" si="0"/>
        <v>22.400000000000002</v>
      </c>
      <c r="F33" s="4">
        <f t="shared" si="1"/>
        <v>0.21504000000000001</v>
      </c>
    </row>
    <row r="34" spans="1:6" ht="15.75" x14ac:dyDescent="0.3">
      <c r="A34" s="63">
        <v>0.16</v>
      </c>
      <c r="B34" s="63">
        <v>0.2</v>
      </c>
      <c r="C34" s="63">
        <v>6.8</v>
      </c>
      <c r="D34" s="63">
        <v>1</v>
      </c>
      <c r="E34" s="3">
        <f t="shared" si="0"/>
        <v>6.8</v>
      </c>
      <c r="F34" s="4">
        <f t="shared" si="1"/>
        <v>0.21759999999999999</v>
      </c>
    </row>
    <row r="35" spans="1:6" ht="15.75" x14ac:dyDescent="0.3">
      <c r="A35" s="63">
        <v>0.1</v>
      </c>
      <c r="B35" s="63">
        <v>0.1</v>
      </c>
      <c r="C35" s="63">
        <v>1.7</v>
      </c>
      <c r="D35" s="63">
        <v>7</v>
      </c>
      <c r="E35" s="3">
        <f t="shared" si="0"/>
        <v>11.9</v>
      </c>
      <c r="F35" s="4">
        <f t="shared" si="1"/>
        <v>0.11900000000000002</v>
      </c>
    </row>
    <row r="36" spans="1:6" ht="15.75" x14ac:dyDescent="0.3">
      <c r="A36" s="63">
        <v>0.12</v>
      </c>
      <c r="B36" s="63">
        <v>0.2</v>
      </c>
      <c r="C36" s="63">
        <v>6.8</v>
      </c>
      <c r="D36" s="63">
        <v>7</v>
      </c>
      <c r="E36" s="3">
        <f t="shared" si="0"/>
        <v>47.6</v>
      </c>
      <c r="F36" s="4">
        <f t="shared" si="1"/>
        <v>1.1424000000000001</v>
      </c>
    </row>
    <row r="37" spans="1:6" ht="15.75" x14ac:dyDescent="0.3">
      <c r="A37" s="63">
        <v>0.1</v>
      </c>
      <c r="B37" s="63">
        <v>0.2</v>
      </c>
      <c r="C37" s="63">
        <v>6.7</v>
      </c>
      <c r="D37" s="63">
        <v>15</v>
      </c>
      <c r="E37" s="3">
        <f t="shared" si="0"/>
        <v>100.5</v>
      </c>
      <c r="F37" s="4">
        <f t="shared" si="1"/>
        <v>2.0100000000000002</v>
      </c>
    </row>
    <row r="38" spans="1:6" ht="15.75" x14ac:dyDescent="0.3">
      <c r="A38" s="63">
        <v>0.06</v>
      </c>
      <c r="B38" s="63">
        <v>0.16</v>
      </c>
      <c r="C38" s="63">
        <v>8</v>
      </c>
      <c r="D38" s="63">
        <v>8</v>
      </c>
      <c r="E38" s="3">
        <f t="shared" si="0"/>
        <v>64</v>
      </c>
      <c r="F38" s="4">
        <f t="shared" si="1"/>
        <v>0.61439999999999995</v>
      </c>
    </row>
    <row r="39" spans="1:6" ht="15.75" x14ac:dyDescent="0.3">
      <c r="A39" s="63">
        <v>0.12</v>
      </c>
      <c r="B39" s="63">
        <v>0.2</v>
      </c>
      <c r="C39" s="63">
        <v>2.7</v>
      </c>
      <c r="D39" s="63">
        <v>2</v>
      </c>
      <c r="E39" s="3">
        <f t="shared" si="0"/>
        <v>5.4</v>
      </c>
      <c r="F39" s="4">
        <f t="shared" si="1"/>
        <v>0.12960000000000002</v>
      </c>
    </row>
    <row r="40" spans="1:6" ht="15.75" x14ac:dyDescent="0.3">
      <c r="A40" s="63">
        <v>0.1</v>
      </c>
      <c r="B40" s="63">
        <v>0.2</v>
      </c>
      <c r="C40" s="63">
        <v>6.7</v>
      </c>
      <c r="D40" s="63">
        <v>1</v>
      </c>
      <c r="E40" s="3">
        <f t="shared" si="0"/>
        <v>6.7</v>
      </c>
      <c r="F40" s="4">
        <f t="shared" si="1"/>
        <v>0.13400000000000004</v>
      </c>
    </row>
    <row r="41" spans="1:6" ht="15.75" x14ac:dyDescent="0.3">
      <c r="A41" s="63">
        <v>0.12</v>
      </c>
      <c r="B41" s="63">
        <v>0.2</v>
      </c>
      <c r="C41" s="63">
        <v>4</v>
      </c>
      <c r="D41" s="63">
        <v>1</v>
      </c>
      <c r="E41" s="3">
        <f t="shared" si="0"/>
        <v>4</v>
      </c>
      <c r="F41" s="4">
        <f t="shared" si="1"/>
        <v>9.6000000000000002E-2</v>
      </c>
    </row>
    <row r="42" spans="1:6" ht="15.75" x14ac:dyDescent="0.3">
      <c r="A42" s="63">
        <v>0.1</v>
      </c>
      <c r="B42" s="63">
        <v>0.2</v>
      </c>
      <c r="C42" s="63">
        <v>6.6</v>
      </c>
      <c r="D42" s="63">
        <v>1</v>
      </c>
      <c r="E42" s="63">
        <f t="shared" si="0"/>
        <v>6.6</v>
      </c>
      <c r="F42" s="65">
        <f t="shared" si="1"/>
        <v>0.13200000000000001</v>
      </c>
    </row>
    <row r="43" spans="1:6" ht="15.75" x14ac:dyDescent="0.3">
      <c r="A43" s="63">
        <v>0.12</v>
      </c>
      <c r="B43" s="63">
        <v>0.2</v>
      </c>
      <c r="C43" s="63">
        <v>6.2</v>
      </c>
      <c r="D43" s="63">
        <v>2</v>
      </c>
      <c r="E43" s="63">
        <f t="shared" si="0"/>
        <v>12.4</v>
      </c>
      <c r="F43" s="65">
        <f t="shared" si="1"/>
        <v>0.29760000000000003</v>
      </c>
    </row>
    <row r="44" spans="1:6" ht="15.75" x14ac:dyDescent="0.3">
      <c r="A44" s="63">
        <v>0.12</v>
      </c>
      <c r="B44" s="63">
        <v>0.2</v>
      </c>
      <c r="C44" s="63">
        <v>4.8</v>
      </c>
      <c r="D44" s="63">
        <v>1</v>
      </c>
      <c r="E44" s="63">
        <f t="shared" si="0"/>
        <v>4.8</v>
      </c>
      <c r="F44" s="65">
        <f t="shared" si="1"/>
        <v>0.1152</v>
      </c>
    </row>
    <row r="45" spans="1:6" ht="15.75" x14ac:dyDescent="0.3">
      <c r="A45" s="63">
        <v>0.12</v>
      </c>
      <c r="B45" s="63">
        <v>0.2</v>
      </c>
      <c r="C45" s="63">
        <v>4.9000000000000004</v>
      </c>
      <c r="D45" s="63">
        <v>1</v>
      </c>
      <c r="E45" s="63">
        <f t="shared" si="0"/>
        <v>4.9000000000000004</v>
      </c>
      <c r="F45" s="65">
        <f t="shared" si="1"/>
        <v>0.11760000000000001</v>
      </c>
    </row>
    <row r="46" spans="1:6" ht="15.75" x14ac:dyDescent="0.3">
      <c r="A46" s="63">
        <v>0.12</v>
      </c>
      <c r="B46" s="63">
        <v>0.2</v>
      </c>
      <c r="C46" s="63">
        <v>4</v>
      </c>
      <c r="D46" s="63">
        <v>1</v>
      </c>
      <c r="E46" s="63">
        <f t="shared" si="0"/>
        <v>4</v>
      </c>
      <c r="F46" s="65">
        <f t="shared" si="1"/>
        <v>9.6000000000000002E-2</v>
      </c>
    </row>
    <row r="47" spans="1:6" ht="15.75" x14ac:dyDescent="0.3">
      <c r="A47" s="63">
        <v>0.12</v>
      </c>
      <c r="B47" s="63">
        <v>0.2</v>
      </c>
      <c r="C47" s="63">
        <v>3.1</v>
      </c>
      <c r="D47" s="63">
        <v>1</v>
      </c>
      <c r="E47" s="63">
        <f t="shared" si="0"/>
        <v>3.1</v>
      </c>
      <c r="F47" s="65">
        <f t="shared" si="1"/>
        <v>7.4400000000000008E-2</v>
      </c>
    </row>
    <row r="48" spans="1:6" ht="15.75" x14ac:dyDescent="0.3">
      <c r="A48" s="63">
        <v>0.12</v>
      </c>
      <c r="B48" s="63">
        <v>0.2</v>
      </c>
      <c r="C48" s="63">
        <v>2.7</v>
      </c>
      <c r="D48" s="63">
        <v>1</v>
      </c>
      <c r="E48" s="63">
        <f t="shared" si="0"/>
        <v>2.7</v>
      </c>
      <c r="F48" s="65">
        <f t="shared" si="1"/>
        <v>6.480000000000001E-2</v>
      </c>
    </row>
    <row r="49" spans="1:6" ht="15.75" x14ac:dyDescent="0.3">
      <c r="A49" s="63">
        <v>0.12</v>
      </c>
      <c r="B49" s="63">
        <v>0.2</v>
      </c>
      <c r="C49" s="63">
        <v>1.7</v>
      </c>
      <c r="D49" s="63">
        <v>2</v>
      </c>
      <c r="E49" s="63">
        <f t="shared" si="0"/>
        <v>3.4</v>
      </c>
      <c r="F49" s="65">
        <f t="shared" si="1"/>
        <v>8.1600000000000006E-2</v>
      </c>
    </row>
    <row r="50" spans="1:6" ht="15.75" x14ac:dyDescent="0.3">
      <c r="A50" s="63">
        <v>0.16</v>
      </c>
      <c r="B50" s="63">
        <v>0.16</v>
      </c>
      <c r="C50" s="63">
        <v>9</v>
      </c>
      <c r="D50" s="63">
        <v>2</v>
      </c>
      <c r="E50" s="63">
        <f>C50*D50</f>
        <v>18</v>
      </c>
      <c r="F50" s="65">
        <f t="shared" si="1"/>
        <v>0.46080000000000004</v>
      </c>
    </row>
    <row r="51" spans="1:6" ht="15.75" x14ac:dyDescent="0.3">
      <c r="A51" s="63">
        <v>0.16</v>
      </c>
      <c r="B51" s="63">
        <v>0.18</v>
      </c>
      <c r="C51" s="63">
        <v>6.9</v>
      </c>
      <c r="D51" s="63">
        <v>1</v>
      </c>
      <c r="E51" s="63">
        <f>C51*D51</f>
        <v>6.9</v>
      </c>
      <c r="F51" s="65">
        <f t="shared" si="1"/>
        <v>0.19872000000000001</v>
      </c>
    </row>
    <row r="52" spans="1:6" ht="15.75" x14ac:dyDescent="0.3">
      <c r="A52" s="63">
        <v>0.16</v>
      </c>
      <c r="B52" s="63">
        <v>0.18</v>
      </c>
      <c r="C52" s="63">
        <v>6.8</v>
      </c>
      <c r="D52" s="63">
        <v>1</v>
      </c>
      <c r="E52" s="63">
        <f>C52*D52</f>
        <v>6.8</v>
      </c>
      <c r="F52" s="65">
        <f t="shared" si="1"/>
        <v>0.19583999999999999</v>
      </c>
    </row>
    <row r="53" spans="1:6" ht="15.75" x14ac:dyDescent="0.3">
      <c r="A53" s="63">
        <v>0.16</v>
      </c>
      <c r="B53" s="63">
        <v>0.16</v>
      </c>
      <c r="C53" s="63">
        <v>6.4</v>
      </c>
      <c r="D53" s="63">
        <v>2</v>
      </c>
      <c r="E53" s="63">
        <f>C53*D53</f>
        <v>12.8</v>
      </c>
      <c r="F53" s="65">
        <f t="shared" si="1"/>
        <v>0.32768000000000003</v>
      </c>
    </row>
    <row r="54" spans="1:6" ht="15.75" x14ac:dyDescent="0.3">
      <c r="A54" s="63">
        <v>0.1</v>
      </c>
      <c r="B54" s="63">
        <v>0.18</v>
      </c>
      <c r="C54" s="63">
        <v>4.3</v>
      </c>
      <c r="D54" s="63">
        <v>2</v>
      </c>
      <c r="E54" s="63">
        <f>C54*D54</f>
        <v>8.6</v>
      </c>
      <c r="F54" s="65">
        <f>A54*B54*E54</f>
        <v>0.15479999999999999</v>
      </c>
    </row>
    <row r="55" spans="1:6" ht="15.75" x14ac:dyDescent="0.3">
      <c r="A55" s="63">
        <v>0.1</v>
      </c>
      <c r="B55" s="63">
        <v>0.18</v>
      </c>
      <c r="C55" s="63">
        <v>3.4</v>
      </c>
      <c r="D55" s="63">
        <v>2</v>
      </c>
      <c r="E55" s="63">
        <f t="shared" ref="E55:E72" si="2">C55*D55</f>
        <v>6.8</v>
      </c>
      <c r="F55" s="65">
        <f t="shared" si="1"/>
        <v>0.12239999999999998</v>
      </c>
    </row>
    <row r="56" spans="1:6" ht="15.75" x14ac:dyDescent="0.3">
      <c r="A56" s="63">
        <v>0.1</v>
      </c>
      <c r="B56" s="63">
        <v>0.18</v>
      </c>
      <c r="C56" s="63">
        <v>2.7</v>
      </c>
      <c r="D56" s="63">
        <v>2</v>
      </c>
      <c r="E56" s="63">
        <f t="shared" si="2"/>
        <v>5.4</v>
      </c>
      <c r="F56" s="65">
        <f t="shared" si="1"/>
        <v>9.7199999999999995E-2</v>
      </c>
    </row>
    <row r="57" spans="1:6" ht="15.75" x14ac:dyDescent="0.3">
      <c r="A57" s="63">
        <v>0.1</v>
      </c>
      <c r="B57" s="63">
        <v>0.18</v>
      </c>
      <c r="C57" s="63">
        <v>2</v>
      </c>
      <c r="D57" s="63">
        <v>2</v>
      </c>
      <c r="E57" s="63">
        <f t="shared" si="2"/>
        <v>4</v>
      </c>
      <c r="F57" s="65">
        <f t="shared" si="1"/>
        <v>7.1999999999999995E-2</v>
      </c>
    </row>
    <row r="58" spans="1:6" ht="15.75" x14ac:dyDescent="0.3">
      <c r="A58" s="63">
        <v>0.1</v>
      </c>
      <c r="B58" s="63">
        <v>0.18</v>
      </c>
      <c r="C58" s="63">
        <v>1.2</v>
      </c>
      <c r="D58" s="63">
        <v>2</v>
      </c>
      <c r="E58" s="63">
        <f t="shared" si="2"/>
        <v>2.4</v>
      </c>
      <c r="F58" s="65">
        <f t="shared" si="1"/>
        <v>4.3199999999999995E-2</v>
      </c>
    </row>
    <row r="59" spans="1:6" ht="15.75" x14ac:dyDescent="0.3">
      <c r="A59" s="63">
        <v>0.1</v>
      </c>
      <c r="B59" s="63">
        <v>0.18</v>
      </c>
      <c r="C59" s="63">
        <v>4.9000000000000004</v>
      </c>
      <c r="D59" s="63">
        <v>2</v>
      </c>
      <c r="E59" s="63">
        <f t="shared" si="2"/>
        <v>9.8000000000000007</v>
      </c>
      <c r="F59" s="65">
        <f t="shared" si="1"/>
        <v>0.1764</v>
      </c>
    </row>
    <row r="60" spans="1:6" ht="15.75" x14ac:dyDescent="0.3">
      <c r="A60" s="63">
        <v>0.1</v>
      </c>
      <c r="B60" s="63">
        <v>0.18</v>
      </c>
      <c r="C60" s="63">
        <v>4.8</v>
      </c>
      <c r="D60" s="63">
        <v>2</v>
      </c>
      <c r="E60" s="63">
        <f t="shared" si="2"/>
        <v>9.6</v>
      </c>
      <c r="F60" s="65">
        <f t="shared" si="1"/>
        <v>0.17279999999999998</v>
      </c>
    </row>
    <row r="61" spans="1:6" ht="15.75" x14ac:dyDescent="0.3">
      <c r="A61" s="63">
        <v>0.1</v>
      </c>
      <c r="B61" s="63">
        <v>0.18</v>
      </c>
      <c r="C61" s="63">
        <v>3.9</v>
      </c>
      <c r="D61" s="63">
        <v>2</v>
      </c>
      <c r="E61" s="63">
        <f t="shared" si="2"/>
        <v>7.8</v>
      </c>
      <c r="F61" s="65">
        <f t="shared" si="1"/>
        <v>0.1404</v>
      </c>
    </row>
    <row r="62" spans="1:6" ht="15.75" x14ac:dyDescent="0.3">
      <c r="A62" s="63">
        <v>0.1</v>
      </c>
      <c r="B62" s="63">
        <v>0.18</v>
      </c>
      <c r="C62" s="63">
        <v>3.1</v>
      </c>
      <c r="D62" s="63">
        <v>2</v>
      </c>
      <c r="E62" s="63">
        <f t="shared" si="2"/>
        <v>6.2</v>
      </c>
      <c r="F62" s="65">
        <f t="shared" si="1"/>
        <v>0.11159999999999999</v>
      </c>
    </row>
    <row r="63" spans="1:6" ht="15.75" x14ac:dyDescent="0.3">
      <c r="A63" s="63">
        <v>0.1</v>
      </c>
      <c r="B63" s="63">
        <v>0.18</v>
      </c>
      <c r="C63" s="63">
        <v>2.2000000000000002</v>
      </c>
      <c r="D63" s="63">
        <v>2</v>
      </c>
      <c r="E63" s="63">
        <f t="shared" si="2"/>
        <v>4.4000000000000004</v>
      </c>
      <c r="F63" s="65">
        <f t="shared" si="1"/>
        <v>7.9200000000000007E-2</v>
      </c>
    </row>
    <row r="64" spans="1:6" ht="15.75" x14ac:dyDescent="0.3">
      <c r="A64" s="63">
        <v>0.1</v>
      </c>
      <c r="B64" s="63">
        <v>0.18</v>
      </c>
      <c r="C64" s="63">
        <v>1.4</v>
      </c>
      <c r="D64" s="63">
        <v>2</v>
      </c>
      <c r="E64" s="63">
        <f t="shared" si="2"/>
        <v>2.8</v>
      </c>
      <c r="F64" s="65">
        <f t="shared" si="1"/>
        <v>5.0399999999999993E-2</v>
      </c>
    </row>
    <row r="65" spans="1:6" ht="15.75" x14ac:dyDescent="0.3">
      <c r="A65" s="63">
        <v>0.1</v>
      </c>
      <c r="B65" s="63">
        <v>0.1</v>
      </c>
      <c r="C65" s="63">
        <v>1.5</v>
      </c>
      <c r="D65" s="63">
        <v>2</v>
      </c>
      <c r="E65" s="63">
        <f t="shared" si="2"/>
        <v>3</v>
      </c>
      <c r="F65" s="65">
        <f t="shared" si="1"/>
        <v>3.0000000000000006E-2</v>
      </c>
    </row>
    <row r="66" spans="1:6" ht="15.75" x14ac:dyDescent="0.3">
      <c r="A66" s="63">
        <v>0.08</v>
      </c>
      <c r="B66" s="63">
        <v>0.18</v>
      </c>
      <c r="C66" s="63">
        <v>6.7</v>
      </c>
      <c r="D66" s="63">
        <v>42</v>
      </c>
      <c r="E66" s="63">
        <f t="shared" si="2"/>
        <v>281.40000000000003</v>
      </c>
      <c r="F66" s="65">
        <f t="shared" si="1"/>
        <v>4.0521600000000007</v>
      </c>
    </row>
    <row r="67" spans="1:6" ht="15.75" x14ac:dyDescent="0.3">
      <c r="A67" s="63">
        <v>0.08</v>
      </c>
      <c r="B67" s="63">
        <v>0.18</v>
      </c>
      <c r="C67" s="63">
        <v>1.8</v>
      </c>
      <c r="D67" s="63">
        <v>42</v>
      </c>
      <c r="E67" s="63">
        <f t="shared" si="2"/>
        <v>75.600000000000009</v>
      </c>
      <c r="F67" s="65">
        <f t="shared" si="1"/>
        <v>1.0886400000000001</v>
      </c>
    </row>
    <row r="68" spans="1:6" ht="15.75" x14ac:dyDescent="0.3">
      <c r="A68" s="63">
        <v>3.5000000000000003E-2</v>
      </c>
      <c r="B68" s="63">
        <v>0.18</v>
      </c>
      <c r="C68" s="63">
        <v>4.8</v>
      </c>
      <c r="D68" s="63">
        <v>84</v>
      </c>
      <c r="E68" s="63">
        <f t="shared" si="2"/>
        <v>403.2</v>
      </c>
      <c r="F68" s="65">
        <f t="shared" si="1"/>
        <v>2.5401599999999998</v>
      </c>
    </row>
    <row r="69" spans="1:6" ht="15.75" x14ac:dyDescent="0.3">
      <c r="A69" s="63">
        <v>3.5000000000000003E-2</v>
      </c>
      <c r="B69" s="63">
        <v>0.18</v>
      </c>
      <c r="C69" s="63">
        <v>9.8000000000000007</v>
      </c>
      <c r="D69" s="63">
        <v>42</v>
      </c>
      <c r="E69" s="63">
        <f t="shared" si="2"/>
        <v>411.6</v>
      </c>
      <c r="F69" s="65">
        <f t="shared" ref="F69:F72" si="3">A69*B69*E69</f>
        <v>2.5930800000000001</v>
      </c>
    </row>
    <row r="70" spans="1:6" ht="15.75" x14ac:dyDescent="0.3">
      <c r="A70" s="63">
        <v>3.5000000000000003E-2</v>
      </c>
      <c r="B70" s="63">
        <v>0.18</v>
      </c>
      <c r="C70" s="63">
        <v>3</v>
      </c>
      <c r="D70" s="63">
        <v>42</v>
      </c>
      <c r="E70" s="63">
        <f t="shared" si="2"/>
        <v>126</v>
      </c>
      <c r="F70" s="65">
        <f t="shared" si="3"/>
        <v>0.79380000000000006</v>
      </c>
    </row>
    <row r="71" spans="1:6" ht="15.75" x14ac:dyDescent="0.3">
      <c r="A71" s="63">
        <v>0.08</v>
      </c>
      <c r="B71" s="66">
        <v>0.18</v>
      </c>
      <c r="C71" s="63">
        <v>3</v>
      </c>
      <c r="D71" s="63">
        <v>42</v>
      </c>
      <c r="E71" s="63">
        <f t="shared" si="2"/>
        <v>126</v>
      </c>
      <c r="F71" s="65">
        <f t="shared" si="3"/>
        <v>1.8144</v>
      </c>
    </row>
    <row r="72" spans="1:6" ht="15.75" x14ac:dyDescent="0.3">
      <c r="A72" s="63">
        <v>0.08</v>
      </c>
      <c r="B72" s="63">
        <v>0.18</v>
      </c>
      <c r="C72" s="63">
        <v>2.4</v>
      </c>
      <c r="D72" s="63">
        <v>36</v>
      </c>
      <c r="E72" s="63">
        <f t="shared" si="2"/>
        <v>86.399999999999991</v>
      </c>
      <c r="F72" s="65">
        <f t="shared" si="3"/>
        <v>1.2441599999999999</v>
      </c>
    </row>
    <row r="73" spans="1:6" s="71" customFormat="1" ht="15.75" x14ac:dyDescent="0.25">
      <c r="A73" s="131" t="s">
        <v>15</v>
      </c>
      <c r="B73" s="131"/>
      <c r="C73" s="131"/>
      <c r="D73" s="72">
        <f t="shared" ref="D73:E73" si="4">SUM(D3:D72)</f>
        <v>571</v>
      </c>
      <c r="E73" s="72">
        <f t="shared" si="4"/>
        <v>2497.8999999999996</v>
      </c>
      <c r="F73" s="72">
        <f>SUM(F3:F72)</f>
        <v>36.393530000000005</v>
      </c>
    </row>
    <row r="74" spans="1:6" ht="15.75" x14ac:dyDescent="0.3">
      <c r="E74" s="62"/>
      <c r="F74" s="64"/>
    </row>
    <row r="75" spans="1:6" ht="15.75" x14ac:dyDescent="0.3">
      <c r="E75" s="62"/>
      <c r="F75" s="64"/>
    </row>
    <row r="76" spans="1:6" ht="15.75" x14ac:dyDescent="0.3">
      <c r="E76" s="62"/>
      <c r="F76" s="64"/>
    </row>
  </sheetData>
  <mergeCells count="2">
    <mergeCell ref="A1:F1"/>
    <mergeCell ref="A73:C7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J30" sqref="J30"/>
    </sheetView>
  </sheetViews>
  <sheetFormatPr defaultRowHeight="15" x14ac:dyDescent="0.25"/>
  <cols>
    <col min="2" max="2" width="12.28515625" customWidth="1"/>
    <col min="3" max="3" width="11.85546875" customWidth="1"/>
    <col min="4" max="4" width="14.5703125" customWidth="1"/>
    <col min="5" max="5" width="14" customWidth="1"/>
    <col min="6" max="6" width="12.5703125" customWidth="1"/>
  </cols>
  <sheetData>
    <row r="1" ht="12.75" customHeight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8" hidden="1" x14ac:dyDescent="0.25"/>
    <row r="18" spans="1:8" hidden="1" x14ac:dyDescent="0.25"/>
    <row r="19" spans="1:8" ht="30" customHeight="1" x14ac:dyDescent="0.35">
      <c r="A19" s="139" t="s">
        <v>6</v>
      </c>
      <c r="B19" s="139"/>
      <c r="C19" s="139"/>
      <c r="D19" s="139"/>
      <c r="E19" s="139"/>
      <c r="F19" s="139"/>
    </row>
    <row r="20" spans="1:8" x14ac:dyDescent="0.25">
      <c r="A20" s="69" t="s">
        <v>9</v>
      </c>
      <c r="B20" s="69" t="s">
        <v>10</v>
      </c>
      <c r="C20" s="69" t="s">
        <v>11</v>
      </c>
      <c r="D20" s="69" t="s">
        <v>12</v>
      </c>
      <c r="E20" s="69" t="s">
        <v>13</v>
      </c>
      <c r="F20" s="69" t="s">
        <v>14</v>
      </c>
      <c r="G20" s="40"/>
      <c r="H20" s="41"/>
    </row>
    <row r="21" spans="1:8" x14ac:dyDescent="0.25">
      <c r="A21" s="32">
        <v>0.16</v>
      </c>
      <c r="B21" s="8">
        <v>0.16</v>
      </c>
      <c r="C21" s="8">
        <v>1.5</v>
      </c>
      <c r="D21" s="8">
        <v>16</v>
      </c>
      <c r="E21" s="33">
        <f t="shared" ref="E21:E26" si="0">SUM(C21*D21)</f>
        <v>24</v>
      </c>
      <c r="F21" s="34">
        <f t="shared" ref="F21:F26" si="1">SUM(A21*B21*E21)</f>
        <v>0.61440000000000006</v>
      </c>
      <c r="G21" s="41"/>
      <c r="H21" s="41"/>
    </row>
    <row r="22" spans="1:8" x14ac:dyDescent="0.25">
      <c r="A22" s="32">
        <v>0.16</v>
      </c>
      <c r="B22" s="8">
        <v>0.16</v>
      </c>
      <c r="C22" s="8">
        <v>1.6</v>
      </c>
      <c r="D22" s="8">
        <v>8</v>
      </c>
      <c r="E22" s="33">
        <f t="shared" si="0"/>
        <v>12.8</v>
      </c>
      <c r="F22" s="34">
        <f t="shared" si="1"/>
        <v>0.32768000000000003</v>
      </c>
      <c r="G22" s="41"/>
      <c r="H22" s="41"/>
    </row>
    <row r="23" spans="1:8" x14ac:dyDescent="0.25">
      <c r="A23" s="32">
        <v>0.06</v>
      </c>
      <c r="B23" s="8">
        <v>0.2</v>
      </c>
      <c r="C23" s="8">
        <v>11.8</v>
      </c>
      <c r="D23" s="8">
        <v>4</v>
      </c>
      <c r="E23" s="33">
        <f t="shared" si="0"/>
        <v>47.2</v>
      </c>
      <c r="F23" s="34">
        <f t="shared" si="1"/>
        <v>0.56640000000000001</v>
      </c>
      <c r="G23" s="41"/>
      <c r="H23" s="41"/>
    </row>
    <row r="24" spans="1:8" x14ac:dyDescent="0.25">
      <c r="A24" s="32">
        <v>0.06</v>
      </c>
      <c r="B24" s="8">
        <v>0.16</v>
      </c>
      <c r="C24" s="36">
        <v>6.7</v>
      </c>
      <c r="D24" s="8">
        <v>4</v>
      </c>
      <c r="E24" s="33">
        <f t="shared" si="0"/>
        <v>26.8</v>
      </c>
      <c r="F24" s="34">
        <f t="shared" si="1"/>
        <v>0.25728000000000001</v>
      </c>
      <c r="G24" s="41"/>
      <c r="H24" s="41"/>
    </row>
    <row r="25" spans="1:8" x14ac:dyDescent="0.25">
      <c r="A25" s="37">
        <v>0.1</v>
      </c>
      <c r="B25" s="35">
        <v>0.2</v>
      </c>
      <c r="C25" s="8">
        <v>1.3</v>
      </c>
      <c r="D25" s="8">
        <v>4</v>
      </c>
      <c r="E25" s="33">
        <f t="shared" si="0"/>
        <v>5.2</v>
      </c>
      <c r="F25" s="34">
        <f t="shared" si="1"/>
        <v>0.10400000000000002</v>
      </c>
      <c r="G25" s="41"/>
      <c r="H25" s="41"/>
    </row>
    <row r="26" spans="1:8" x14ac:dyDescent="0.25">
      <c r="A26" s="37">
        <v>0.1</v>
      </c>
      <c r="B26" s="35">
        <v>0.1</v>
      </c>
      <c r="C26" s="8">
        <v>1.1000000000000001</v>
      </c>
      <c r="D26" s="8">
        <v>4</v>
      </c>
      <c r="E26" s="33">
        <f t="shared" si="0"/>
        <v>4.4000000000000004</v>
      </c>
      <c r="F26" s="34">
        <f t="shared" si="1"/>
        <v>4.4000000000000011E-2</v>
      </c>
      <c r="G26" s="41"/>
      <c r="H26" s="41"/>
    </row>
    <row r="27" spans="1:8" x14ac:dyDescent="0.25">
      <c r="A27" s="37">
        <v>0.16</v>
      </c>
      <c r="B27" s="35">
        <v>0.14000000000000001</v>
      </c>
      <c r="C27" s="8">
        <v>0.75</v>
      </c>
      <c r="D27" s="8">
        <v>2</v>
      </c>
      <c r="E27" s="33">
        <v>1.5</v>
      </c>
      <c r="F27" s="34">
        <v>3.4000000000000002E-2</v>
      </c>
      <c r="G27" s="41"/>
      <c r="H27" s="41"/>
    </row>
    <row r="28" spans="1:8" x14ac:dyDescent="0.25">
      <c r="A28" s="37">
        <v>0.18</v>
      </c>
      <c r="B28" s="35">
        <v>0.18</v>
      </c>
      <c r="C28" s="8">
        <v>0.7</v>
      </c>
      <c r="D28" s="8">
        <v>2</v>
      </c>
      <c r="E28" s="33">
        <v>1.4</v>
      </c>
      <c r="F28" s="34">
        <v>4.4999999999999998E-2</v>
      </c>
      <c r="G28" s="41"/>
      <c r="H28" s="41"/>
    </row>
    <row r="29" spans="1:8" x14ac:dyDescent="0.25">
      <c r="A29" s="32">
        <v>0.12</v>
      </c>
      <c r="B29" s="35">
        <v>0.2</v>
      </c>
      <c r="C29" s="36">
        <v>6.8</v>
      </c>
      <c r="D29" s="8">
        <v>4</v>
      </c>
      <c r="E29" s="33">
        <f>SUM(C29*D29)</f>
        <v>27.2</v>
      </c>
      <c r="F29" s="34">
        <f>SUM(A29*B29*E29)</f>
        <v>0.65280000000000005</v>
      </c>
      <c r="G29" s="41"/>
      <c r="H29" s="41"/>
    </row>
    <row r="30" spans="1:8" x14ac:dyDescent="0.25">
      <c r="A30" s="37">
        <v>0.1</v>
      </c>
      <c r="B30" s="35">
        <v>0.2</v>
      </c>
      <c r="C30" s="36">
        <v>6.7</v>
      </c>
      <c r="D30" s="8">
        <v>20</v>
      </c>
      <c r="E30" s="33">
        <f>SUM(C30*D30)</f>
        <v>134</v>
      </c>
      <c r="F30" s="34">
        <f>SUM(A30*B30*E30)</f>
        <v>2.6800000000000006</v>
      </c>
      <c r="G30" s="41"/>
      <c r="H30" s="41"/>
    </row>
    <row r="31" spans="1:8" x14ac:dyDescent="0.25">
      <c r="A31" s="32">
        <v>0.06</v>
      </c>
      <c r="B31" s="8">
        <v>0.16</v>
      </c>
      <c r="C31" s="36">
        <v>10.6</v>
      </c>
      <c r="D31" s="8">
        <v>8</v>
      </c>
      <c r="E31" s="33">
        <f>SUM(C31*D31)</f>
        <v>84.8</v>
      </c>
      <c r="F31" s="34">
        <f>SUM(A31*B31*E31)</f>
        <v>0.81407999999999991</v>
      </c>
      <c r="G31" s="41"/>
      <c r="H31" s="41"/>
    </row>
    <row r="32" spans="1:8" x14ac:dyDescent="0.25">
      <c r="A32" s="32"/>
      <c r="B32" s="8"/>
      <c r="C32" s="36"/>
      <c r="D32" s="39">
        <f t="shared" ref="D32:E32" si="2">SUM(D21:D31)</f>
        <v>76</v>
      </c>
      <c r="E32" s="39">
        <f t="shared" si="2"/>
        <v>369.3</v>
      </c>
      <c r="F32" s="39">
        <f>SUM(F21:F31)</f>
        <v>6.1396400000000009</v>
      </c>
      <c r="G32" s="38" t="s">
        <v>5</v>
      </c>
      <c r="H32" s="41"/>
    </row>
    <row r="33" spans="1:8" x14ac:dyDescent="0.25">
      <c r="A33" s="32"/>
      <c r="B33" s="8"/>
      <c r="C33" s="8"/>
      <c r="D33" s="8"/>
      <c r="E33" s="38"/>
      <c r="F33" s="34"/>
      <c r="G33" s="41"/>
      <c r="H33" s="41"/>
    </row>
    <row r="34" spans="1:8" x14ac:dyDescent="0.25">
      <c r="A34" s="32">
        <v>0.2</v>
      </c>
      <c r="B34" s="8">
        <v>0.2</v>
      </c>
      <c r="C34" s="8">
        <v>2.1</v>
      </c>
      <c r="D34" s="8">
        <v>8</v>
      </c>
      <c r="E34" s="33">
        <f>SUM(C34*D34)</f>
        <v>16.8</v>
      </c>
      <c r="F34" s="34">
        <f>SUM(A34*B34*E34)</f>
        <v>0.67200000000000015</v>
      </c>
      <c r="G34" s="41"/>
      <c r="H34" s="41"/>
    </row>
    <row r="35" spans="1:8" x14ac:dyDescent="0.25">
      <c r="A35" s="32">
        <v>0.1</v>
      </c>
      <c r="B35" s="8">
        <v>0.25</v>
      </c>
      <c r="C35" s="8">
        <v>3.5</v>
      </c>
      <c r="D35" s="8">
        <v>16</v>
      </c>
      <c r="E35" s="33">
        <f>SUM(C35*D35)</f>
        <v>56</v>
      </c>
      <c r="F35" s="34">
        <f>SUM(A35*B35*E35)</f>
        <v>1.4000000000000001</v>
      </c>
      <c r="G35" s="41"/>
      <c r="H35" s="41"/>
    </row>
    <row r="36" spans="1:8" x14ac:dyDescent="0.25">
      <c r="A36" s="32">
        <v>0.18</v>
      </c>
      <c r="B36" s="8">
        <v>0.3</v>
      </c>
      <c r="C36" s="8">
        <v>6.5</v>
      </c>
      <c r="D36" s="8">
        <v>8</v>
      </c>
      <c r="E36" s="33">
        <f>SUM(C36*D36)</f>
        <v>52</v>
      </c>
      <c r="F36" s="34">
        <f>SUM(A36*B36*E36)</f>
        <v>2.8079999999999998</v>
      </c>
      <c r="G36" s="41"/>
      <c r="H36" s="41"/>
    </row>
    <row r="37" spans="1:8" x14ac:dyDescent="0.25">
      <c r="A37" s="32">
        <v>0.18</v>
      </c>
      <c r="B37" s="8">
        <v>0.3</v>
      </c>
      <c r="C37" s="8">
        <v>5.4</v>
      </c>
      <c r="D37" s="8">
        <v>8</v>
      </c>
      <c r="E37" s="33">
        <f>SUM(C37*D37)</f>
        <v>43.2</v>
      </c>
      <c r="F37" s="34">
        <f>SUM(A37*B37*E37)</f>
        <v>2.3328000000000002</v>
      </c>
      <c r="G37" s="41"/>
      <c r="H37" s="41"/>
    </row>
    <row r="38" spans="1:8" x14ac:dyDescent="0.25">
      <c r="A38" s="32">
        <v>0.1</v>
      </c>
      <c r="B38" s="8">
        <v>0.12</v>
      </c>
      <c r="C38" s="8">
        <v>2.4</v>
      </c>
      <c r="D38" s="8">
        <v>40</v>
      </c>
      <c r="E38" s="33">
        <f>SUM(C38*D38)</f>
        <v>96</v>
      </c>
      <c r="F38" s="34">
        <f>SUM(A38*B38*E38)</f>
        <v>1.1520000000000001</v>
      </c>
      <c r="G38" s="41"/>
      <c r="H38" s="41"/>
    </row>
    <row r="39" spans="1:8" s="75" customFormat="1" x14ac:dyDescent="0.25">
      <c r="A39" s="131" t="s">
        <v>15</v>
      </c>
      <c r="B39" s="131"/>
      <c r="C39" s="131"/>
      <c r="D39" s="73">
        <f t="shared" ref="D39:E39" si="3">SUM(D32:D38)</f>
        <v>156</v>
      </c>
      <c r="E39" s="73">
        <f t="shared" si="3"/>
        <v>633.30000000000007</v>
      </c>
      <c r="F39" s="73">
        <f>SUM(F32:F38)</f>
        <v>14.504440000000002</v>
      </c>
      <c r="G39" s="74"/>
      <c r="H39" s="74"/>
    </row>
    <row r="40" spans="1:8" ht="0.75" customHeight="1" x14ac:dyDescent="0.25">
      <c r="A40" s="8"/>
      <c r="B40" s="8"/>
      <c r="C40" s="8"/>
      <c r="D40" s="8"/>
      <c r="E40" s="8"/>
      <c r="F40" s="42"/>
    </row>
    <row r="41" spans="1:8" ht="15.75" hidden="1" x14ac:dyDescent="0.25">
      <c r="D41" s="72"/>
      <c r="E41" s="72"/>
      <c r="F41" s="72"/>
    </row>
    <row r="42" spans="1:8" x14ac:dyDescent="0.25">
      <c r="D42" s="122"/>
      <c r="E42" s="122"/>
      <c r="F42" s="122"/>
    </row>
    <row r="43" spans="1:8" x14ac:dyDescent="0.25">
      <c r="D43" s="123"/>
      <c r="E43" s="123"/>
      <c r="F43" s="123"/>
    </row>
  </sheetData>
  <mergeCells count="2">
    <mergeCell ref="A19:F19"/>
    <mergeCell ref="A39:C3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G18" sqref="G18"/>
    </sheetView>
  </sheetViews>
  <sheetFormatPr defaultRowHeight="15" x14ac:dyDescent="0.25"/>
  <cols>
    <col min="1" max="1" width="14" customWidth="1"/>
    <col min="2" max="2" width="12" customWidth="1"/>
    <col min="3" max="3" width="11.42578125" customWidth="1"/>
    <col min="4" max="4" width="12.85546875" customWidth="1"/>
    <col min="5" max="5" width="19.140625" customWidth="1"/>
    <col min="6" max="6" width="12" customWidth="1"/>
  </cols>
  <sheetData>
    <row r="1" spans="1:6" ht="21" x14ac:dyDescent="0.25">
      <c r="A1" s="134" t="s">
        <v>16</v>
      </c>
      <c r="B1" s="134"/>
      <c r="C1" s="134"/>
      <c r="D1" s="134"/>
      <c r="E1" s="134"/>
      <c r="F1" s="134"/>
    </row>
    <row r="2" spans="1:6" ht="25.5" customHeight="1" x14ac:dyDescent="0.25">
      <c r="A2" s="69" t="s">
        <v>9</v>
      </c>
      <c r="B2" s="69" t="s">
        <v>10</v>
      </c>
      <c r="C2" s="69" t="s">
        <v>11</v>
      </c>
      <c r="D2" s="69" t="s">
        <v>12</v>
      </c>
      <c r="E2" s="69" t="s">
        <v>13</v>
      </c>
      <c r="F2" s="69" t="s">
        <v>14</v>
      </c>
    </row>
    <row r="3" spans="1:6" ht="15.75" x14ac:dyDescent="0.3">
      <c r="A3" s="3">
        <v>0.15</v>
      </c>
      <c r="B3" s="3">
        <v>0.15</v>
      </c>
      <c r="C3" s="3">
        <v>2.65</v>
      </c>
      <c r="D3" s="3">
        <v>38</v>
      </c>
      <c r="E3" s="3">
        <f t="shared" ref="E3:E12" si="0">C3*D3</f>
        <v>100.7</v>
      </c>
      <c r="F3" s="4">
        <f t="shared" ref="F3:F12" si="1">A3*B3*E3</f>
        <v>2.2657500000000002</v>
      </c>
    </row>
    <row r="4" spans="1:6" ht="15.75" x14ac:dyDescent="0.3">
      <c r="A4" s="3">
        <v>0.08</v>
      </c>
      <c r="B4" s="3">
        <v>0.02</v>
      </c>
      <c r="C4" s="3">
        <v>3.1</v>
      </c>
      <c r="D4" s="3">
        <v>14</v>
      </c>
      <c r="E4" s="3">
        <f t="shared" si="0"/>
        <v>43.4</v>
      </c>
      <c r="F4" s="4">
        <f t="shared" si="1"/>
        <v>6.9440000000000002E-2</v>
      </c>
    </row>
    <row r="5" spans="1:6" ht="15.75" x14ac:dyDescent="0.3">
      <c r="A5" s="3">
        <v>0.08</v>
      </c>
      <c r="B5" s="3">
        <v>0.2</v>
      </c>
      <c r="C5" s="3">
        <v>0.6</v>
      </c>
      <c r="D5" s="3">
        <v>2</v>
      </c>
      <c r="E5" s="3">
        <f t="shared" si="0"/>
        <v>1.2</v>
      </c>
      <c r="F5" s="4">
        <f t="shared" si="1"/>
        <v>1.9199999999999998E-2</v>
      </c>
    </row>
    <row r="6" spans="1:6" ht="15.75" x14ac:dyDescent="0.3">
      <c r="A6" s="3">
        <v>0.15</v>
      </c>
      <c r="B6" s="3">
        <v>0.15</v>
      </c>
      <c r="C6" s="3">
        <v>19.39</v>
      </c>
      <c r="D6" s="3">
        <v>1</v>
      </c>
      <c r="E6" s="3">
        <f>C6*D6</f>
        <v>19.39</v>
      </c>
      <c r="F6" s="4">
        <f t="shared" si="1"/>
        <v>0.43627500000000002</v>
      </c>
    </row>
    <row r="7" spans="1:6" ht="15.75" x14ac:dyDescent="0.3">
      <c r="A7" s="3">
        <v>0.15</v>
      </c>
      <c r="B7" s="3">
        <v>0.15</v>
      </c>
      <c r="C7" s="3">
        <v>3.8</v>
      </c>
      <c r="D7" s="3">
        <v>8</v>
      </c>
      <c r="E7" s="3">
        <f t="shared" si="0"/>
        <v>30.4</v>
      </c>
      <c r="F7" s="4">
        <f t="shared" si="1"/>
        <v>0.68399999999999994</v>
      </c>
    </row>
    <row r="8" spans="1:6" ht="15.75" x14ac:dyDescent="0.3">
      <c r="A8" s="3">
        <v>0.15</v>
      </c>
      <c r="B8" s="3">
        <v>0.15</v>
      </c>
      <c r="C8" s="3">
        <v>3.15</v>
      </c>
      <c r="D8" s="3">
        <v>8</v>
      </c>
      <c r="E8" s="3">
        <f t="shared" si="0"/>
        <v>25.2</v>
      </c>
      <c r="F8" s="4">
        <f t="shared" si="1"/>
        <v>0.56699999999999995</v>
      </c>
    </row>
    <row r="9" spans="1:6" ht="15.75" x14ac:dyDescent="0.3">
      <c r="A9" s="3">
        <v>0.15</v>
      </c>
      <c r="B9" s="3">
        <v>0.15</v>
      </c>
      <c r="C9" s="3">
        <v>2.4500000000000002</v>
      </c>
      <c r="D9" s="3">
        <v>16</v>
      </c>
      <c r="E9" s="3">
        <f t="shared" si="0"/>
        <v>39.200000000000003</v>
      </c>
      <c r="F9" s="4">
        <f t="shared" si="1"/>
        <v>0.88200000000000001</v>
      </c>
    </row>
    <row r="10" spans="1:6" ht="15.75" x14ac:dyDescent="0.3">
      <c r="A10" s="3">
        <v>0.15</v>
      </c>
      <c r="B10" s="3">
        <v>0.15</v>
      </c>
      <c r="C10" s="3">
        <v>3.6</v>
      </c>
      <c r="D10" s="3">
        <v>18</v>
      </c>
      <c r="E10" s="3">
        <f t="shared" si="0"/>
        <v>64.8</v>
      </c>
      <c r="F10" s="4">
        <f t="shared" si="1"/>
        <v>1.458</v>
      </c>
    </row>
    <row r="11" spans="1:6" ht="15.75" x14ac:dyDescent="0.3">
      <c r="A11" s="63">
        <v>0.08</v>
      </c>
      <c r="B11" s="63">
        <v>0.2</v>
      </c>
      <c r="C11" s="63">
        <v>3.6</v>
      </c>
      <c r="D11" s="63">
        <v>6</v>
      </c>
      <c r="E11" s="3">
        <f t="shared" si="0"/>
        <v>21.6</v>
      </c>
      <c r="F11" s="4">
        <f t="shared" si="1"/>
        <v>0.34560000000000002</v>
      </c>
    </row>
    <row r="12" spans="1:6" ht="15.75" x14ac:dyDescent="0.3">
      <c r="A12" s="63">
        <v>0.15</v>
      </c>
      <c r="B12" s="63">
        <v>0.15</v>
      </c>
      <c r="C12" s="63">
        <v>3.6</v>
      </c>
      <c r="D12" s="63">
        <v>2</v>
      </c>
      <c r="E12" s="3">
        <f t="shared" si="0"/>
        <v>7.2</v>
      </c>
      <c r="F12" s="4">
        <f t="shared" si="1"/>
        <v>0.16200000000000001</v>
      </c>
    </row>
    <row r="13" spans="1:6" ht="15.75" x14ac:dyDescent="0.25">
      <c r="A13" s="131" t="s">
        <v>15</v>
      </c>
      <c r="B13" s="131"/>
      <c r="C13" s="131"/>
      <c r="D13" s="72">
        <f>SUM(D3:D12)</f>
        <v>113</v>
      </c>
      <c r="E13" s="72">
        <f t="shared" ref="E13:F13" si="2">SUM(E3:E12)</f>
        <v>353.09000000000003</v>
      </c>
      <c r="F13" s="72">
        <f t="shared" si="2"/>
        <v>6.8892650000000009</v>
      </c>
    </row>
    <row r="14" spans="1:6" ht="15.75" x14ac:dyDescent="0.3">
      <c r="A14" s="6"/>
      <c r="B14" s="6"/>
      <c r="C14" s="6"/>
      <c r="D14" s="6"/>
      <c r="E14" s="5"/>
      <c r="F14" s="61"/>
    </row>
    <row r="15" spans="1:6" ht="15.75" x14ac:dyDescent="0.3">
      <c r="A15" s="6"/>
      <c r="B15" s="6"/>
      <c r="C15" s="6"/>
      <c r="D15" s="6"/>
      <c r="E15" s="5"/>
      <c r="F15" s="61"/>
    </row>
    <row r="16" spans="1:6" ht="15.75" x14ac:dyDescent="0.3">
      <c r="A16" s="6"/>
      <c r="B16" s="6"/>
      <c r="C16" s="6"/>
      <c r="D16" s="6"/>
      <c r="E16" s="5"/>
      <c r="F16" s="61"/>
    </row>
    <row r="17" spans="1:6" ht="15.75" x14ac:dyDescent="0.3">
      <c r="A17" s="6"/>
      <c r="B17" s="6"/>
      <c r="C17" s="6"/>
      <c r="D17" s="6"/>
      <c r="E17" s="5"/>
      <c r="F17" s="61"/>
    </row>
    <row r="18" spans="1:6" ht="15.75" x14ac:dyDescent="0.3">
      <c r="A18" s="6"/>
      <c r="B18" s="6"/>
      <c r="C18" s="6"/>
      <c r="D18" s="6"/>
      <c r="E18" s="5"/>
      <c r="F18" s="61"/>
    </row>
    <row r="19" spans="1:6" ht="15.75" x14ac:dyDescent="0.3">
      <c r="A19" s="6"/>
      <c r="B19" s="6"/>
      <c r="C19" s="6"/>
      <c r="D19" s="6"/>
      <c r="E19" s="5"/>
      <c r="F19" s="61"/>
    </row>
    <row r="20" spans="1:6" ht="15.75" x14ac:dyDescent="0.3">
      <c r="A20" s="6"/>
      <c r="B20" s="6"/>
      <c r="C20" s="6"/>
      <c r="D20" s="6"/>
      <c r="E20" s="5"/>
      <c r="F20" s="61"/>
    </row>
    <row r="21" spans="1:6" ht="15.75" x14ac:dyDescent="0.3">
      <c r="A21" s="6"/>
      <c r="B21" s="6"/>
      <c r="C21" s="6"/>
      <c r="D21" s="6"/>
      <c r="E21" s="5"/>
      <c r="F21" s="61"/>
    </row>
    <row r="22" spans="1:6" ht="15.75" x14ac:dyDescent="0.3">
      <c r="A22" s="6"/>
      <c r="B22" s="6"/>
      <c r="C22" s="6"/>
      <c r="D22" s="6"/>
      <c r="E22" s="5"/>
      <c r="F22" s="61"/>
    </row>
  </sheetData>
  <mergeCells count="2">
    <mergeCell ref="A1:F1"/>
    <mergeCell ref="A13:C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workbookViewId="0">
      <selection activeCell="H17" sqref="H17"/>
    </sheetView>
  </sheetViews>
  <sheetFormatPr defaultRowHeight="15" x14ac:dyDescent="0.25"/>
  <cols>
    <col min="2" max="2" width="10.85546875" customWidth="1"/>
    <col min="4" max="4" width="13.28515625" customWidth="1"/>
    <col min="5" max="5" width="11.140625" customWidth="1"/>
    <col min="6" max="6" width="9.85546875" customWidth="1"/>
  </cols>
  <sheetData>
    <row r="1" spans="1:7" ht="29.25" customHeight="1" x14ac:dyDescent="0.35">
      <c r="A1" s="140" t="s">
        <v>6</v>
      </c>
      <c r="B1" s="141"/>
      <c r="C1" s="141"/>
      <c r="D1" s="141"/>
      <c r="E1" s="141"/>
      <c r="F1" s="142"/>
      <c r="G1" s="6"/>
    </row>
    <row r="2" spans="1:7" ht="27.75" customHeight="1" x14ac:dyDescent="0.25">
      <c r="A2" s="69" t="s">
        <v>9</v>
      </c>
      <c r="B2" s="69" t="s">
        <v>10</v>
      </c>
      <c r="C2" s="69" t="s">
        <v>11</v>
      </c>
      <c r="D2" s="69" t="s">
        <v>12</v>
      </c>
      <c r="E2" s="69" t="s">
        <v>13</v>
      </c>
      <c r="F2" s="69" t="s">
        <v>14</v>
      </c>
      <c r="G2" s="6"/>
    </row>
    <row r="3" spans="1:7" x14ac:dyDescent="0.25">
      <c r="A3" s="32">
        <v>0.15</v>
      </c>
      <c r="B3" s="8">
        <v>0.15</v>
      </c>
      <c r="C3" s="8">
        <v>3.2</v>
      </c>
      <c r="D3" s="8">
        <v>34</v>
      </c>
      <c r="E3" s="33">
        <f t="shared" ref="E3:E4" si="0">SUM(C3*D3)</f>
        <v>108.80000000000001</v>
      </c>
      <c r="F3" s="47">
        <f>SUM(A3*B3*E3)</f>
        <v>2.448</v>
      </c>
      <c r="G3" s="6"/>
    </row>
    <row r="4" spans="1:7" x14ac:dyDescent="0.25">
      <c r="A4" s="32">
        <v>0.15</v>
      </c>
      <c r="B4" s="8">
        <v>0.15</v>
      </c>
      <c r="C4" s="8">
        <v>3.3</v>
      </c>
      <c r="D4" s="8">
        <v>32</v>
      </c>
      <c r="E4" s="33">
        <f t="shared" si="0"/>
        <v>105.6</v>
      </c>
      <c r="F4" s="47">
        <f>SUM(A4*B4*E4)</f>
        <v>2.3759999999999999</v>
      </c>
      <c r="G4" s="6"/>
    </row>
    <row r="5" spans="1:7" x14ac:dyDescent="0.25">
      <c r="A5" s="32">
        <v>0.15</v>
      </c>
      <c r="B5" s="8">
        <v>0.15</v>
      </c>
      <c r="C5" s="8"/>
      <c r="D5" s="8"/>
      <c r="E5" s="33">
        <v>47</v>
      </c>
      <c r="F5" s="47">
        <f>SUM(A5*B5*E5)</f>
        <v>1.0574999999999999</v>
      </c>
      <c r="G5" s="6"/>
    </row>
    <row r="6" spans="1:7" x14ac:dyDescent="0.25">
      <c r="A6" s="32">
        <v>0.1</v>
      </c>
      <c r="B6" s="8">
        <v>0.2</v>
      </c>
      <c r="C6" s="36">
        <v>3.6</v>
      </c>
      <c r="D6" s="8">
        <v>25</v>
      </c>
      <c r="E6" s="33">
        <f t="shared" ref="E6:E10" si="1">SUM(C6*D6)</f>
        <v>90</v>
      </c>
      <c r="F6" s="47">
        <f>SUM(A6*B6*E6)</f>
        <v>1.8000000000000003</v>
      </c>
      <c r="G6" s="6"/>
    </row>
    <row r="7" spans="1:7" x14ac:dyDescent="0.25">
      <c r="A7" s="37">
        <v>0.1</v>
      </c>
      <c r="B7" s="35">
        <v>0.2</v>
      </c>
      <c r="C7" s="8">
        <v>3.8</v>
      </c>
      <c r="D7" s="8">
        <v>1</v>
      </c>
      <c r="E7" s="33">
        <f t="shared" si="1"/>
        <v>3.8</v>
      </c>
      <c r="F7" s="47">
        <f>SUM(A7*B7*E7)</f>
        <v>7.6000000000000012E-2</v>
      </c>
      <c r="G7" s="6"/>
    </row>
    <row r="8" spans="1:7" x14ac:dyDescent="0.25">
      <c r="A8" s="37">
        <v>0.05</v>
      </c>
      <c r="B8" s="35">
        <v>0.15</v>
      </c>
      <c r="C8" s="8">
        <v>1.3</v>
      </c>
      <c r="D8" s="8">
        <v>100</v>
      </c>
      <c r="E8" s="33">
        <f t="shared" si="1"/>
        <v>130</v>
      </c>
      <c r="F8" s="47">
        <f t="shared" ref="F8:F11" si="2">SUM(A8*B8*E8)</f>
        <v>0.97499999999999998</v>
      </c>
      <c r="G8" s="6"/>
    </row>
    <row r="9" spans="1:7" x14ac:dyDescent="0.25">
      <c r="A9" s="37">
        <v>0.1</v>
      </c>
      <c r="B9" s="35">
        <v>0.1</v>
      </c>
      <c r="C9" s="8">
        <v>1.08</v>
      </c>
      <c r="D9" s="8">
        <v>40</v>
      </c>
      <c r="E9" s="33">
        <f t="shared" si="1"/>
        <v>43.2</v>
      </c>
      <c r="F9" s="47">
        <f t="shared" si="2"/>
        <v>0.43200000000000011</v>
      </c>
      <c r="G9" s="6"/>
    </row>
    <row r="10" spans="1:7" x14ac:dyDescent="0.25">
      <c r="A10" s="37">
        <v>0.1</v>
      </c>
      <c r="B10" s="35">
        <v>0.1</v>
      </c>
      <c r="C10" s="8">
        <v>0.7</v>
      </c>
      <c r="D10" s="8">
        <v>9</v>
      </c>
      <c r="E10" s="33">
        <f t="shared" si="1"/>
        <v>6.3</v>
      </c>
      <c r="F10" s="47">
        <f t="shared" si="2"/>
        <v>6.3000000000000014E-2</v>
      </c>
      <c r="G10" s="6"/>
    </row>
    <row r="11" spans="1:7" x14ac:dyDescent="0.25">
      <c r="A11" s="32">
        <v>0.05</v>
      </c>
      <c r="B11" s="35">
        <v>0.05</v>
      </c>
      <c r="C11" s="36"/>
      <c r="D11" s="8"/>
      <c r="E11" s="33">
        <v>390</v>
      </c>
      <c r="F11" s="47">
        <f t="shared" si="2"/>
        <v>0.9750000000000002</v>
      </c>
      <c r="G11" s="6"/>
    </row>
    <row r="12" spans="1:7" ht="15.75" x14ac:dyDescent="0.25">
      <c r="A12" s="131" t="s">
        <v>15</v>
      </c>
      <c r="B12" s="131"/>
      <c r="C12" s="131"/>
      <c r="D12" s="72">
        <f t="shared" ref="D12:E12" si="3">SUM(D3:D11)</f>
        <v>241</v>
      </c>
      <c r="E12" s="72">
        <f t="shared" si="3"/>
        <v>924.69999999999993</v>
      </c>
      <c r="F12" s="72">
        <f>SUM(F3:F11)</f>
        <v>10.202500000000001</v>
      </c>
      <c r="G12" s="6"/>
    </row>
    <row r="13" spans="1:7" x14ac:dyDescent="0.25">
      <c r="A13" s="43"/>
      <c r="B13" s="6"/>
      <c r="C13" s="46"/>
      <c r="D13" s="6"/>
      <c r="E13" s="44"/>
      <c r="F13" s="45"/>
      <c r="G13" s="6"/>
    </row>
    <row r="14" spans="1:7" x14ac:dyDescent="0.25">
      <c r="A14" s="43"/>
      <c r="B14" s="6"/>
      <c r="C14" s="46"/>
      <c r="D14" s="6"/>
      <c r="E14" s="44"/>
      <c r="F14" s="45"/>
      <c r="G14" s="6"/>
    </row>
    <row r="15" spans="1:7" x14ac:dyDescent="0.25">
      <c r="A15" s="43"/>
      <c r="B15" s="6"/>
      <c r="C15" s="6"/>
      <c r="D15" s="6"/>
      <c r="E15" s="44"/>
      <c r="F15" s="45"/>
      <c r="G15" s="6"/>
    </row>
    <row r="16" spans="1:7" x14ac:dyDescent="0.25">
      <c r="A16" s="43"/>
      <c r="B16" s="6"/>
      <c r="C16" s="6"/>
      <c r="D16" s="6"/>
      <c r="E16" s="44"/>
      <c r="F16" s="45"/>
      <c r="G16" s="6"/>
    </row>
    <row r="17" spans="1:7" x14ac:dyDescent="0.25">
      <c r="A17" s="43"/>
      <c r="B17" s="6"/>
      <c r="C17" s="6"/>
      <c r="D17" s="6"/>
      <c r="E17" s="44"/>
      <c r="F17" s="45"/>
      <c r="G17" s="6"/>
    </row>
    <row r="18" spans="1:7" x14ac:dyDescent="0.25">
      <c r="A18" s="43"/>
      <c r="B18" s="6"/>
      <c r="C18" s="6"/>
      <c r="D18" s="6"/>
      <c r="E18" s="44"/>
      <c r="F18" s="45"/>
      <c r="G18" s="6"/>
    </row>
    <row r="19" spans="1:7" x14ac:dyDescent="0.25">
      <c r="A19" s="43"/>
      <c r="B19" s="6"/>
      <c r="C19" s="6"/>
      <c r="D19" s="6"/>
      <c r="E19" s="44"/>
      <c r="F19" s="45"/>
      <c r="G19" s="6"/>
    </row>
    <row r="20" spans="1:7" x14ac:dyDescent="0.25">
      <c r="A20" s="43"/>
      <c r="B20" s="6"/>
      <c r="C20" s="6"/>
      <c r="D20" s="6"/>
      <c r="E20" s="44"/>
      <c r="F20" s="45"/>
      <c r="G20" s="6"/>
    </row>
    <row r="21" spans="1:7" x14ac:dyDescent="0.25">
      <c r="A21" s="6"/>
      <c r="B21" s="6"/>
      <c r="C21" s="6"/>
      <c r="D21" s="6"/>
      <c r="E21" s="44"/>
      <c r="F21" s="45"/>
      <c r="G21" s="6"/>
    </row>
    <row r="22" spans="1:7" x14ac:dyDescent="0.25">
      <c r="A22" s="6"/>
      <c r="B22" s="6"/>
      <c r="C22" s="6"/>
      <c r="D22" s="6"/>
      <c r="E22" s="44"/>
      <c r="F22" s="45"/>
      <c r="G22" s="6"/>
    </row>
    <row r="23" spans="1:7" x14ac:dyDescent="0.25">
      <c r="A23" s="43"/>
      <c r="B23" s="6"/>
      <c r="C23" s="6"/>
      <c r="D23" s="6"/>
      <c r="E23" s="44"/>
      <c r="F23" s="45"/>
      <c r="G23" s="6"/>
    </row>
    <row r="24" spans="1:7" x14ac:dyDescent="0.25">
      <c r="A24" s="43"/>
      <c r="B24" s="6"/>
      <c r="C24" s="6"/>
      <c r="D24" s="6"/>
      <c r="E24" s="44"/>
      <c r="F24" s="45"/>
      <c r="G24" s="6"/>
    </row>
    <row r="25" spans="1:7" x14ac:dyDescent="0.25">
      <c r="A25" s="43"/>
      <c r="B25" s="6"/>
      <c r="C25" s="6"/>
      <c r="D25" s="6"/>
      <c r="E25" s="44"/>
      <c r="F25" s="45"/>
      <c r="G25" s="6"/>
    </row>
    <row r="26" spans="1:7" x14ac:dyDescent="0.25">
      <c r="A26" s="43"/>
      <c r="B26" s="6"/>
      <c r="C26" s="6"/>
      <c r="D26" s="6"/>
      <c r="E26" s="44"/>
      <c r="F26" s="45"/>
      <c r="G26" s="6"/>
    </row>
    <row r="27" spans="1:7" x14ac:dyDescent="0.25">
      <c r="A27" s="6"/>
      <c r="B27" s="6"/>
      <c r="C27" s="6"/>
      <c r="D27" s="6"/>
      <c r="E27" s="44"/>
      <c r="F27" s="45"/>
      <c r="G27" s="6"/>
    </row>
    <row r="28" spans="1:7" x14ac:dyDescent="0.25">
      <c r="A28" s="6"/>
      <c r="B28" s="6"/>
      <c r="C28" s="6"/>
      <c r="D28" s="6"/>
      <c r="E28" s="44"/>
      <c r="F28" s="45"/>
      <c r="G28" s="6"/>
    </row>
  </sheetData>
  <mergeCells count="2">
    <mergeCell ref="A1:F1"/>
    <mergeCell ref="A12:C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workbookViewId="0">
      <selection activeCell="H76" sqref="H76"/>
    </sheetView>
  </sheetViews>
  <sheetFormatPr defaultRowHeight="15" x14ac:dyDescent="0.25"/>
  <cols>
    <col min="1" max="1" width="13.28515625" customWidth="1"/>
    <col min="2" max="2" width="13.5703125" customWidth="1"/>
    <col min="3" max="3" width="15.140625" customWidth="1"/>
    <col min="4" max="4" width="13.28515625" customWidth="1"/>
    <col min="5" max="5" width="18" customWidth="1"/>
    <col min="6" max="6" width="10.85546875" customWidth="1"/>
  </cols>
  <sheetData>
    <row r="1" spans="1:7" ht="21" x14ac:dyDescent="0.25">
      <c r="A1" s="143" t="s">
        <v>49</v>
      </c>
      <c r="B1" s="143"/>
      <c r="C1" s="143"/>
      <c r="D1" s="143"/>
      <c r="E1" s="143"/>
      <c r="F1" s="143"/>
      <c r="G1" s="6"/>
    </row>
    <row r="2" spans="1:7" x14ac:dyDescent="0.25">
      <c r="A2" s="69" t="s">
        <v>9</v>
      </c>
      <c r="B2" s="69" t="s">
        <v>10</v>
      </c>
      <c r="C2" s="69" t="s">
        <v>11</v>
      </c>
      <c r="D2" s="69" t="s">
        <v>12</v>
      </c>
      <c r="E2" s="69" t="s">
        <v>13</v>
      </c>
      <c r="F2" s="69" t="s">
        <v>14</v>
      </c>
      <c r="G2" s="6"/>
    </row>
    <row r="3" spans="1:7" ht="15.75" x14ac:dyDescent="0.3">
      <c r="A3" s="3">
        <v>0.08</v>
      </c>
      <c r="B3" s="3">
        <v>0.18</v>
      </c>
      <c r="C3" s="8">
        <v>8.23</v>
      </c>
      <c r="D3" s="3">
        <v>27</v>
      </c>
      <c r="E3" s="3">
        <f>C3*D3</f>
        <v>222.21</v>
      </c>
      <c r="F3" s="4">
        <f t="shared" ref="F3:F66" si="0">A3*B3*E3</f>
        <v>3.199824</v>
      </c>
      <c r="G3" s="6"/>
    </row>
    <row r="4" spans="1:7" ht="15.75" x14ac:dyDescent="0.3">
      <c r="A4" s="3">
        <v>0.08</v>
      </c>
      <c r="B4" s="3">
        <v>0.18</v>
      </c>
      <c r="C4" s="8">
        <v>6.35</v>
      </c>
      <c r="D4" s="3">
        <v>1</v>
      </c>
      <c r="E4" s="3">
        <f t="shared" ref="E4:E67" si="1">C4*D4</f>
        <v>6.35</v>
      </c>
      <c r="F4" s="4">
        <f t="shared" si="0"/>
        <v>9.1439999999999994E-2</v>
      </c>
      <c r="G4" s="6"/>
    </row>
    <row r="5" spans="1:7" ht="15.75" x14ac:dyDescent="0.3">
      <c r="A5" s="3">
        <v>0.08</v>
      </c>
      <c r="B5" s="3">
        <v>0.18</v>
      </c>
      <c r="C5" s="8">
        <v>7.6</v>
      </c>
      <c r="D5" s="3">
        <v>2</v>
      </c>
      <c r="E5" s="3">
        <f t="shared" si="1"/>
        <v>15.2</v>
      </c>
      <c r="F5" s="4">
        <f t="shared" si="0"/>
        <v>0.21887999999999999</v>
      </c>
      <c r="G5" s="6"/>
    </row>
    <row r="6" spans="1:7" ht="15.75" x14ac:dyDescent="0.3">
      <c r="A6" s="3">
        <v>0.08</v>
      </c>
      <c r="B6" s="3">
        <v>0.18</v>
      </c>
      <c r="C6" s="8">
        <v>6.75</v>
      </c>
      <c r="D6" s="3">
        <v>12</v>
      </c>
      <c r="E6" s="3">
        <f t="shared" si="1"/>
        <v>81</v>
      </c>
      <c r="F6" s="4">
        <f t="shared" si="0"/>
        <v>1.1663999999999999</v>
      </c>
      <c r="G6" s="6"/>
    </row>
    <row r="7" spans="1:7" ht="15.75" x14ac:dyDescent="0.3">
      <c r="A7" s="3">
        <v>0.08</v>
      </c>
      <c r="B7" s="3">
        <v>0.18</v>
      </c>
      <c r="C7" s="8">
        <v>4.0999999999999996</v>
      </c>
      <c r="D7" s="3">
        <v>1</v>
      </c>
      <c r="E7" s="3">
        <f t="shared" si="1"/>
        <v>4.0999999999999996</v>
      </c>
      <c r="F7" s="4">
        <f t="shared" si="0"/>
        <v>5.9039999999999995E-2</v>
      </c>
      <c r="G7" s="6"/>
    </row>
    <row r="8" spans="1:7" ht="15.75" x14ac:dyDescent="0.3">
      <c r="A8" s="3">
        <v>0.08</v>
      </c>
      <c r="B8" s="3">
        <v>0.18</v>
      </c>
      <c r="C8" s="8">
        <v>2.95</v>
      </c>
      <c r="D8" s="3">
        <v>2</v>
      </c>
      <c r="E8" s="3">
        <f t="shared" si="1"/>
        <v>5.9</v>
      </c>
      <c r="F8" s="4">
        <f t="shared" si="0"/>
        <v>8.4960000000000008E-2</v>
      </c>
      <c r="G8" s="6"/>
    </row>
    <row r="9" spans="1:7" ht="15.75" x14ac:dyDescent="0.3">
      <c r="A9" s="3">
        <v>0.08</v>
      </c>
      <c r="B9" s="3">
        <v>0.18</v>
      </c>
      <c r="C9" s="8">
        <v>1.65</v>
      </c>
      <c r="D9" s="3">
        <v>2</v>
      </c>
      <c r="E9" s="3">
        <f t="shared" si="1"/>
        <v>3.3</v>
      </c>
      <c r="F9" s="4">
        <f t="shared" si="0"/>
        <v>4.7519999999999993E-2</v>
      </c>
      <c r="G9" s="6"/>
    </row>
    <row r="10" spans="1:7" ht="15.75" x14ac:dyDescent="0.3">
      <c r="A10" s="3">
        <v>0.08</v>
      </c>
      <c r="B10" s="3">
        <v>0.18</v>
      </c>
      <c r="C10" s="8">
        <v>4.91</v>
      </c>
      <c r="D10" s="3">
        <v>6</v>
      </c>
      <c r="E10" s="3">
        <f t="shared" si="1"/>
        <v>29.46</v>
      </c>
      <c r="F10" s="4">
        <f t="shared" si="0"/>
        <v>0.42422399999999999</v>
      </c>
      <c r="G10" s="6"/>
    </row>
    <row r="11" spans="1:7" ht="15.75" x14ac:dyDescent="0.3">
      <c r="A11" s="3">
        <v>0.08</v>
      </c>
      <c r="B11" s="3">
        <v>0.18</v>
      </c>
      <c r="C11" s="8">
        <v>4.2</v>
      </c>
      <c r="D11" s="63">
        <v>2</v>
      </c>
      <c r="E11" s="3">
        <f t="shared" si="1"/>
        <v>8.4</v>
      </c>
      <c r="F11" s="4">
        <f t="shared" si="0"/>
        <v>0.12096</v>
      </c>
      <c r="G11" s="6"/>
    </row>
    <row r="12" spans="1:7" ht="15.75" x14ac:dyDescent="0.3">
      <c r="A12" s="3">
        <v>0.08</v>
      </c>
      <c r="B12" s="3">
        <v>0.18</v>
      </c>
      <c r="C12" s="8">
        <v>3</v>
      </c>
      <c r="D12" s="63">
        <v>2</v>
      </c>
      <c r="E12" s="3">
        <f t="shared" si="1"/>
        <v>6</v>
      </c>
      <c r="F12" s="4">
        <f t="shared" si="0"/>
        <v>8.6400000000000005E-2</v>
      </c>
      <c r="G12" s="6"/>
    </row>
    <row r="13" spans="1:7" ht="15.75" x14ac:dyDescent="0.3">
      <c r="A13" s="3">
        <v>0.08</v>
      </c>
      <c r="B13" s="3">
        <v>0.18</v>
      </c>
      <c r="C13" s="8">
        <v>1.5</v>
      </c>
      <c r="D13" s="63">
        <v>2</v>
      </c>
      <c r="E13" s="3">
        <f t="shared" si="1"/>
        <v>3</v>
      </c>
      <c r="F13" s="4">
        <f t="shared" si="0"/>
        <v>4.3200000000000002E-2</v>
      </c>
      <c r="G13" s="6"/>
    </row>
    <row r="14" spans="1:7" ht="15.75" x14ac:dyDescent="0.3">
      <c r="A14" s="3">
        <v>0.08</v>
      </c>
      <c r="B14" s="3">
        <v>0.18</v>
      </c>
      <c r="C14" s="8">
        <v>4.07</v>
      </c>
      <c r="D14" s="63">
        <v>1</v>
      </c>
      <c r="E14" s="3">
        <f t="shared" si="1"/>
        <v>4.07</v>
      </c>
      <c r="F14" s="4">
        <f t="shared" si="0"/>
        <v>5.8608E-2</v>
      </c>
    </row>
    <row r="15" spans="1:7" ht="15.75" x14ac:dyDescent="0.3">
      <c r="A15" s="3">
        <v>0.08</v>
      </c>
      <c r="B15" s="3">
        <v>0.18</v>
      </c>
      <c r="C15" s="8">
        <v>2.75</v>
      </c>
      <c r="D15" s="63">
        <v>1</v>
      </c>
      <c r="E15" s="3">
        <f t="shared" si="1"/>
        <v>2.75</v>
      </c>
      <c r="F15" s="4">
        <f t="shared" si="0"/>
        <v>3.9599999999999996E-2</v>
      </c>
    </row>
    <row r="16" spans="1:7" ht="15.75" x14ac:dyDescent="0.3">
      <c r="A16" s="3">
        <v>0.08</v>
      </c>
      <c r="B16" s="3">
        <v>0.18</v>
      </c>
      <c r="C16" s="8">
        <v>1.7</v>
      </c>
      <c r="D16" s="63">
        <v>2</v>
      </c>
      <c r="E16" s="3">
        <f t="shared" si="1"/>
        <v>3.4</v>
      </c>
      <c r="F16" s="4">
        <f t="shared" si="0"/>
        <v>4.8959999999999997E-2</v>
      </c>
    </row>
    <row r="17" spans="1:6" ht="15.75" x14ac:dyDescent="0.3">
      <c r="A17" s="3">
        <v>0.08</v>
      </c>
      <c r="B17" s="3">
        <v>0.18</v>
      </c>
      <c r="C17" s="8">
        <v>4.91</v>
      </c>
      <c r="D17" s="63">
        <v>9</v>
      </c>
      <c r="E17" s="3">
        <f t="shared" si="1"/>
        <v>44.19</v>
      </c>
      <c r="F17" s="4">
        <f t="shared" si="0"/>
        <v>0.6363359999999999</v>
      </c>
    </row>
    <row r="18" spans="1:6" ht="15.75" x14ac:dyDescent="0.3">
      <c r="A18" s="3">
        <v>0.08</v>
      </c>
      <c r="B18" s="3">
        <v>0.18</v>
      </c>
      <c r="C18" s="8">
        <v>3.03</v>
      </c>
      <c r="D18" s="63">
        <v>1</v>
      </c>
      <c r="E18" s="3">
        <f t="shared" si="1"/>
        <v>3.03</v>
      </c>
      <c r="F18" s="4">
        <f t="shared" si="0"/>
        <v>4.3631999999999997E-2</v>
      </c>
    </row>
    <row r="19" spans="1:6" ht="15.75" x14ac:dyDescent="0.3">
      <c r="A19" s="3">
        <v>0.08</v>
      </c>
      <c r="B19" s="3">
        <v>0.18</v>
      </c>
      <c r="C19" s="8">
        <v>3.7149999999999999</v>
      </c>
      <c r="D19" s="63">
        <v>1</v>
      </c>
      <c r="E19" s="3">
        <f t="shared" si="1"/>
        <v>3.7149999999999999</v>
      </c>
      <c r="F19" s="4">
        <f t="shared" si="0"/>
        <v>5.3495999999999995E-2</v>
      </c>
    </row>
    <row r="20" spans="1:6" ht="15.75" x14ac:dyDescent="0.3">
      <c r="A20" s="3">
        <v>0.08</v>
      </c>
      <c r="B20" s="3">
        <v>0.18</v>
      </c>
      <c r="C20" s="8">
        <v>1.28</v>
      </c>
      <c r="D20" s="63">
        <v>2</v>
      </c>
      <c r="E20" s="3">
        <f t="shared" si="1"/>
        <v>2.56</v>
      </c>
      <c r="F20" s="4">
        <f t="shared" si="0"/>
        <v>3.6864000000000001E-2</v>
      </c>
    </row>
    <row r="21" spans="1:6" ht="15.75" x14ac:dyDescent="0.3">
      <c r="A21" s="3">
        <v>0.08</v>
      </c>
      <c r="B21" s="3">
        <v>0.18</v>
      </c>
      <c r="C21" s="8">
        <v>2.63</v>
      </c>
      <c r="D21" s="63">
        <v>2</v>
      </c>
      <c r="E21" s="3">
        <f t="shared" si="1"/>
        <v>5.26</v>
      </c>
      <c r="F21" s="4">
        <f t="shared" si="0"/>
        <v>7.5743999999999992E-2</v>
      </c>
    </row>
    <row r="22" spans="1:6" ht="15.75" x14ac:dyDescent="0.3">
      <c r="A22" s="3">
        <v>0.08</v>
      </c>
      <c r="B22" s="3">
        <v>0.18</v>
      </c>
      <c r="C22" s="8">
        <v>4</v>
      </c>
      <c r="D22" s="63">
        <v>2</v>
      </c>
      <c r="E22" s="3">
        <f t="shared" si="1"/>
        <v>8</v>
      </c>
      <c r="F22" s="4">
        <f t="shared" si="0"/>
        <v>0.1152</v>
      </c>
    </row>
    <row r="23" spans="1:6" ht="15.75" x14ac:dyDescent="0.3">
      <c r="A23" s="3">
        <v>0.08</v>
      </c>
      <c r="B23" s="3">
        <v>0.18</v>
      </c>
      <c r="C23" s="8">
        <v>4.9749999999999996</v>
      </c>
      <c r="D23" s="63">
        <v>8</v>
      </c>
      <c r="E23" s="3">
        <f t="shared" si="1"/>
        <v>39.799999999999997</v>
      </c>
      <c r="F23" s="4">
        <f t="shared" si="0"/>
        <v>0.57311999999999996</v>
      </c>
    </row>
    <row r="24" spans="1:6" ht="15.75" x14ac:dyDescent="0.3">
      <c r="A24" s="3">
        <v>0.08</v>
      </c>
      <c r="B24" s="3">
        <v>0.18</v>
      </c>
      <c r="C24" s="8">
        <v>3.665</v>
      </c>
      <c r="D24" s="63">
        <v>2</v>
      </c>
      <c r="E24" s="3">
        <f t="shared" si="1"/>
        <v>7.33</v>
      </c>
      <c r="F24" s="4">
        <f t="shared" si="0"/>
        <v>0.10555199999999999</v>
      </c>
    </row>
    <row r="25" spans="1:6" ht="15.75" x14ac:dyDescent="0.3">
      <c r="A25" s="3">
        <v>0.08</v>
      </c>
      <c r="B25" s="3">
        <v>0.18</v>
      </c>
      <c r="C25" s="8">
        <v>3.52</v>
      </c>
      <c r="D25" s="63">
        <v>1</v>
      </c>
      <c r="E25" s="3">
        <f t="shared" si="1"/>
        <v>3.52</v>
      </c>
      <c r="F25" s="4">
        <f t="shared" si="0"/>
        <v>5.0687999999999997E-2</v>
      </c>
    </row>
    <row r="26" spans="1:6" ht="15.75" x14ac:dyDescent="0.3">
      <c r="A26" s="3">
        <v>0.08</v>
      </c>
      <c r="B26" s="3">
        <v>0.18</v>
      </c>
      <c r="C26" s="8">
        <v>2.1549999999999998</v>
      </c>
      <c r="D26" s="63">
        <v>1</v>
      </c>
      <c r="E26" s="3">
        <f t="shared" si="1"/>
        <v>2.1549999999999998</v>
      </c>
      <c r="F26" s="4">
        <f t="shared" si="0"/>
        <v>3.1031999999999997E-2</v>
      </c>
    </row>
    <row r="27" spans="1:6" ht="15.75" x14ac:dyDescent="0.3">
      <c r="A27" s="3">
        <v>0.08</v>
      </c>
      <c r="B27" s="3">
        <v>0.18</v>
      </c>
      <c r="C27" s="8">
        <v>4.3550000000000004</v>
      </c>
      <c r="D27" s="63">
        <v>2</v>
      </c>
      <c r="E27" s="3">
        <f t="shared" si="1"/>
        <v>8.7100000000000009</v>
      </c>
      <c r="F27" s="4">
        <f t="shared" si="0"/>
        <v>0.12542400000000001</v>
      </c>
    </row>
    <row r="28" spans="1:6" ht="15.75" x14ac:dyDescent="0.3">
      <c r="A28" s="3">
        <v>0.08</v>
      </c>
      <c r="B28" s="3">
        <v>0.18</v>
      </c>
      <c r="C28" s="8">
        <v>2.7450000000000001</v>
      </c>
      <c r="D28" s="63">
        <v>2</v>
      </c>
      <c r="E28" s="3">
        <f t="shared" si="1"/>
        <v>5.49</v>
      </c>
      <c r="F28" s="4">
        <f t="shared" si="0"/>
        <v>7.9056000000000001E-2</v>
      </c>
    </row>
    <row r="29" spans="1:6" ht="15.75" x14ac:dyDescent="0.3">
      <c r="A29" s="3">
        <v>0.08</v>
      </c>
      <c r="B29" s="3">
        <v>0.18</v>
      </c>
      <c r="C29" s="8">
        <v>1.6</v>
      </c>
      <c r="D29" s="63">
        <v>2</v>
      </c>
      <c r="E29" s="3">
        <f t="shared" si="1"/>
        <v>3.2</v>
      </c>
      <c r="F29" s="4">
        <f t="shared" si="0"/>
        <v>4.6080000000000003E-2</v>
      </c>
    </row>
    <row r="30" spans="1:6" ht="15.75" x14ac:dyDescent="0.3">
      <c r="A30" s="3">
        <v>0.08</v>
      </c>
      <c r="B30" s="3">
        <v>0.18</v>
      </c>
      <c r="C30" s="8">
        <v>1.44</v>
      </c>
      <c r="D30" s="63">
        <v>2</v>
      </c>
      <c r="E30" s="3">
        <f t="shared" si="1"/>
        <v>2.88</v>
      </c>
      <c r="F30" s="4">
        <f t="shared" si="0"/>
        <v>4.1471999999999995E-2</v>
      </c>
    </row>
    <row r="31" spans="1:6" ht="15.75" x14ac:dyDescent="0.3">
      <c r="A31" s="3">
        <v>0.08</v>
      </c>
      <c r="B31" s="3">
        <v>0.18</v>
      </c>
      <c r="C31" s="8">
        <v>2.7949999999999999</v>
      </c>
      <c r="D31" s="63">
        <v>2</v>
      </c>
      <c r="E31" s="3">
        <f t="shared" si="1"/>
        <v>5.59</v>
      </c>
      <c r="F31" s="4">
        <f t="shared" si="0"/>
        <v>8.0495999999999998E-2</v>
      </c>
    </row>
    <row r="32" spans="1:6" ht="15.75" x14ac:dyDescent="0.3">
      <c r="A32" s="3">
        <v>0.08</v>
      </c>
      <c r="B32" s="3">
        <v>0.18</v>
      </c>
      <c r="C32" s="8">
        <v>4.1500000000000004</v>
      </c>
      <c r="D32" s="63">
        <v>2</v>
      </c>
      <c r="E32" s="3">
        <f t="shared" si="1"/>
        <v>8.3000000000000007</v>
      </c>
      <c r="F32" s="4">
        <f t="shared" si="0"/>
        <v>0.11952</v>
      </c>
    </row>
    <row r="33" spans="1:11" ht="15.75" x14ac:dyDescent="0.3">
      <c r="A33" s="3">
        <v>0.08</v>
      </c>
      <c r="B33" s="3">
        <v>0.18</v>
      </c>
      <c r="C33" s="8">
        <v>5.0199999999999996</v>
      </c>
      <c r="D33" s="63">
        <v>8</v>
      </c>
      <c r="E33" s="3">
        <f t="shared" si="1"/>
        <v>40.159999999999997</v>
      </c>
      <c r="F33" s="4">
        <f t="shared" si="0"/>
        <v>0.57830399999999993</v>
      </c>
    </row>
    <row r="34" spans="1:11" ht="15.75" x14ac:dyDescent="0.3">
      <c r="A34" s="3">
        <v>0.08</v>
      </c>
      <c r="B34" s="3">
        <v>0.18</v>
      </c>
      <c r="C34" s="8">
        <v>2.8</v>
      </c>
      <c r="D34" s="63">
        <v>2</v>
      </c>
      <c r="E34" s="3">
        <f t="shared" si="1"/>
        <v>5.6</v>
      </c>
      <c r="F34" s="4">
        <f t="shared" si="0"/>
        <v>8.0639999999999989E-2</v>
      </c>
    </row>
    <row r="35" spans="1:11" ht="15.75" x14ac:dyDescent="0.3">
      <c r="A35" s="3">
        <v>0.08</v>
      </c>
      <c r="B35" s="3">
        <v>0.18</v>
      </c>
      <c r="C35" s="8">
        <v>2.1</v>
      </c>
      <c r="D35" s="63">
        <v>2</v>
      </c>
      <c r="E35" s="3">
        <f t="shared" si="1"/>
        <v>4.2</v>
      </c>
      <c r="F35" s="4">
        <f t="shared" si="0"/>
        <v>6.0479999999999999E-2</v>
      </c>
    </row>
    <row r="36" spans="1:11" ht="15.75" x14ac:dyDescent="0.3">
      <c r="A36" s="3">
        <v>0.16</v>
      </c>
      <c r="B36" s="3">
        <v>0.16</v>
      </c>
      <c r="C36" s="8">
        <v>2.7</v>
      </c>
      <c r="D36" s="63">
        <v>2</v>
      </c>
      <c r="E36" s="3">
        <f t="shared" si="1"/>
        <v>5.4</v>
      </c>
      <c r="F36" s="4">
        <f t="shared" si="0"/>
        <v>0.13824000000000003</v>
      </c>
    </row>
    <row r="37" spans="1:11" ht="15.75" x14ac:dyDescent="0.3">
      <c r="A37" s="63">
        <v>0.16</v>
      </c>
      <c r="B37" s="63">
        <v>0.16</v>
      </c>
      <c r="C37" s="8">
        <v>3.5</v>
      </c>
      <c r="D37" s="63">
        <v>2</v>
      </c>
      <c r="E37" s="3">
        <f t="shared" si="1"/>
        <v>7</v>
      </c>
      <c r="F37" s="4">
        <f t="shared" si="0"/>
        <v>0.1792</v>
      </c>
    </row>
    <row r="38" spans="1:11" ht="15.75" x14ac:dyDescent="0.3">
      <c r="A38" s="63">
        <v>0.2</v>
      </c>
      <c r="B38" s="63">
        <v>0.24</v>
      </c>
      <c r="C38" s="8">
        <v>7.2549999999999999</v>
      </c>
      <c r="D38" s="63">
        <v>2</v>
      </c>
      <c r="E38" s="3">
        <f t="shared" si="1"/>
        <v>14.51</v>
      </c>
      <c r="F38" s="4">
        <f t="shared" si="0"/>
        <v>0.69647999999999999</v>
      </c>
    </row>
    <row r="39" spans="1:11" ht="15.75" x14ac:dyDescent="0.3">
      <c r="A39" s="63">
        <v>0.1</v>
      </c>
      <c r="B39" s="63">
        <v>0.16</v>
      </c>
      <c r="C39" s="8">
        <v>3.9</v>
      </c>
      <c r="D39" s="63">
        <v>8</v>
      </c>
      <c r="E39" s="3">
        <f t="shared" si="1"/>
        <v>31.2</v>
      </c>
      <c r="F39" s="4">
        <f t="shared" si="0"/>
        <v>0.49919999999999998</v>
      </c>
    </row>
    <row r="40" spans="1:11" ht="15.75" x14ac:dyDescent="0.3">
      <c r="A40" s="63">
        <v>0.16</v>
      </c>
      <c r="B40" s="63">
        <v>0.16</v>
      </c>
      <c r="C40" s="8">
        <v>3.5</v>
      </c>
      <c r="D40" s="63">
        <v>2</v>
      </c>
      <c r="E40" s="3">
        <f t="shared" si="1"/>
        <v>7</v>
      </c>
      <c r="F40" s="4">
        <f t="shared" si="0"/>
        <v>0.1792</v>
      </c>
    </row>
    <row r="41" spans="1:11" ht="15.75" x14ac:dyDescent="0.3">
      <c r="A41" s="63">
        <v>0.16</v>
      </c>
      <c r="B41" s="63">
        <v>0.16</v>
      </c>
      <c r="C41" s="8">
        <v>13.62</v>
      </c>
      <c r="D41" s="63">
        <v>1</v>
      </c>
      <c r="E41" s="3">
        <f t="shared" si="1"/>
        <v>13.62</v>
      </c>
      <c r="F41" s="4">
        <f t="shared" si="0"/>
        <v>0.34867199999999998</v>
      </c>
    </row>
    <row r="42" spans="1:11" ht="15.75" x14ac:dyDescent="0.3">
      <c r="A42" s="63">
        <v>0.16</v>
      </c>
      <c r="B42" s="63">
        <v>0.16</v>
      </c>
      <c r="C42" s="8">
        <v>5.22</v>
      </c>
      <c r="D42" s="63">
        <v>2</v>
      </c>
      <c r="E42" s="3">
        <f t="shared" si="1"/>
        <v>10.44</v>
      </c>
      <c r="F42" s="4">
        <f t="shared" si="0"/>
        <v>0.267264</v>
      </c>
    </row>
    <row r="43" spans="1:11" ht="15.75" x14ac:dyDescent="0.3">
      <c r="A43" s="63">
        <v>0.16</v>
      </c>
      <c r="B43" s="63">
        <v>0.16</v>
      </c>
      <c r="C43" s="8">
        <v>3.1349999999999998</v>
      </c>
      <c r="D43" s="63">
        <v>2</v>
      </c>
      <c r="E43" s="3">
        <f t="shared" si="1"/>
        <v>6.27</v>
      </c>
      <c r="F43" s="4">
        <f t="shared" si="0"/>
        <v>0.16051199999999999</v>
      </c>
      <c r="I43" s="6"/>
      <c r="J43" s="5"/>
      <c r="K43" s="6"/>
    </row>
    <row r="44" spans="1:11" ht="15.75" x14ac:dyDescent="0.3">
      <c r="A44" s="63">
        <v>0.16</v>
      </c>
      <c r="B44" s="63">
        <v>0.16</v>
      </c>
      <c r="C44" s="8">
        <v>3.0750000000000002</v>
      </c>
      <c r="D44" s="63">
        <v>1</v>
      </c>
      <c r="E44" s="3">
        <f t="shared" si="1"/>
        <v>3.0750000000000002</v>
      </c>
      <c r="F44" s="4">
        <f t="shared" si="0"/>
        <v>7.8720000000000012E-2</v>
      </c>
      <c r="I44" s="6"/>
      <c r="J44" s="5"/>
      <c r="K44" s="6"/>
    </row>
    <row r="45" spans="1:11" ht="15.75" x14ac:dyDescent="0.3">
      <c r="A45" s="63">
        <v>0.16</v>
      </c>
      <c r="B45" s="63">
        <v>0.16</v>
      </c>
      <c r="C45" s="8">
        <v>6.7549999999999999</v>
      </c>
      <c r="D45" s="63">
        <v>1</v>
      </c>
      <c r="E45" s="3">
        <f t="shared" si="1"/>
        <v>6.7549999999999999</v>
      </c>
      <c r="F45" s="4">
        <f t="shared" si="0"/>
        <v>0.172928</v>
      </c>
      <c r="I45" s="6"/>
      <c r="J45" s="5"/>
      <c r="K45" s="6"/>
    </row>
    <row r="46" spans="1:11" ht="15.75" x14ac:dyDescent="0.3">
      <c r="A46" s="63">
        <v>0.16</v>
      </c>
      <c r="B46" s="63">
        <v>0.16</v>
      </c>
      <c r="C46" s="8">
        <v>12.47</v>
      </c>
      <c r="D46" s="63">
        <v>1</v>
      </c>
      <c r="E46" s="3">
        <f t="shared" si="1"/>
        <v>12.47</v>
      </c>
      <c r="F46" s="4">
        <f t="shared" si="0"/>
        <v>0.31923200000000002</v>
      </c>
      <c r="I46" s="6"/>
      <c r="J46" s="5"/>
      <c r="K46" s="6"/>
    </row>
    <row r="47" spans="1:11" ht="15.75" x14ac:dyDescent="0.3">
      <c r="A47" s="63">
        <v>0.1</v>
      </c>
      <c r="B47" s="63">
        <v>0.15</v>
      </c>
      <c r="C47" s="8">
        <v>6.35</v>
      </c>
      <c r="D47" s="63">
        <v>5</v>
      </c>
      <c r="E47" s="3">
        <f t="shared" si="1"/>
        <v>31.75</v>
      </c>
      <c r="F47" s="4">
        <f t="shared" si="0"/>
        <v>0.47625000000000001</v>
      </c>
      <c r="I47" s="6"/>
      <c r="J47" s="5"/>
      <c r="K47" s="6"/>
    </row>
    <row r="48" spans="1:11" ht="15.75" x14ac:dyDescent="0.3">
      <c r="A48" s="63">
        <v>0.16</v>
      </c>
      <c r="B48" s="63">
        <v>0.16</v>
      </c>
      <c r="C48" s="8">
        <v>5.28</v>
      </c>
      <c r="D48" s="63">
        <v>1</v>
      </c>
      <c r="E48" s="3">
        <f t="shared" si="1"/>
        <v>5.28</v>
      </c>
      <c r="F48" s="4">
        <f t="shared" si="0"/>
        <v>0.13516800000000001</v>
      </c>
      <c r="I48" s="6"/>
      <c r="J48" s="5"/>
      <c r="K48" s="6"/>
    </row>
    <row r="49" spans="1:11" ht="15.75" x14ac:dyDescent="0.3">
      <c r="A49" s="63">
        <v>0.08</v>
      </c>
      <c r="B49" s="63">
        <v>0.18</v>
      </c>
      <c r="C49" s="8">
        <v>3.45</v>
      </c>
      <c r="D49" s="63">
        <v>2</v>
      </c>
      <c r="E49" s="3">
        <f t="shared" si="1"/>
        <v>6.9</v>
      </c>
      <c r="F49" s="4">
        <f t="shared" si="0"/>
        <v>9.9360000000000004E-2</v>
      </c>
      <c r="I49" s="6"/>
      <c r="J49" s="5"/>
      <c r="K49" s="6"/>
    </row>
    <row r="50" spans="1:11" ht="15.75" x14ac:dyDescent="0.3">
      <c r="A50" s="63">
        <v>0.18</v>
      </c>
      <c r="B50" s="63">
        <v>0.22</v>
      </c>
      <c r="C50" s="8">
        <v>7.15</v>
      </c>
      <c r="D50" s="63">
        <v>1</v>
      </c>
      <c r="E50" s="3">
        <f t="shared" si="1"/>
        <v>7.15</v>
      </c>
      <c r="F50" s="4">
        <f t="shared" si="0"/>
        <v>0.28314</v>
      </c>
      <c r="I50" s="6"/>
      <c r="J50" s="5"/>
      <c r="K50" s="6"/>
    </row>
    <row r="51" spans="1:11" ht="15.75" x14ac:dyDescent="0.3">
      <c r="A51" s="63">
        <v>0.18</v>
      </c>
      <c r="B51" s="63">
        <v>0.2</v>
      </c>
      <c r="C51" s="8">
        <v>4.59</v>
      </c>
      <c r="D51" s="63">
        <v>1</v>
      </c>
      <c r="E51" s="3">
        <f t="shared" si="1"/>
        <v>4.59</v>
      </c>
      <c r="F51" s="4">
        <f t="shared" si="0"/>
        <v>0.16523999999999997</v>
      </c>
      <c r="I51" s="6"/>
      <c r="J51" s="5"/>
      <c r="K51" s="6"/>
    </row>
    <row r="52" spans="1:11" ht="15.75" x14ac:dyDescent="0.3">
      <c r="A52" s="63">
        <v>0.16</v>
      </c>
      <c r="B52" s="63">
        <v>0.2</v>
      </c>
      <c r="C52" s="8">
        <v>5.915</v>
      </c>
      <c r="D52" s="63">
        <v>2</v>
      </c>
      <c r="E52" s="3">
        <f t="shared" si="1"/>
        <v>11.83</v>
      </c>
      <c r="F52" s="4">
        <f t="shared" si="0"/>
        <v>0.37856000000000001</v>
      </c>
      <c r="I52" s="6"/>
      <c r="J52" s="5"/>
      <c r="K52" s="6"/>
    </row>
    <row r="53" spans="1:11" ht="15.75" x14ac:dyDescent="0.3">
      <c r="A53" s="63">
        <v>0.16</v>
      </c>
      <c r="B53" s="63">
        <v>0.2</v>
      </c>
      <c r="C53" s="8">
        <v>3.415</v>
      </c>
      <c r="D53" s="63">
        <v>2</v>
      </c>
      <c r="E53" s="3">
        <f t="shared" si="1"/>
        <v>6.83</v>
      </c>
      <c r="F53" s="4">
        <f t="shared" si="0"/>
        <v>0.21856</v>
      </c>
      <c r="I53" s="6"/>
      <c r="J53" s="5"/>
      <c r="K53" s="6"/>
    </row>
    <row r="54" spans="1:11" ht="15.75" x14ac:dyDescent="0.3">
      <c r="A54" s="63">
        <v>0.16</v>
      </c>
      <c r="B54" s="63">
        <v>0.2</v>
      </c>
      <c r="C54" s="8">
        <v>5.9050000000000002</v>
      </c>
      <c r="D54" s="63">
        <v>2</v>
      </c>
      <c r="E54" s="3">
        <f t="shared" si="1"/>
        <v>11.81</v>
      </c>
      <c r="F54" s="4">
        <f t="shared" si="0"/>
        <v>0.37792000000000003</v>
      </c>
      <c r="I54" s="6"/>
      <c r="J54" s="5"/>
      <c r="K54" s="6"/>
    </row>
    <row r="55" spans="1:11" ht="15.75" x14ac:dyDescent="0.3">
      <c r="A55" s="66">
        <v>0.16</v>
      </c>
      <c r="B55" s="63">
        <v>0.2</v>
      </c>
      <c r="C55" s="8">
        <v>12.51</v>
      </c>
      <c r="D55" s="63">
        <v>1</v>
      </c>
      <c r="E55" s="3">
        <f t="shared" si="1"/>
        <v>12.51</v>
      </c>
      <c r="F55" s="4">
        <f t="shared" si="0"/>
        <v>0.40032000000000001</v>
      </c>
      <c r="I55" s="6"/>
      <c r="J55" s="5"/>
      <c r="K55" s="6"/>
    </row>
    <row r="56" spans="1:11" ht="15.75" x14ac:dyDescent="0.3">
      <c r="A56" s="63">
        <v>0.18</v>
      </c>
      <c r="B56" s="63">
        <v>0.22</v>
      </c>
      <c r="C56" s="8">
        <v>7.6449999999999996</v>
      </c>
      <c r="D56" s="63">
        <v>1</v>
      </c>
      <c r="E56" s="3">
        <f t="shared" si="1"/>
        <v>7.6449999999999996</v>
      </c>
      <c r="F56" s="4">
        <f t="shared" si="0"/>
        <v>0.30274199999999996</v>
      </c>
      <c r="I56" s="6"/>
      <c r="J56" s="5"/>
      <c r="K56" s="6"/>
    </row>
    <row r="57" spans="1:11" ht="15.75" x14ac:dyDescent="0.3">
      <c r="A57" s="63">
        <v>0.1</v>
      </c>
      <c r="B57" s="63">
        <v>0.1</v>
      </c>
      <c r="C57" s="8">
        <v>1.3</v>
      </c>
      <c r="D57" s="63">
        <v>10</v>
      </c>
      <c r="E57" s="3">
        <f t="shared" si="1"/>
        <v>13</v>
      </c>
      <c r="F57" s="4">
        <f t="shared" si="0"/>
        <v>0.13000000000000003</v>
      </c>
      <c r="I57" s="6"/>
      <c r="J57" s="5"/>
      <c r="K57" s="6"/>
    </row>
    <row r="58" spans="1:11" ht="15.75" x14ac:dyDescent="0.3">
      <c r="A58" s="63">
        <v>0.15</v>
      </c>
      <c r="B58" s="63">
        <v>0.15</v>
      </c>
      <c r="C58" s="8">
        <v>2.25</v>
      </c>
      <c r="D58" s="63">
        <v>2</v>
      </c>
      <c r="E58" s="3">
        <f t="shared" si="1"/>
        <v>4.5</v>
      </c>
      <c r="F58" s="4">
        <f t="shared" si="0"/>
        <v>0.10124999999999999</v>
      </c>
      <c r="I58" s="6"/>
      <c r="J58" s="5"/>
      <c r="K58" s="6"/>
    </row>
    <row r="59" spans="1:11" ht="15.75" x14ac:dyDescent="0.3">
      <c r="A59" s="63">
        <v>0.16</v>
      </c>
      <c r="B59" s="63">
        <v>0.16</v>
      </c>
      <c r="C59" s="8">
        <v>1.6</v>
      </c>
      <c r="D59" s="63">
        <v>24</v>
      </c>
      <c r="E59" s="3">
        <f t="shared" si="1"/>
        <v>38.400000000000006</v>
      </c>
      <c r="F59" s="4">
        <f t="shared" si="0"/>
        <v>0.98304000000000025</v>
      </c>
      <c r="I59" s="6"/>
      <c r="J59" s="5"/>
      <c r="K59" s="6"/>
    </row>
    <row r="60" spans="1:11" ht="15.75" x14ac:dyDescent="0.3">
      <c r="A60" s="63">
        <v>0.1</v>
      </c>
      <c r="B60" s="63">
        <v>0.1</v>
      </c>
      <c r="C60" s="8">
        <v>1.8</v>
      </c>
      <c r="D60" s="63">
        <v>24</v>
      </c>
      <c r="E60" s="3">
        <f t="shared" si="1"/>
        <v>43.2</v>
      </c>
      <c r="F60" s="4">
        <f t="shared" si="0"/>
        <v>0.43200000000000011</v>
      </c>
      <c r="I60" s="6"/>
      <c r="J60" s="5"/>
      <c r="K60" s="6"/>
    </row>
    <row r="61" spans="1:11" ht="15.75" x14ac:dyDescent="0.3">
      <c r="A61" s="63">
        <v>0.06</v>
      </c>
      <c r="B61" s="63">
        <v>0.2</v>
      </c>
      <c r="C61" s="8">
        <v>7.3</v>
      </c>
      <c r="D61" s="63">
        <v>24</v>
      </c>
      <c r="E61" s="3">
        <f t="shared" si="1"/>
        <v>175.2</v>
      </c>
      <c r="F61" s="4">
        <f t="shared" si="0"/>
        <v>2.1023999999999998</v>
      </c>
      <c r="I61" s="6"/>
      <c r="J61" s="5"/>
      <c r="K61" s="6"/>
    </row>
    <row r="62" spans="1:11" ht="15.75" x14ac:dyDescent="0.3">
      <c r="A62" s="63">
        <v>0.06</v>
      </c>
      <c r="B62" s="63">
        <v>0.2</v>
      </c>
      <c r="C62" s="8">
        <v>4.8</v>
      </c>
      <c r="D62" s="63">
        <v>14</v>
      </c>
      <c r="E62" s="3">
        <f t="shared" si="1"/>
        <v>67.2</v>
      </c>
      <c r="F62" s="4">
        <f t="shared" si="0"/>
        <v>0.80640000000000001</v>
      </c>
      <c r="I62" s="6"/>
      <c r="J62" s="5"/>
      <c r="K62" s="6"/>
    </row>
    <row r="63" spans="1:11" ht="15.75" x14ac:dyDescent="0.3">
      <c r="A63" s="63">
        <v>0.06</v>
      </c>
      <c r="B63" s="63">
        <v>0.2</v>
      </c>
      <c r="C63" s="8">
        <v>4.66</v>
      </c>
      <c r="D63" s="63">
        <v>2</v>
      </c>
      <c r="E63" s="3">
        <f t="shared" si="1"/>
        <v>9.32</v>
      </c>
      <c r="F63" s="4">
        <f t="shared" si="0"/>
        <v>0.11184000000000001</v>
      </c>
      <c r="I63" s="6"/>
      <c r="J63" s="5"/>
      <c r="K63" s="6"/>
    </row>
    <row r="64" spans="1:11" ht="15.75" x14ac:dyDescent="0.3">
      <c r="A64" s="63">
        <v>0.06</v>
      </c>
      <c r="B64" s="63">
        <v>0.2</v>
      </c>
      <c r="C64" s="8">
        <v>3.65</v>
      </c>
      <c r="D64" s="63">
        <v>2</v>
      </c>
      <c r="E64" s="3">
        <f t="shared" si="1"/>
        <v>7.3</v>
      </c>
      <c r="F64" s="4">
        <f t="shared" si="0"/>
        <v>8.7599999999999997E-2</v>
      </c>
      <c r="I64" s="6"/>
      <c r="J64" s="5"/>
      <c r="K64" s="6"/>
    </row>
    <row r="65" spans="1:11" ht="15.75" x14ac:dyDescent="0.3">
      <c r="A65" s="63">
        <v>0.06</v>
      </c>
      <c r="B65" s="63">
        <v>0.2</v>
      </c>
      <c r="C65" s="8">
        <v>5.6849999999999996</v>
      </c>
      <c r="D65" s="63">
        <v>10</v>
      </c>
      <c r="E65" s="3">
        <f t="shared" si="1"/>
        <v>56.849999999999994</v>
      </c>
      <c r="F65" s="4">
        <f t="shared" si="0"/>
        <v>0.68219999999999992</v>
      </c>
      <c r="I65" s="6"/>
      <c r="J65" s="5"/>
      <c r="K65" s="6"/>
    </row>
    <row r="66" spans="1:11" ht="15.75" x14ac:dyDescent="0.3">
      <c r="A66" s="63">
        <v>0.06</v>
      </c>
      <c r="B66" s="63">
        <v>0.2</v>
      </c>
      <c r="C66" s="8">
        <v>4.9000000000000004</v>
      </c>
      <c r="D66" s="63">
        <v>6</v>
      </c>
      <c r="E66" s="3">
        <f t="shared" si="1"/>
        <v>29.400000000000002</v>
      </c>
      <c r="F66" s="4">
        <f t="shared" si="0"/>
        <v>0.35280000000000006</v>
      </c>
      <c r="I66" s="6"/>
      <c r="J66" s="5"/>
      <c r="K66" s="6"/>
    </row>
    <row r="67" spans="1:11" ht="15.75" x14ac:dyDescent="0.3">
      <c r="A67" s="63">
        <v>0.06</v>
      </c>
      <c r="B67" s="63">
        <v>0.2</v>
      </c>
      <c r="C67" s="8">
        <v>3.66</v>
      </c>
      <c r="D67" s="63">
        <v>2</v>
      </c>
      <c r="E67" s="3">
        <f t="shared" si="1"/>
        <v>7.32</v>
      </c>
      <c r="F67" s="4">
        <f t="shared" ref="F67:F68" si="2">A67*B67*E67</f>
        <v>8.7840000000000001E-2</v>
      </c>
      <c r="I67" s="6"/>
      <c r="J67" s="5"/>
      <c r="K67" s="6"/>
    </row>
    <row r="68" spans="1:11" ht="15.75" x14ac:dyDescent="0.3">
      <c r="A68" s="63">
        <v>0.06</v>
      </c>
      <c r="B68" s="63">
        <v>0.2</v>
      </c>
      <c r="C68" s="8">
        <v>4.7050000000000001</v>
      </c>
      <c r="D68" s="63">
        <v>4</v>
      </c>
      <c r="E68" s="3">
        <f t="shared" ref="E68" si="3">C68*D68</f>
        <v>18.82</v>
      </c>
      <c r="F68" s="4">
        <f t="shared" si="2"/>
        <v>0.22584000000000001</v>
      </c>
      <c r="I68" s="6"/>
      <c r="J68" s="5"/>
      <c r="K68" s="6"/>
    </row>
    <row r="69" spans="1:11" ht="15.75" x14ac:dyDescent="0.3">
      <c r="A69" s="131" t="s">
        <v>15</v>
      </c>
      <c r="B69" s="131"/>
      <c r="C69" s="131"/>
      <c r="D69" s="72">
        <f t="shared" ref="D69:E69" si="4">SUM(D3:D68)</f>
        <v>282</v>
      </c>
      <c r="E69" s="72">
        <f t="shared" si="4"/>
        <v>1293.3749999999998</v>
      </c>
      <c r="F69" s="72">
        <f>SUM(F3:F68)</f>
        <v>20.603270000000002</v>
      </c>
      <c r="I69" s="6"/>
      <c r="J69" s="5"/>
      <c r="K69" s="6"/>
    </row>
    <row r="70" spans="1:11" ht="14.25" customHeight="1" x14ac:dyDescent="0.3">
      <c r="E70" s="124"/>
      <c r="F70" s="65"/>
      <c r="I70" s="6"/>
      <c r="J70" s="5"/>
      <c r="K70" s="6"/>
    </row>
    <row r="71" spans="1:11" ht="15" customHeight="1" x14ac:dyDescent="0.3">
      <c r="E71" s="8"/>
      <c r="F71" s="125"/>
      <c r="I71" s="6"/>
      <c r="J71" s="5"/>
      <c r="K71" s="6"/>
    </row>
    <row r="72" spans="1:11" ht="15.75" x14ac:dyDescent="0.3">
      <c r="I72" s="6"/>
      <c r="J72" s="5"/>
      <c r="K72" s="6"/>
    </row>
    <row r="73" spans="1:11" ht="15.75" x14ac:dyDescent="0.3">
      <c r="I73" s="6"/>
      <c r="J73" s="5"/>
      <c r="K73" s="6"/>
    </row>
    <row r="74" spans="1:11" ht="15.75" x14ac:dyDescent="0.3">
      <c r="I74" s="6"/>
      <c r="J74" s="5"/>
      <c r="K74" s="6"/>
    </row>
    <row r="75" spans="1:11" ht="15.75" x14ac:dyDescent="0.3">
      <c r="I75" s="6"/>
      <c r="J75" s="5"/>
      <c r="K75" s="6"/>
    </row>
    <row r="76" spans="1:11" ht="15.75" x14ac:dyDescent="0.3">
      <c r="I76" s="6"/>
      <c r="J76" s="5"/>
      <c r="K76" s="6"/>
    </row>
    <row r="77" spans="1:11" ht="15.75" x14ac:dyDescent="0.3">
      <c r="I77" s="6"/>
      <c r="J77" s="62"/>
      <c r="K77" s="6"/>
    </row>
    <row r="78" spans="1:11" ht="15.75" x14ac:dyDescent="0.3">
      <c r="I78" s="6"/>
      <c r="J78" s="62"/>
      <c r="K78" s="6"/>
    </row>
    <row r="79" spans="1:11" ht="15.75" x14ac:dyDescent="0.3">
      <c r="I79" s="6"/>
      <c r="J79" s="62"/>
      <c r="K79" s="6"/>
    </row>
    <row r="80" spans="1:11" ht="15.75" x14ac:dyDescent="0.3">
      <c r="I80" s="6"/>
      <c r="J80" s="62"/>
      <c r="K80" s="6"/>
    </row>
    <row r="81" spans="9:11" ht="15.75" x14ac:dyDescent="0.3">
      <c r="I81" s="6"/>
      <c r="J81" s="62"/>
      <c r="K81" s="6"/>
    </row>
    <row r="82" spans="9:11" ht="15.75" x14ac:dyDescent="0.3">
      <c r="I82" s="6"/>
      <c r="J82" s="62"/>
      <c r="K82" s="6"/>
    </row>
    <row r="83" spans="9:11" ht="15.75" x14ac:dyDescent="0.3">
      <c r="I83" s="6"/>
      <c r="J83" s="62"/>
      <c r="K83" s="6"/>
    </row>
    <row r="84" spans="9:11" ht="15.75" x14ac:dyDescent="0.3">
      <c r="I84" s="6"/>
      <c r="J84" s="62"/>
      <c r="K84" s="6"/>
    </row>
    <row r="85" spans="9:11" ht="15.75" x14ac:dyDescent="0.3">
      <c r="I85" s="6"/>
      <c r="J85" s="62"/>
      <c r="K85" s="6"/>
    </row>
    <row r="86" spans="9:11" ht="15.75" x14ac:dyDescent="0.3">
      <c r="I86" s="6"/>
      <c r="J86" s="62"/>
      <c r="K86" s="6"/>
    </row>
    <row r="87" spans="9:11" ht="15.75" x14ac:dyDescent="0.3">
      <c r="I87" s="6"/>
      <c r="J87" s="62"/>
      <c r="K87" s="6"/>
    </row>
    <row r="88" spans="9:11" ht="15.75" x14ac:dyDescent="0.3">
      <c r="I88" s="6"/>
      <c r="J88" s="62"/>
      <c r="K88" s="6"/>
    </row>
    <row r="89" spans="9:11" ht="15.75" x14ac:dyDescent="0.3">
      <c r="I89" s="6"/>
      <c r="J89" s="62"/>
      <c r="K89" s="6"/>
    </row>
    <row r="90" spans="9:11" ht="15.75" x14ac:dyDescent="0.3">
      <c r="I90" s="6"/>
      <c r="J90" s="62"/>
      <c r="K90" s="6"/>
    </row>
    <row r="91" spans="9:11" ht="15.75" x14ac:dyDescent="0.3">
      <c r="I91" s="6"/>
      <c r="J91" s="62"/>
      <c r="K91" s="6"/>
    </row>
    <row r="92" spans="9:11" ht="15.75" x14ac:dyDescent="0.3">
      <c r="I92" s="6"/>
      <c r="J92" s="62"/>
      <c r="K92" s="6"/>
    </row>
    <row r="93" spans="9:11" ht="15.75" x14ac:dyDescent="0.3">
      <c r="I93" s="6"/>
      <c r="J93" s="62"/>
      <c r="K93" s="6"/>
    </row>
    <row r="94" spans="9:11" ht="15.75" x14ac:dyDescent="0.3">
      <c r="I94" s="6"/>
      <c r="J94" s="62"/>
      <c r="K94" s="6"/>
    </row>
    <row r="95" spans="9:11" ht="15.75" x14ac:dyDescent="0.3">
      <c r="I95" s="6"/>
      <c r="J95" s="62"/>
      <c r="K95" s="6"/>
    </row>
    <row r="96" spans="9:11" ht="15.75" x14ac:dyDescent="0.3">
      <c r="I96" s="6"/>
      <c r="J96" s="62"/>
      <c r="K96" s="6"/>
    </row>
    <row r="97" spans="9:11" ht="15.75" x14ac:dyDescent="0.3">
      <c r="I97" s="6"/>
      <c r="J97" s="62"/>
      <c r="K97" s="6"/>
    </row>
    <row r="98" spans="9:11" ht="15.75" x14ac:dyDescent="0.3">
      <c r="I98" s="6"/>
      <c r="J98" s="62"/>
      <c r="K98" s="6"/>
    </row>
    <row r="99" spans="9:11" ht="15.75" x14ac:dyDescent="0.3">
      <c r="I99" s="6"/>
      <c r="J99" s="62"/>
      <c r="K99" s="6"/>
    </row>
    <row r="100" spans="9:11" ht="15.75" x14ac:dyDescent="0.3">
      <c r="I100" s="6"/>
      <c r="J100" s="62"/>
      <c r="K100" s="6"/>
    </row>
    <row r="101" spans="9:11" ht="15.75" x14ac:dyDescent="0.3">
      <c r="I101" s="6"/>
      <c r="J101" s="62"/>
      <c r="K101" s="6"/>
    </row>
    <row r="102" spans="9:11" ht="15.75" x14ac:dyDescent="0.3">
      <c r="I102" s="6"/>
      <c r="J102" s="62"/>
      <c r="K102" s="6"/>
    </row>
    <row r="103" spans="9:11" ht="15.75" x14ac:dyDescent="0.3">
      <c r="I103" s="6"/>
      <c r="J103" s="62"/>
      <c r="K103" s="6"/>
    </row>
    <row r="104" spans="9:11" ht="15.75" x14ac:dyDescent="0.3">
      <c r="I104" s="6"/>
      <c r="J104" s="62"/>
      <c r="K104" s="6"/>
    </row>
    <row r="105" spans="9:11" ht="15.75" x14ac:dyDescent="0.3">
      <c r="I105" s="6"/>
      <c r="J105" s="62"/>
      <c r="K105" s="6"/>
    </row>
    <row r="106" spans="9:11" ht="15.75" x14ac:dyDescent="0.3">
      <c r="I106" s="6"/>
      <c r="J106" s="62"/>
      <c r="K106" s="6"/>
    </row>
    <row r="107" spans="9:11" ht="15.75" x14ac:dyDescent="0.3">
      <c r="I107" s="6"/>
      <c r="J107" s="62"/>
      <c r="K107" s="6"/>
    </row>
    <row r="108" spans="9:11" ht="15.75" x14ac:dyDescent="0.3">
      <c r="I108" s="6"/>
      <c r="J108" s="62"/>
      <c r="K108" s="6"/>
    </row>
    <row r="109" spans="9:11" x14ac:dyDescent="0.25">
      <c r="I109" s="6"/>
      <c r="J109" s="6"/>
      <c r="K109" s="6"/>
    </row>
  </sheetData>
  <mergeCells count="2">
    <mergeCell ref="A1:F1"/>
    <mergeCell ref="A69:C6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A2" sqref="A2:XFD2"/>
    </sheetView>
  </sheetViews>
  <sheetFormatPr defaultRowHeight="15" x14ac:dyDescent="0.25"/>
  <cols>
    <col min="1" max="1" width="12.28515625" customWidth="1"/>
    <col min="2" max="2" width="11.5703125" customWidth="1"/>
    <col min="3" max="3" width="13" customWidth="1"/>
    <col min="4" max="4" width="11.28515625" customWidth="1"/>
    <col min="5" max="5" width="11" customWidth="1"/>
    <col min="6" max="6" width="13.42578125" customWidth="1"/>
    <col min="7" max="7" width="14.5703125" customWidth="1"/>
    <col min="8" max="8" width="10.85546875" customWidth="1"/>
  </cols>
  <sheetData>
    <row r="1" spans="1:8" ht="29.25" customHeight="1" thickBot="1" x14ac:dyDescent="0.4">
      <c r="A1" s="144" t="s">
        <v>22</v>
      </c>
      <c r="B1" s="137"/>
      <c r="C1" s="137"/>
      <c r="D1" s="137"/>
      <c r="E1" s="137"/>
      <c r="F1" s="137"/>
      <c r="G1" s="137"/>
      <c r="H1" s="137"/>
    </row>
    <row r="2" spans="1:8" s="70" customFormat="1" ht="18" thickBot="1" x14ac:dyDescent="0.3">
      <c r="A2" s="69" t="s">
        <v>9</v>
      </c>
      <c r="B2" s="69" t="s">
        <v>10</v>
      </c>
      <c r="C2" s="69" t="s">
        <v>11</v>
      </c>
      <c r="D2" s="97" t="s">
        <v>1</v>
      </c>
      <c r="E2" s="97" t="s">
        <v>2</v>
      </c>
      <c r="F2" s="97" t="s">
        <v>3</v>
      </c>
      <c r="G2" s="97" t="s">
        <v>19</v>
      </c>
      <c r="H2" s="53" t="s">
        <v>21</v>
      </c>
    </row>
    <row r="3" spans="1:8" x14ac:dyDescent="0.25">
      <c r="A3" s="7">
        <v>60</v>
      </c>
      <c r="B3" s="7">
        <v>180</v>
      </c>
      <c r="C3" s="7">
        <v>4153</v>
      </c>
      <c r="D3" s="7">
        <f t="shared" ref="D3:D13" si="0">C3+200</f>
        <v>4353</v>
      </c>
      <c r="E3" s="7">
        <f t="shared" ref="E3:E13" si="1">A3*B3/1000000</f>
        <v>1.0800000000000001E-2</v>
      </c>
      <c r="F3" s="11">
        <f t="shared" ref="F3:F13" si="2">E3*D3/1000</f>
        <v>4.7012400000000003E-2</v>
      </c>
      <c r="G3" s="7">
        <v>36</v>
      </c>
      <c r="H3" s="12">
        <f t="shared" ref="H3:H13" si="3">F3*G3</f>
        <v>1.6924464000000001</v>
      </c>
    </row>
    <row r="4" spans="1:8" x14ac:dyDescent="0.25">
      <c r="A4" s="8">
        <v>60</v>
      </c>
      <c r="B4" s="8">
        <v>180</v>
      </c>
      <c r="C4" s="8">
        <v>3104</v>
      </c>
      <c r="D4" s="8">
        <f t="shared" si="0"/>
        <v>3304</v>
      </c>
      <c r="E4" s="8">
        <f t="shared" si="1"/>
        <v>1.0800000000000001E-2</v>
      </c>
      <c r="F4" s="14">
        <f t="shared" si="2"/>
        <v>3.5683199999999998E-2</v>
      </c>
      <c r="G4" s="8">
        <v>18</v>
      </c>
      <c r="H4" s="15">
        <f t="shared" si="3"/>
        <v>0.64229760000000002</v>
      </c>
    </row>
    <row r="5" spans="1:8" x14ac:dyDescent="0.25">
      <c r="A5" s="8">
        <v>60</v>
      </c>
      <c r="B5" s="8">
        <v>200</v>
      </c>
      <c r="C5" s="8">
        <v>5906</v>
      </c>
      <c r="D5" s="8">
        <f t="shared" si="0"/>
        <v>6106</v>
      </c>
      <c r="E5" s="8">
        <f t="shared" si="1"/>
        <v>1.2E-2</v>
      </c>
      <c r="F5" s="14">
        <f t="shared" si="2"/>
        <v>7.3272000000000004E-2</v>
      </c>
      <c r="G5" s="8">
        <v>36</v>
      </c>
      <c r="H5" s="15">
        <f t="shared" si="3"/>
        <v>2.6377920000000001</v>
      </c>
    </row>
    <row r="6" spans="1:8" x14ac:dyDescent="0.25">
      <c r="A6" s="16">
        <v>30</v>
      </c>
      <c r="B6" s="8">
        <v>120</v>
      </c>
      <c r="C6" s="9">
        <v>676</v>
      </c>
      <c r="D6" s="8">
        <f t="shared" si="0"/>
        <v>876</v>
      </c>
      <c r="E6" s="8">
        <f t="shared" si="1"/>
        <v>3.5999999999999999E-3</v>
      </c>
      <c r="F6" s="14">
        <f t="shared" si="2"/>
        <v>3.1535999999999999E-3</v>
      </c>
      <c r="G6" s="9">
        <v>72</v>
      </c>
      <c r="H6" s="15">
        <f t="shared" si="3"/>
        <v>0.22705919999999999</v>
      </c>
    </row>
    <row r="7" spans="1:8" x14ac:dyDescent="0.25">
      <c r="A7" s="16">
        <v>30</v>
      </c>
      <c r="B7" s="8">
        <v>120</v>
      </c>
      <c r="C7" s="9">
        <v>1687</v>
      </c>
      <c r="D7" s="8">
        <f t="shared" si="0"/>
        <v>1887</v>
      </c>
      <c r="E7" s="8">
        <f t="shared" si="1"/>
        <v>3.5999999999999999E-3</v>
      </c>
      <c r="F7" s="14">
        <f t="shared" si="2"/>
        <v>6.7932000000000001E-3</v>
      </c>
      <c r="G7" s="9">
        <v>72</v>
      </c>
      <c r="H7" s="15">
        <f t="shared" si="3"/>
        <v>0.4891104</v>
      </c>
    </row>
    <row r="8" spans="1:8" x14ac:dyDescent="0.25">
      <c r="A8" s="16">
        <v>30</v>
      </c>
      <c r="B8" s="8">
        <v>120</v>
      </c>
      <c r="C8" s="9">
        <v>1091</v>
      </c>
      <c r="D8" s="8">
        <f t="shared" si="0"/>
        <v>1291</v>
      </c>
      <c r="E8" s="8">
        <f t="shared" si="1"/>
        <v>3.5999999999999999E-3</v>
      </c>
      <c r="F8" s="14">
        <f t="shared" si="2"/>
        <v>4.6476E-3</v>
      </c>
      <c r="G8" s="9">
        <v>72</v>
      </c>
      <c r="H8" s="15">
        <f t="shared" si="3"/>
        <v>0.33462720000000001</v>
      </c>
    </row>
    <row r="9" spans="1:8" x14ac:dyDescent="0.25">
      <c r="A9" s="16">
        <v>30</v>
      </c>
      <c r="B9" s="8">
        <v>120</v>
      </c>
      <c r="C9" s="9">
        <v>1722</v>
      </c>
      <c r="D9" s="8">
        <f t="shared" si="0"/>
        <v>1922</v>
      </c>
      <c r="E9" s="8">
        <f t="shared" si="1"/>
        <v>3.5999999999999999E-3</v>
      </c>
      <c r="F9" s="14">
        <f t="shared" si="2"/>
        <v>6.9192000000000004E-3</v>
      </c>
      <c r="G9" s="9">
        <v>72</v>
      </c>
      <c r="H9" s="15">
        <f t="shared" si="3"/>
        <v>0.49818240000000003</v>
      </c>
    </row>
    <row r="10" spans="1:8" x14ac:dyDescent="0.25">
      <c r="A10" s="16">
        <v>30</v>
      </c>
      <c r="B10" s="8">
        <v>120</v>
      </c>
      <c r="C10" s="9">
        <v>1507</v>
      </c>
      <c r="D10" s="8">
        <f t="shared" si="0"/>
        <v>1707</v>
      </c>
      <c r="E10" s="8">
        <f t="shared" si="1"/>
        <v>3.5999999999999999E-3</v>
      </c>
      <c r="F10" s="14">
        <f t="shared" si="2"/>
        <v>6.1452E-3</v>
      </c>
      <c r="G10" s="9">
        <v>72</v>
      </c>
      <c r="H10" s="15">
        <f>F10*G10</f>
        <v>0.44245440000000003</v>
      </c>
    </row>
    <row r="11" spans="1:8" x14ac:dyDescent="0.25">
      <c r="A11" s="16">
        <v>30</v>
      </c>
      <c r="B11" s="8">
        <v>120</v>
      </c>
      <c r="C11" s="9">
        <v>2241</v>
      </c>
      <c r="D11" s="8">
        <f t="shared" si="0"/>
        <v>2441</v>
      </c>
      <c r="E11" s="8">
        <f t="shared" si="1"/>
        <v>3.5999999999999999E-3</v>
      </c>
      <c r="F11" s="14">
        <f t="shared" si="2"/>
        <v>8.7875999999999996E-3</v>
      </c>
      <c r="G11" s="9">
        <v>72</v>
      </c>
      <c r="H11" s="15">
        <f t="shared" si="3"/>
        <v>0.63270720000000003</v>
      </c>
    </row>
    <row r="12" spans="1:8" x14ac:dyDescent="0.25">
      <c r="A12" s="16">
        <v>30</v>
      </c>
      <c r="B12" s="8">
        <v>120</v>
      </c>
      <c r="C12" s="9">
        <v>1907</v>
      </c>
      <c r="D12" s="8">
        <f t="shared" si="0"/>
        <v>2107</v>
      </c>
      <c r="E12" s="8">
        <f t="shared" si="1"/>
        <v>3.5999999999999999E-3</v>
      </c>
      <c r="F12" s="14">
        <f t="shared" si="2"/>
        <v>7.5851999999999994E-3</v>
      </c>
      <c r="G12" s="9">
        <v>36</v>
      </c>
      <c r="H12" s="15">
        <f t="shared" si="3"/>
        <v>0.27306719999999995</v>
      </c>
    </row>
    <row r="13" spans="1:8" x14ac:dyDescent="0.25">
      <c r="A13" s="16">
        <v>30</v>
      </c>
      <c r="B13" s="9">
        <v>50</v>
      </c>
      <c r="C13" s="9">
        <v>17970</v>
      </c>
      <c r="D13" s="9">
        <f t="shared" si="0"/>
        <v>18170</v>
      </c>
      <c r="E13" s="8">
        <f t="shared" si="1"/>
        <v>1.5E-3</v>
      </c>
      <c r="F13" s="18">
        <f t="shared" si="2"/>
        <v>2.7254999999999998E-2</v>
      </c>
      <c r="G13" s="9">
        <v>36</v>
      </c>
      <c r="H13" s="17">
        <f t="shared" si="3"/>
        <v>0.98117999999999994</v>
      </c>
    </row>
    <row r="14" spans="1:8" ht="15.75" x14ac:dyDescent="0.25">
      <c r="A14" s="131" t="s">
        <v>15</v>
      </c>
      <c r="B14" s="131"/>
      <c r="C14" s="131"/>
      <c r="D14" s="72"/>
      <c r="E14" s="72"/>
      <c r="F14" s="72"/>
      <c r="G14" s="72">
        <f>SUM(G3:G13)</f>
        <v>594</v>
      </c>
      <c r="H14" s="72">
        <f>SUM(H3:H13)</f>
        <v>8.8509240000000009</v>
      </c>
    </row>
    <row r="15" spans="1:8" x14ac:dyDescent="0.25">
      <c r="A15" s="20"/>
      <c r="B15" s="10"/>
      <c r="C15" s="10"/>
      <c r="D15" s="10"/>
      <c r="E15" s="10"/>
      <c r="F15" s="25">
        <v>0.1</v>
      </c>
      <c r="G15" s="88"/>
      <c r="H15" s="79">
        <f>H14*10%</f>
        <v>0.88509240000000011</v>
      </c>
    </row>
    <row r="16" spans="1:8" ht="15.75" thickBot="1" x14ac:dyDescent="0.3">
      <c r="A16" s="48"/>
      <c r="B16" s="6"/>
      <c r="C16" s="10"/>
      <c r="D16" s="10"/>
      <c r="E16" s="10"/>
      <c r="F16" s="23" t="s">
        <v>15</v>
      </c>
      <c r="G16" s="89"/>
      <c r="H16" s="81">
        <f>SUM(H14:H15)</f>
        <v>9.7360164000000005</v>
      </c>
    </row>
  </sheetData>
  <mergeCells count="2">
    <mergeCell ref="A1:H1"/>
    <mergeCell ref="A14:C1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F18"/>
  <sheetViews>
    <sheetView tabSelected="1" workbookViewId="0">
      <selection activeCell="J15" sqref="J15"/>
    </sheetView>
  </sheetViews>
  <sheetFormatPr defaultRowHeight="18.75" x14ac:dyDescent="0.25"/>
  <cols>
    <col min="2" max="2" width="14.28515625" style="92" customWidth="1"/>
    <col min="3" max="3" width="12.28515625" customWidth="1"/>
    <col min="4" max="4" width="11.28515625" customWidth="1"/>
    <col min="5" max="5" width="10.7109375" customWidth="1"/>
    <col min="6" max="6" width="12.5703125" customWidth="1"/>
  </cols>
  <sheetData>
    <row r="2" spans="2:6" s="92" customFormat="1" x14ac:dyDescent="0.25">
      <c r="C2" s="92" t="s">
        <v>36</v>
      </c>
      <c r="D2" s="92" t="s">
        <v>35</v>
      </c>
      <c r="E2" s="94">
        <v>0.1</v>
      </c>
      <c r="F2" s="92" t="s">
        <v>37</v>
      </c>
    </row>
    <row r="3" spans="2:6" x14ac:dyDescent="0.25">
      <c r="B3" s="92" t="s">
        <v>25</v>
      </c>
      <c r="C3" s="91">
        <f>SUM(so1a!G24)</f>
        <v>117</v>
      </c>
      <c r="D3" s="91">
        <f>SUM(so1a!H24)</f>
        <v>6.2503703999999995</v>
      </c>
      <c r="E3" s="91">
        <f>SUM(D3*0.1)</f>
        <v>0.62503704000000004</v>
      </c>
      <c r="F3" s="91">
        <f>SUM(D3+E3)</f>
        <v>6.87540744</v>
      </c>
    </row>
    <row r="4" spans="2:6" x14ac:dyDescent="0.25">
      <c r="B4" s="92" t="s">
        <v>28</v>
      </c>
      <c r="C4" s="91">
        <f>SUM(so01c!G38)</f>
        <v>327</v>
      </c>
      <c r="D4" s="91">
        <f>SUM(so01c!H38)</f>
        <v>22.372079199999998</v>
      </c>
      <c r="E4" s="91">
        <f>SUM(D4*0.1)</f>
        <v>2.2372079199999999</v>
      </c>
      <c r="F4" s="91">
        <f>SUM(D4+E4)</f>
        <v>24.609287119999998</v>
      </c>
    </row>
    <row r="5" spans="2:6" x14ac:dyDescent="0.25">
      <c r="B5" s="92" t="s">
        <v>42</v>
      </c>
      <c r="C5" s="91">
        <f>SUM(so01D!E21)</f>
        <v>109</v>
      </c>
      <c r="D5" s="91">
        <f>SUM(so01D!F21)</f>
        <v>267.3</v>
      </c>
      <c r="E5" s="91">
        <f>SUM(so01D!G21)</f>
        <v>4.3174400000000004</v>
      </c>
      <c r="F5" s="91">
        <f>SUM(D5+E5)</f>
        <v>271.61743999999999</v>
      </c>
    </row>
    <row r="6" spans="2:6" x14ac:dyDescent="0.25">
      <c r="B6" s="92" t="s">
        <v>43</v>
      </c>
      <c r="C6" s="91">
        <f>SUM('so01e gril'!G19)</f>
        <v>326</v>
      </c>
      <c r="D6" s="91">
        <f>SUM('so01e gril'!H19)</f>
        <v>4.3316594999999998</v>
      </c>
      <c r="E6" s="91">
        <f>SUM(D6*0.1)</f>
        <v>0.43316595000000002</v>
      </c>
      <c r="F6" s="91">
        <f>SUM(D6+E6)</f>
        <v>4.76482545</v>
      </c>
    </row>
    <row r="7" spans="2:6" x14ac:dyDescent="0.25">
      <c r="B7" s="92" t="s">
        <v>27</v>
      </c>
      <c r="C7" s="91">
        <f>SUM(so01E!G23)</f>
        <v>117</v>
      </c>
      <c r="D7" s="91">
        <f>SUM(so01E!H23)</f>
        <v>5.6663963999999982</v>
      </c>
      <c r="E7" s="91">
        <f t="shared" ref="E7:E8" si="0">SUM(D7*0.1)</f>
        <v>0.56663963999999989</v>
      </c>
      <c r="F7" s="91">
        <f t="shared" ref="F7:F8" si="1">SUM(D7+E7)</f>
        <v>6.2330360399999982</v>
      </c>
    </row>
    <row r="8" spans="2:6" x14ac:dyDescent="0.25">
      <c r="B8" s="92" t="s">
        <v>44</v>
      </c>
      <c r="C8" s="91">
        <f>SUM(so01F!F7)</f>
        <v>125.79499999999999</v>
      </c>
      <c r="D8" s="91">
        <f>SUM(so01F!G7)</f>
        <v>2.3748885</v>
      </c>
      <c r="E8" s="91">
        <f t="shared" si="0"/>
        <v>0.23748885</v>
      </c>
      <c r="F8" s="91">
        <f t="shared" si="1"/>
        <v>2.61237735</v>
      </c>
    </row>
    <row r="9" spans="2:6" x14ac:dyDescent="0.25">
      <c r="B9" s="92" t="s">
        <v>26</v>
      </c>
      <c r="C9" s="91">
        <f>SUM(so01G!G52)</f>
        <v>427</v>
      </c>
      <c r="D9" s="91">
        <f>SUM(so01G!H52)</f>
        <v>36.448163799999996</v>
      </c>
      <c r="E9" s="91">
        <f>SUM(D9*0.1)</f>
        <v>3.64481638</v>
      </c>
      <c r="F9" s="91">
        <f>SUM(D9+E9)</f>
        <v>40.092980179999998</v>
      </c>
    </row>
    <row r="10" spans="2:6" x14ac:dyDescent="0.25">
      <c r="B10" s="92" t="s">
        <v>29</v>
      </c>
      <c r="C10" s="91">
        <f>SUM('so2'!E12)</f>
        <v>611.39999999999986</v>
      </c>
      <c r="D10" s="91">
        <f>SUM('so2'!F12)</f>
        <v>18.523800000000001</v>
      </c>
      <c r="E10" s="91">
        <f t="shared" ref="E10:E12" si="2">SUM(D10*0.1)</f>
        <v>1.8523800000000001</v>
      </c>
      <c r="F10" s="91">
        <f t="shared" ref="F10:F12" si="3">SUM(D10+E10)</f>
        <v>20.376180000000002</v>
      </c>
    </row>
    <row r="11" spans="2:6" x14ac:dyDescent="0.25">
      <c r="B11" s="92" t="s">
        <v>30</v>
      </c>
      <c r="C11" s="91">
        <f>SUM('so03'!E10)</f>
        <v>525.96</v>
      </c>
      <c r="D11" s="91">
        <f>SUM('so03'!F10)</f>
        <v>5.2408999999999999</v>
      </c>
      <c r="E11" s="91">
        <f t="shared" si="2"/>
        <v>0.52409000000000006</v>
      </c>
      <c r="F11" s="91">
        <f t="shared" si="3"/>
        <v>5.7649900000000001</v>
      </c>
    </row>
    <row r="12" spans="2:6" x14ac:dyDescent="0.25">
      <c r="B12" s="92" t="s">
        <v>7</v>
      </c>
      <c r="C12" s="91">
        <f>SUM('so10'!E73)</f>
        <v>2497.8999999999996</v>
      </c>
      <c r="D12" s="91">
        <f>SUM('so10'!F73)</f>
        <v>36.393530000000005</v>
      </c>
      <c r="E12" s="91">
        <f t="shared" si="2"/>
        <v>3.6393530000000007</v>
      </c>
      <c r="F12" s="91">
        <f t="shared" si="3"/>
        <v>40.032883000000005</v>
      </c>
    </row>
    <row r="13" spans="2:6" x14ac:dyDescent="0.25">
      <c r="B13" s="92" t="s">
        <v>31</v>
      </c>
      <c r="C13" s="91">
        <f>SUM('SO11'!E39)</f>
        <v>633.30000000000007</v>
      </c>
      <c r="D13" s="91">
        <f>SUM('SO11'!F39)</f>
        <v>14.504440000000002</v>
      </c>
      <c r="E13" s="91">
        <f>SUM(D13*0.1)</f>
        <v>1.4504440000000003</v>
      </c>
      <c r="F13" s="91">
        <f>SUM(D13+E13)</f>
        <v>15.954884000000003</v>
      </c>
    </row>
    <row r="14" spans="2:6" x14ac:dyDescent="0.25">
      <c r="B14" s="92" t="s">
        <v>32</v>
      </c>
      <c r="C14" s="91">
        <f>SUM(so15c!E13)</f>
        <v>353.09000000000003</v>
      </c>
      <c r="D14" s="91">
        <f>SUM(so15c!F13)</f>
        <v>6.8892650000000009</v>
      </c>
      <c r="E14" s="91">
        <f>SUM(D14*0.1)</f>
        <v>0.68892650000000011</v>
      </c>
      <c r="F14" s="91">
        <f>SUM(D14+E14)</f>
        <v>7.5781915000000009</v>
      </c>
    </row>
    <row r="15" spans="2:6" x14ac:dyDescent="0.25">
      <c r="B15" s="92" t="s">
        <v>33</v>
      </c>
      <c r="C15" s="91">
        <f>SUM('so16'!E12)</f>
        <v>924.69999999999993</v>
      </c>
      <c r="D15" s="91">
        <f>SUM('so16'!F12)</f>
        <v>10.202500000000001</v>
      </c>
      <c r="E15" s="91">
        <f>SUM(D15*0.1)</f>
        <v>1.0202500000000001</v>
      </c>
      <c r="F15" s="91">
        <f>SUM(D15+E15)</f>
        <v>11.222750000000001</v>
      </c>
    </row>
    <row r="16" spans="2:6" x14ac:dyDescent="0.25">
      <c r="B16" s="127" t="s">
        <v>38</v>
      </c>
      <c r="C16" s="128">
        <f>SUM('so18'!D69)</f>
        <v>282</v>
      </c>
      <c r="D16" s="128">
        <f>SUM('so18'!E69)</f>
        <v>1293.3749999999998</v>
      </c>
      <c r="E16" s="128">
        <f>SUM(D16*0.1)</f>
        <v>129.33749999999998</v>
      </c>
      <c r="F16" s="128">
        <f>SUM(D16+E16)</f>
        <v>1422.7124999999996</v>
      </c>
    </row>
    <row r="17" spans="2:6" x14ac:dyDescent="0.25">
      <c r="B17" s="92" t="s">
        <v>34</v>
      </c>
      <c r="C17" s="91">
        <f>SUM('so26'!G14)</f>
        <v>594</v>
      </c>
      <c r="D17" s="91">
        <f>SUM('so26'!H14)</f>
        <v>8.8509240000000009</v>
      </c>
      <c r="E17" s="91">
        <f>SUM(D17*0.1)</f>
        <v>0.88509240000000011</v>
      </c>
      <c r="F17" s="91">
        <f>SUM(D17+E17)</f>
        <v>9.7360164000000005</v>
      </c>
    </row>
    <row r="18" spans="2:6" s="92" customFormat="1" ht="27.75" customHeight="1" x14ac:dyDescent="0.25">
      <c r="B18" s="92" t="s">
        <v>15</v>
      </c>
      <c r="C18" s="93">
        <f>SUM(C3:C17)</f>
        <v>7971.1449999999995</v>
      </c>
      <c r="D18" s="93">
        <f>SUM(D3:D17)</f>
        <v>1738.7239167999999</v>
      </c>
      <c r="E18" s="93">
        <f>SUM(E3:E17)</f>
        <v>151.45983167999998</v>
      </c>
      <c r="F18" s="93">
        <f>SUM(F3:F17)</f>
        <v>1890.1837484799996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A2" sqref="A2:XFD2"/>
    </sheetView>
  </sheetViews>
  <sheetFormatPr defaultRowHeight="15" x14ac:dyDescent="0.25"/>
  <cols>
    <col min="1" max="1" width="12" customWidth="1"/>
    <col min="2" max="2" width="13.5703125" customWidth="1"/>
    <col min="3" max="3" width="13.42578125" customWidth="1"/>
    <col min="4" max="4" width="13.7109375" customWidth="1"/>
    <col min="5" max="5" width="14.5703125" customWidth="1"/>
    <col min="6" max="6" width="12.7109375" customWidth="1"/>
    <col min="7" max="7" width="13.85546875" customWidth="1"/>
    <col min="8" max="8" width="11.28515625" customWidth="1"/>
  </cols>
  <sheetData>
    <row r="1" spans="1:10" ht="31.5" customHeight="1" thickBot="1" x14ac:dyDescent="0.4">
      <c r="A1" s="132" t="s">
        <v>23</v>
      </c>
      <c r="B1" s="132"/>
      <c r="C1" s="132"/>
      <c r="D1" s="132"/>
      <c r="E1" s="132"/>
      <c r="F1" s="132"/>
      <c r="G1" s="132"/>
      <c r="H1" s="132"/>
    </row>
    <row r="2" spans="1:10" s="70" customFormat="1" ht="18" thickBot="1" x14ac:dyDescent="0.3">
      <c r="A2" s="96" t="s">
        <v>46</v>
      </c>
      <c r="B2" s="96" t="s">
        <v>47</v>
      </c>
      <c r="C2" s="96" t="s">
        <v>48</v>
      </c>
      <c r="D2" s="55" t="s">
        <v>1</v>
      </c>
      <c r="E2" s="55" t="s">
        <v>2</v>
      </c>
      <c r="F2" s="55" t="s">
        <v>3</v>
      </c>
      <c r="G2" s="55" t="s">
        <v>19</v>
      </c>
      <c r="H2" s="55" t="s">
        <v>20</v>
      </c>
    </row>
    <row r="3" spans="1:10" x14ac:dyDescent="0.25">
      <c r="A3" s="7">
        <v>300</v>
      </c>
      <c r="B3" s="7">
        <v>300</v>
      </c>
      <c r="C3" s="7">
        <v>2800</v>
      </c>
      <c r="D3" s="49">
        <f>C3+200</f>
        <v>3000</v>
      </c>
      <c r="E3" s="49">
        <f t="shared" ref="E3:E37" si="0">A3*B3/1000000</f>
        <v>0.09</v>
      </c>
      <c r="F3" s="50">
        <f>E3*D3/1000</f>
        <v>0.27</v>
      </c>
      <c r="G3" s="49">
        <v>15</v>
      </c>
      <c r="H3" s="51">
        <f t="shared" ref="H3:H37" si="1">F3*G3</f>
        <v>4.0500000000000007</v>
      </c>
    </row>
    <row r="4" spans="1:10" x14ac:dyDescent="0.25">
      <c r="A4" s="8">
        <v>100</v>
      </c>
      <c r="B4" s="8">
        <v>100</v>
      </c>
      <c r="C4" s="8">
        <v>245</v>
      </c>
      <c r="D4" s="9">
        <f>C4+200</f>
        <v>445</v>
      </c>
      <c r="E4" s="9">
        <f t="shared" si="0"/>
        <v>0.01</v>
      </c>
      <c r="F4" s="18">
        <f>E4*D4/1000</f>
        <v>4.45E-3</v>
      </c>
      <c r="G4" s="9">
        <v>2</v>
      </c>
      <c r="H4" s="17">
        <f t="shared" si="1"/>
        <v>8.8999999999999999E-3</v>
      </c>
    </row>
    <row r="5" spans="1:10" x14ac:dyDescent="0.25">
      <c r="A5" s="8">
        <v>100</v>
      </c>
      <c r="B5" s="8">
        <v>260</v>
      </c>
      <c r="C5" s="8">
        <v>13417</v>
      </c>
      <c r="D5" s="8"/>
      <c r="E5" s="9">
        <f t="shared" si="0"/>
        <v>2.5999999999999999E-2</v>
      </c>
      <c r="F5" s="18">
        <v>0.34889999999999999</v>
      </c>
      <c r="G5">
        <v>1</v>
      </c>
      <c r="H5" s="17">
        <f t="shared" si="1"/>
        <v>0.34889999999999999</v>
      </c>
    </row>
    <row r="6" spans="1:10" x14ac:dyDescent="0.25">
      <c r="A6" s="8">
        <v>160</v>
      </c>
      <c r="B6" s="8">
        <v>200</v>
      </c>
      <c r="C6" s="9">
        <v>2967</v>
      </c>
      <c r="D6" s="9">
        <f t="shared" ref="D6:D37" si="2">C6+200</f>
        <v>3167</v>
      </c>
      <c r="E6" s="9">
        <f t="shared" si="0"/>
        <v>3.2000000000000001E-2</v>
      </c>
      <c r="F6" s="18">
        <f t="shared" ref="F6:F37" si="3">E6*D6/1000</f>
        <v>0.101344</v>
      </c>
      <c r="G6" s="9">
        <v>1</v>
      </c>
      <c r="H6" s="17">
        <f t="shared" si="1"/>
        <v>0.101344</v>
      </c>
    </row>
    <row r="7" spans="1:10" x14ac:dyDescent="0.25">
      <c r="A7" s="8">
        <v>160</v>
      </c>
      <c r="B7" s="8">
        <v>200</v>
      </c>
      <c r="C7" s="9">
        <v>5253</v>
      </c>
      <c r="D7" s="9">
        <f t="shared" si="2"/>
        <v>5453</v>
      </c>
      <c r="E7" s="9">
        <f t="shared" si="0"/>
        <v>3.2000000000000001E-2</v>
      </c>
      <c r="F7" s="18">
        <f t="shared" si="3"/>
        <v>0.17449600000000001</v>
      </c>
      <c r="G7" s="9">
        <v>10</v>
      </c>
      <c r="H7" s="17">
        <f t="shared" si="1"/>
        <v>1.7449600000000001</v>
      </c>
    </row>
    <row r="8" spans="1:10" x14ac:dyDescent="0.25">
      <c r="A8" s="8">
        <v>160</v>
      </c>
      <c r="B8" s="8">
        <v>200</v>
      </c>
      <c r="C8" s="8">
        <v>2610</v>
      </c>
      <c r="D8" s="9">
        <f t="shared" si="2"/>
        <v>2810</v>
      </c>
      <c r="E8" s="9">
        <f t="shared" si="0"/>
        <v>3.2000000000000001E-2</v>
      </c>
      <c r="F8" s="18">
        <f t="shared" si="3"/>
        <v>8.992E-2</v>
      </c>
      <c r="G8" s="9">
        <v>1</v>
      </c>
      <c r="H8" s="17">
        <f t="shared" si="1"/>
        <v>8.992E-2</v>
      </c>
    </row>
    <row r="9" spans="1:10" x14ac:dyDescent="0.25">
      <c r="A9" s="8">
        <v>160</v>
      </c>
      <c r="B9" s="8">
        <v>200</v>
      </c>
      <c r="C9" s="8">
        <v>3975</v>
      </c>
      <c r="D9" s="9">
        <f t="shared" si="2"/>
        <v>4175</v>
      </c>
      <c r="E9" s="9">
        <f t="shared" si="0"/>
        <v>3.2000000000000001E-2</v>
      </c>
      <c r="F9" s="18">
        <f t="shared" si="3"/>
        <v>0.1336</v>
      </c>
      <c r="G9" s="9">
        <v>1</v>
      </c>
      <c r="H9" s="17">
        <f t="shared" si="1"/>
        <v>0.1336</v>
      </c>
    </row>
    <row r="10" spans="1:10" x14ac:dyDescent="0.25">
      <c r="A10" s="8">
        <v>160</v>
      </c>
      <c r="B10" s="8">
        <v>200</v>
      </c>
      <c r="C10" s="8">
        <v>4725</v>
      </c>
      <c r="D10" s="9">
        <f t="shared" si="2"/>
        <v>4925</v>
      </c>
      <c r="E10" s="9">
        <f t="shared" si="0"/>
        <v>3.2000000000000001E-2</v>
      </c>
      <c r="F10" s="18">
        <f t="shared" si="3"/>
        <v>0.15759999999999999</v>
      </c>
      <c r="G10" s="9">
        <v>1</v>
      </c>
      <c r="H10" s="17">
        <f t="shared" si="1"/>
        <v>0.15759999999999999</v>
      </c>
      <c r="J10" s="54"/>
    </row>
    <row r="11" spans="1:10" x14ac:dyDescent="0.25">
      <c r="A11" s="8">
        <v>70</v>
      </c>
      <c r="B11" s="8">
        <v>200</v>
      </c>
      <c r="C11" s="9">
        <v>2967</v>
      </c>
      <c r="D11" s="9">
        <f t="shared" si="2"/>
        <v>3167</v>
      </c>
      <c r="E11" s="9">
        <f t="shared" si="0"/>
        <v>1.4E-2</v>
      </c>
      <c r="F11" s="18">
        <f t="shared" si="3"/>
        <v>4.4338000000000002E-2</v>
      </c>
      <c r="G11" s="9">
        <v>1</v>
      </c>
      <c r="H11" s="17">
        <f t="shared" si="1"/>
        <v>4.4338000000000002E-2</v>
      </c>
    </row>
    <row r="12" spans="1:10" x14ac:dyDescent="0.25">
      <c r="A12" s="8">
        <v>70</v>
      </c>
      <c r="B12" s="8">
        <v>200</v>
      </c>
      <c r="C12" s="9">
        <v>5227</v>
      </c>
      <c r="D12" s="9">
        <f t="shared" si="2"/>
        <v>5427</v>
      </c>
      <c r="E12" s="9">
        <f t="shared" si="0"/>
        <v>1.4E-2</v>
      </c>
      <c r="F12" s="18">
        <f t="shared" si="3"/>
        <v>7.5978000000000004E-2</v>
      </c>
      <c r="G12" s="9">
        <v>10</v>
      </c>
      <c r="H12" s="17">
        <f t="shared" si="1"/>
        <v>0.75978000000000001</v>
      </c>
    </row>
    <row r="13" spans="1:10" x14ac:dyDescent="0.25">
      <c r="A13" s="8">
        <v>70</v>
      </c>
      <c r="B13" s="8">
        <v>200</v>
      </c>
      <c r="C13" s="8">
        <v>2610</v>
      </c>
      <c r="D13" s="9">
        <f t="shared" si="2"/>
        <v>2810</v>
      </c>
      <c r="E13" s="9">
        <f t="shared" si="0"/>
        <v>1.4E-2</v>
      </c>
      <c r="F13" s="18">
        <f t="shared" si="3"/>
        <v>3.934E-2</v>
      </c>
      <c r="G13" s="9">
        <v>1</v>
      </c>
      <c r="H13" s="17">
        <f t="shared" si="1"/>
        <v>3.934E-2</v>
      </c>
    </row>
    <row r="14" spans="1:10" x14ac:dyDescent="0.25">
      <c r="A14" s="8">
        <v>70</v>
      </c>
      <c r="B14" s="8">
        <v>200</v>
      </c>
      <c r="C14" s="8">
        <v>3975</v>
      </c>
      <c r="D14" s="9">
        <f t="shared" si="2"/>
        <v>4175</v>
      </c>
      <c r="E14" s="9">
        <f t="shared" si="0"/>
        <v>1.4E-2</v>
      </c>
      <c r="F14" s="18">
        <f t="shared" si="3"/>
        <v>5.8450000000000002E-2</v>
      </c>
      <c r="G14" s="9">
        <v>1</v>
      </c>
      <c r="H14" s="17">
        <f t="shared" si="1"/>
        <v>5.8450000000000002E-2</v>
      </c>
    </row>
    <row r="15" spans="1:10" x14ac:dyDescent="0.25">
      <c r="A15" s="8">
        <v>70</v>
      </c>
      <c r="B15" s="8">
        <v>200</v>
      </c>
      <c r="C15" s="8">
        <v>4725</v>
      </c>
      <c r="D15" s="9">
        <f t="shared" si="2"/>
        <v>4925</v>
      </c>
      <c r="E15" s="9">
        <f t="shared" si="0"/>
        <v>1.4E-2</v>
      </c>
      <c r="F15" s="18">
        <f t="shared" si="3"/>
        <v>6.8949999999999997E-2</v>
      </c>
      <c r="G15" s="9">
        <v>1</v>
      </c>
      <c r="H15" s="17">
        <f t="shared" si="1"/>
        <v>6.8949999999999997E-2</v>
      </c>
    </row>
    <row r="16" spans="1:10" x14ac:dyDescent="0.25">
      <c r="A16" s="9">
        <v>160</v>
      </c>
      <c r="B16" s="9">
        <v>200</v>
      </c>
      <c r="C16" s="9">
        <v>68565</v>
      </c>
      <c r="D16" s="9">
        <f t="shared" si="2"/>
        <v>68765</v>
      </c>
      <c r="E16" s="9">
        <f t="shared" si="0"/>
        <v>3.2000000000000001E-2</v>
      </c>
      <c r="F16" s="18">
        <f t="shared" si="3"/>
        <v>2.2004800000000002</v>
      </c>
      <c r="G16" s="9">
        <v>1</v>
      </c>
      <c r="H16" s="17">
        <f t="shared" si="1"/>
        <v>2.2004800000000002</v>
      </c>
    </row>
    <row r="17" spans="1:8" x14ac:dyDescent="0.25">
      <c r="A17" s="9">
        <v>100</v>
      </c>
      <c r="B17" s="9">
        <v>200</v>
      </c>
      <c r="C17" s="9">
        <v>4618</v>
      </c>
      <c r="D17" s="9">
        <f t="shared" si="2"/>
        <v>4818</v>
      </c>
      <c r="E17" s="9">
        <f t="shared" si="0"/>
        <v>0.02</v>
      </c>
      <c r="F17" s="18">
        <f t="shared" si="3"/>
        <v>9.6360000000000001E-2</v>
      </c>
      <c r="G17" s="9">
        <v>51</v>
      </c>
      <c r="H17" s="17">
        <f t="shared" si="1"/>
        <v>4.9143600000000003</v>
      </c>
    </row>
    <row r="18" spans="1:8" x14ac:dyDescent="0.25">
      <c r="A18" s="8">
        <v>100</v>
      </c>
      <c r="B18" s="8">
        <v>200</v>
      </c>
      <c r="C18" s="8">
        <v>4637</v>
      </c>
      <c r="D18" s="9">
        <f t="shared" si="2"/>
        <v>4837</v>
      </c>
      <c r="E18" s="9">
        <f t="shared" si="0"/>
        <v>0.02</v>
      </c>
      <c r="F18" s="18">
        <f t="shared" si="3"/>
        <v>9.6740000000000007E-2</v>
      </c>
      <c r="G18" s="9">
        <v>25</v>
      </c>
      <c r="H18" s="17">
        <f t="shared" si="1"/>
        <v>2.4185000000000003</v>
      </c>
    </row>
    <row r="19" spans="1:8" x14ac:dyDescent="0.25">
      <c r="A19" s="9">
        <v>60</v>
      </c>
      <c r="B19" s="9">
        <v>100</v>
      </c>
      <c r="C19" s="9">
        <v>4618</v>
      </c>
      <c r="D19" s="9">
        <f t="shared" si="2"/>
        <v>4818</v>
      </c>
      <c r="E19" s="9">
        <f t="shared" si="0"/>
        <v>6.0000000000000001E-3</v>
      </c>
      <c r="F19" s="18">
        <f t="shared" si="3"/>
        <v>2.8908E-2</v>
      </c>
      <c r="G19" s="9">
        <v>51</v>
      </c>
      <c r="H19" s="17">
        <f t="shared" si="1"/>
        <v>1.474308</v>
      </c>
    </row>
    <row r="20" spans="1:8" x14ac:dyDescent="0.25">
      <c r="A20" s="8">
        <v>60</v>
      </c>
      <c r="B20" s="8">
        <v>100</v>
      </c>
      <c r="C20" s="8">
        <v>4637</v>
      </c>
      <c r="D20" s="9">
        <f t="shared" si="2"/>
        <v>4837</v>
      </c>
      <c r="E20" s="9">
        <f t="shared" si="0"/>
        <v>6.0000000000000001E-3</v>
      </c>
      <c r="F20" s="18">
        <f t="shared" si="3"/>
        <v>2.9022000000000003E-2</v>
      </c>
      <c r="G20" s="9">
        <v>25</v>
      </c>
      <c r="H20" s="17">
        <f t="shared" si="1"/>
        <v>0.72555000000000003</v>
      </c>
    </row>
    <row r="21" spans="1:8" x14ac:dyDescent="0.25">
      <c r="A21" s="8">
        <v>100</v>
      </c>
      <c r="B21" s="8">
        <v>200</v>
      </c>
      <c r="C21" s="8">
        <v>5718</v>
      </c>
      <c r="D21" s="9">
        <f t="shared" si="2"/>
        <v>5918</v>
      </c>
      <c r="E21" s="9">
        <f t="shared" si="0"/>
        <v>0.02</v>
      </c>
      <c r="F21" s="18">
        <f t="shared" si="3"/>
        <v>0.11835999999999999</v>
      </c>
      <c r="G21" s="9">
        <v>2</v>
      </c>
      <c r="H21" s="17">
        <f t="shared" si="1"/>
        <v>0.23671999999999999</v>
      </c>
    </row>
    <row r="22" spans="1:8" x14ac:dyDescent="0.25">
      <c r="A22" s="8">
        <v>100</v>
      </c>
      <c r="B22" s="8">
        <v>200</v>
      </c>
      <c r="C22" s="8">
        <v>5668</v>
      </c>
      <c r="D22" s="9">
        <f t="shared" si="2"/>
        <v>5868</v>
      </c>
      <c r="E22" s="9">
        <f t="shared" si="0"/>
        <v>0.02</v>
      </c>
      <c r="F22" s="18">
        <f t="shared" si="3"/>
        <v>0.11736000000000001</v>
      </c>
      <c r="G22" s="9">
        <v>2</v>
      </c>
      <c r="H22" s="17">
        <f t="shared" si="1"/>
        <v>0.23472000000000001</v>
      </c>
    </row>
    <row r="23" spans="1:8" x14ac:dyDescent="0.25">
      <c r="A23" s="8">
        <v>60</v>
      </c>
      <c r="B23" s="8">
        <v>100</v>
      </c>
      <c r="C23" s="8">
        <v>5718</v>
      </c>
      <c r="D23" s="9">
        <f t="shared" si="2"/>
        <v>5918</v>
      </c>
      <c r="E23" s="9">
        <f t="shared" si="0"/>
        <v>6.0000000000000001E-3</v>
      </c>
      <c r="F23" s="18">
        <f t="shared" si="3"/>
        <v>3.5508000000000005E-2</v>
      </c>
      <c r="G23" s="9">
        <v>4</v>
      </c>
      <c r="H23" s="17">
        <f t="shared" si="1"/>
        <v>0.14203200000000002</v>
      </c>
    </row>
    <row r="24" spans="1:8" x14ac:dyDescent="0.25">
      <c r="A24" s="8">
        <v>60</v>
      </c>
      <c r="B24" s="8">
        <v>100</v>
      </c>
      <c r="C24" s="8">
        <v>5668</v>
      </c>
      <c r="D24" s="9">
        <f t="shared" si="2"/>
        <v>5868</v>
      </c>
      <c r="E24" s="9">
        <f t="shared" si="0"/>
        <v>6.0000000000000001E-3</v>
      </c>
      <c r="F24" s="18">
        <f t="shared" si="3"/>
        <v>3.5207999999999996E-2</v>
      </c>
      <c r="G24" s="9">
        <v>4</v>
      </c>
      <c r="H24" s="17">
        <f t="shared" si="1"/>
        <v>0.14083199999999998</v>
      </c>
    </row>
    <row r="25" spans="1:8" x14ac:dyDescent="0.25">
      <c r="A25" s="8">
        <v>30</v>
      </c>
      <c r="B25" s="8">
        <v>50</v>
      </c>
      <c r="C25" s="9">
        <v>68565</v>
      </c>
      <c r="D25" s="9">
        <f t="shared" si="2"/>
        <v>68765</v>
      </c>
      <c r="E25" s="9">
        <f t="shared" si="0"/>
        <v>1.5E-3</v>
      </c>
      <c r="F25" s="18">
        <f t="shared" si="3"/>
        <v>0.1031475</v>
      </c>
      <c r="G25" s="9">
        <v>16</v>
      </c>
      <c r="H25" s="17">
        <f t="shared" si="1"/>
        <v>1.65036</v>
      </c>
    </row>
    <row r="26" spans="1:8" x14ac:dyDescent="0.25">
      <c r="A26" s="8">
        <v>160</v>
      </c>
      <c r="B26" s="8">
        <v>200</v>
      </c>
      <c r="C26" s="8">
        <v>1155</v>
      </c>
      <c r="D26" s="9">
        <f t="shared" si="2"/>
        <v>1355</v>
      </c>
      <c r="E26" s="9">
        <f t="shared" si="0"/>
        <v>3.2000000000000001E-2</v>
      </c>
      <c r="F26" s="18">
        <f t="shared" si="3"/>
        <v>4.3360000000000003E-2</v>
      </c>
      <c r="G26" s="9">
        <v>1</v>
      </c>
      <c r="H26" s="17">
        <f t="shared" si="1"/>
        <v>4.3360000000000003E-2</v>
      </c>
    </row>
    <row r="27" spans="1:8" x14ac:dyDescent="0.25">
      <c r="A27" s="8">
        <v>70</v>
      </c>
      <c r="B27" s="8">
        <v>200</v>
      </c>
      <c r="C27" s="9">
        <v>1155</v>
      </c>
      <c r="D27" s="9">
        <f t="shared" si="2"/>
        <v>1355</v>
      </c>
      <c r="E27" s="9">
        <f t="shared" si="0"/>
        <v>1.4E-2</v>
      </c>
      <c r="F27" s="18">
        <f t="shared" si="3"/>
        <v>1.8969999999999997E-2</v>
      </c>
      <c r="G27" s="9">
        <v>2</v>
      </c>
      <c r="H27" s="17">
        <f t="shared" si="1"/>
        <v>3.7939999999999995E-2</v>
      </c>
    </row>
    <row r="28" spans="1:8" x14ac:dyDescent="0.25">
      <c r="A28" s="9">
        <v>160</v>
      </c>
      <c r="B28" s="9">
        <v>200</v>
      </c>
      <c r="C28" s="9">
        <v>716</v>
      </c>
      <c r="D28" s="9">
        <f t="shared" si="2"/>
        <v>916</v>
      </c>
      <c r="E28" s="9">
        <f t="shared" si="0"/>
        <v>3.2000000000000001E-2</v>
      </c>
      <c r="F28" s="18">
        <f t="shared" si="3"/>
        <v>2.9312000000000001E-2</v>
      </c>
      <c r="G28" s="9">
        <v>1</v>
      </c>
      <c r="H28" s="17">
        <f t="shared" si="1"/>
        <v>2.9312000000000001E-2</v>
      </c>
    </row>
    <row r="29" spans="1:8" x14ac:dyDescent="0.25">
      <c r="A29" s="8">
        <v>70</v>
      </c>
      <c r="B29" s="8">
        <v>200</v>
      </c>
      <c r="C29" s="8">
        <v>716</v>
      </c>
      <c r="D29" s="9">
        <f t="shared" si="2"/>
        <v>916</v>
      </c>
      <c r="E29" s="9">
        <f t="shared" si="0"/>
        <v>1.4E-2</v>
      </c>
      <c r="F29" s="18">
        <f t="shared" si="3"/>
        <v>1.2824E-2</v>
      </c>
      <c r="G29" s="9">
        <v>2</v>
      </c>
      <c r="H29" s="17">
        <f t="shared" si="1"/>
        <v>2.5648000000000001E-2</v>
      </c>
    </row>
    <row r="30" spans="1:8" x14ac:dyDescent="0.25">
      <c r="A30" s="8">
        <v>40</v>
      </c>
      <c r="B30" s="8">
        <v>40</v>
      </c>
      <c r="C30" s="8">
        <v>2620</v>
      </c>
      <c r="D30" s="9">
        <f t="shared" si="2"/>
        <v>2820</v>
      </c>
      <c r="E30" s="9">
        <f t="shared" si="0"/>
        <v>1.6000000000000001E-3</v>
      </c>
      <c r="F30" s="18">
        <f t="shared" si="3"/>
        <v>4.5120000000000004E-3</v>
      </c>
      <c r="G30" s="9">
        <v>62</v>
      </c>
      <c r="H30" s="17">
        <f t="shared" si="1"/>
        <v>0.27974400000000005</v>
      </c>
    </row>
    <row r="31" spans="1:8" x14ac:dyDescent="0.25">
      <c r="A31" s="8">
        <v>40</v>
      </c>
      <c r="B31" s="8">
        <v>40</v>
      </c>
      <c r="C31" s="8">
        <v>4932</v>
      </c>
      <c r="D31" s="9">
        <f t="shared" si="2"/>
        <v>5132</v>
      </c>
      <c r="E31" s="9">
        <f t="shared" si="0"/>
        <v>1.6000000000000001E-3</v>
      </c>
      <c r="F31" s="18">
        <f t="shared" si="3"/>
        <v>8.2112000000000001E-3</v>
      </c>
      <c r="G31" s="9">
        <v>20</v>
      </c>
      <c r="H31" s="17">
        <f t="shared" si="1"/>
        <v>0.16422400000000001</v>
      </c>
    </row>
    <row r="32" spans="1:8" x14ac:dyDescent="0.25">
      <c r="A32" s="8">
        <v>40</v>
      </c>
      <c r="B32" s="8">
        <v>40</v>
      </c>
      <c r="C32" s="8">
        <v>3374</v>
      </c>
      <c r="D32" s="9">
        <f t="shared" si="2"/>
        <v>3574</v>
      </c>
      <c r="E32" s="9">
        <f t="shared" si="0"/>
        <v>1.6000000000000001E-3</v>
      </c>
      <c r="F32" s="18">
        <f t="shared" si="3"/>
        <v>5.7184000000000002E-3</v>
      </c>
      <c r="G32" s="9">
        <v>2</v>
      </c>
      <c r="H32" s="17">
        <f t="shared" si="1"/>
        <v>1.14368E-2</v>
      </c>
    </row>
    <row r="33" spans="1:8" x14ac:dyDescent="0.25">
      <c r="A33" s="8">
        <v>40</v>
      </c>
      <c r="B33" s="8">
        <v>40</v>
      </c>
      <c r="C33" s="8">
        <v>4125</v>
      </c>
      <c r="D33" s="9">
        <f t="shared" si="2"/>
        <v>4325</v>
      </c>
      <c r="E33" s="9">
        <f t="shared" si="0"/>
        <v>1.6000000000000001E-3</v>
      </c>
      <c r="F33" s="18">
        <f t="shared" si="3"/>
        <v>6.9199999999999999E-3</v>
      </c>
      <c r="G33" s="9">
        <v>2</v>
      </c>
      <c r="H33" s="17">
        <f t="shared" si="1"/>
        <v>1.384E-2</v>
      </c>
    </row>
    <row r="34" spans="1:8" x14ac:dyDescent="0.25">
      <c r="A34" s="8">
        <v>40</v>
      </c>
      <c r="B34" s="8">
        <v>40</v>
      </c>
      <c r="C34" s="9">
        <v>2680</v>
      </c>
      <c r="D34" s="9">
        <f t="shared" si="2"/>
        <v>2880</v>
      </c>
      <c r="E34" s="9">
        <f t="shared" si="0"/>
        <v>1.6000000000000001E-3</v>
      </c>
      <c r="F34" s="18">
        <f t="shared" si="3"/>
        <v>4.6080000000000001E-3</v>
      </c>
      <c r="G34" s="9">
        <v>2</v>
      </c>
      <c r="H34" s="17">
        <f t="shared" si="1"/>
        <v>9.2160000000000002E-3</v>
      </c>
    </row>
    <row r="35" spans="1:8" x14ac:dyDescent="0.25">
      <c r="A35" s="8">
        <v>40</v>
      </c>
      <c r="B35" s="8">
        <v>40</v>
      </c>
      <c r="C35" s="9">
        <v>2322</v>
      </c>
      <c r="D35" s="9">
        <f t="shared" si="2"/>
        <v>2522</v>
      </c>
      <c r="E35" s="9">
        <f t="shared" si="0"/>
        <v>1.6000000000000001E-3</v>
      </c>
      <c r="F35" s="18">
        <f t="shared" si="3"/>
        <v>4.0352000000000009E-3</v>
      </c>
      <c r="G35" s="9">
        <v>2</v>
      </c>
      <c r="H35" s="17">
        <f t="shared" si="1"/>
        <v>8.0704000000000019E-3</v>
      </c>
    </row>
    <row r="36" spans="1:8" x14ac:dyDescent="0.25">
      <c r="A36" s="8">
        <v>40</v>
      </c>
      <c r="B36" s="8">
        <v>40</v>
      </c>
      <c r="C36" s="8">
        <v>855</v>
      </c>
      <c r="D36" s="9">
        <f t="shared" si="2"/>
        <v>1055</v>
      </c>
      <c r="E36" s="9">
        <f t="shared" si="0"/>
        <v>1.6000000000000001E-3</v>
      </c>
      <c r="F36" s="18">
        <f t="shared" si="3"/>
        <v>1.6880000000000003E-3</v>
      </c>
      <c r="G36" s="9">
        <v>2</v>
      </c>
      <c r="H36" s="17">
        <f t="shared" si="1"/>
        <v>3.3760000000000005E-3</v>
      </c>
    </row>
    <row r="37" spans="1:8" ht="15.75" thickBot="1" x14ac:dyDescent="0.3">
      <c r="A37" s="8">
        <v>40</v>
      </c>
      <c r="B37" s="8">
        <v>40</v>
      </c>
      <c r="C37" s="9">
        <v>415</v>
      </c>
      <c r="D37" s="9">
        <f t="shared" si="2"/>
        <v>615</v>
      </c>
      <c r="E37" s="9">
        <f t="shared" si="0"/>
        <v>1.6000000000000001E-3</v>
      </c>
      <c r="F37" s="18">
        <f t="shared" si="3"/>
        <v>9.8400000000000007E-4</v>
      </c>
      <c r="G37" s="9">
        <v>2</v>
      </c>
      <c r="H37" s="17">
        <f t="shared" si="1"/>
        <v>1.9680000000000001E-3</v>
      </c>
    </row>
    <row r="38" spans="1:8" ht="16.5" thickBot="1" x14ac:dyDescent="0.3">
      <c r="A38" s="131" t="s">
        <v>15</v>
      </c>
      <c r="B38" s="131"/>
      <c r="C38" s="131"/>
      <c r="D38" s="72"/>
      <c r="E38" s="52"/>
      <c r="F38" s="52"/>
      <c r="G38" s="83">
        <f t="shared" ref="G38" si="4">SUM(G3:G37)</f>
        <v>327</v>
      </c>
      <c r="H38" s="84">
        <f>SUM(H3:H37)</f>
        <v>22.372079199999998</v>
      </c>
    </row>
    <row r="39" spans="1:8" ht="15.75" thickBot="1" x14ac:dyDescent="0.3">
      <c r="A39" s="6"/>
      <c r="B39" s="6"/>
      <c r="C39" s="10"/>
      <c r="D39" s="10"/>
      <c r="E39" s="10"/>
      <c r="F39" s="56">
        <v>0.1</v>
      </c>
      <c r="G39" s="85"/>
      <c r="H39" s="80">
        <f>SUM(H38*0.1)</f>
        <v>2.2372079199999999</v>
      </c>
    </row>
    <row r="40" spans="1:8" ht="15.75" thickBot="1" x14ac:dyDescent="0.3">
      <c r="F40" s="57" t="s">
        <v>15</v>
      </c>
      <c r="G40" s="86"/>
      <c r="H40" s="87">
        <f>H38+H39</f>
        <v>24.609287119999998</v>
      </c>
    </row>
  </sheetData>
  <mergeCells count="2">
    <mergeCell ref="A1:H1"/>
    <mergeCell ref="A38:C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I10" sqref="I10"/>
    </sheetView>
  </sheetViews>
  <sheetFormatPr defaultRowHeight="15" x14ac:dyDescent="0.25"/>
  <cols>
    <col min="1" max="1" width="12.140625" customWidth="1"/>
    <col min="2" max="2" width="12.5703125" customWidth="1"/>
    <col min="3" max="3" width="11.5703125" customWidth="1"/>
    <col min="4" max="4" width="14" customWidth="1"/>
    <col min="5" max="5" width="13.7109375" customWidth="1"/>
    <col min="6" max="6" width="18.140625" customWidth="1"/>
  </cols>
  <sheetData>
    <row r="1" spans="1:7" ht="21" x14ac:dyDescent="0.25">
      <c r="A1" s="133" t="s">
        <v>39</v>
      </c>
      <c r="B1" s="133"/>
      <c r="C1" s="133"/>
      <c r="D1" s="133"/>
      <c r="E1" s="133"/>
      <c r="F1" s="133"/>
      <c r="G1" s="133"/>
    </row>
    <row r="2" spans="1:7" x14ac:dyDescent="0.25">
      <c r="A2" s="69" t="s">
        <v>9</v>
      </c>
      <c r="B2" s="69" t="s">
        <v>10</v>
      </c>
      <c r="C2" s="69" t="s">
        <v>11</v>
      </c>
      <c r="D2" s="96" t="s">
        <v>45</v>
      </c>
      <c r="E2" s="69" t="s">
        <v>12</v>
      </c>
      <c r="F2" s="69" t="s">
        <v>13</v>
      </c>
      <c r="G2" s="69" t="s">
        <v>14</v>
      </c>
    </row>
    <row r="3" spans="1:7" ht="15.75" x14ac:dyDescent="0.3">
      <c r="A3" s="3">
        <v>0.2</v>
      </c>
      <c r="B3" s="3">
        <v>0.2</v>
      </c>
      <c r="C3" s="3">
        <v>2.5</v>
      </c>
      <c r="D3" s="3">
        <f>C3+0.2</f>
        <v>2.7</v>
      </c>
      <c r="E3" s="3">
        <v>4</v>
      </c>
      <c r="F3" s="3">
        <f>D3*E3</f>
        <v>10.8</v>
      </c>
      <c r="G3" s="4">
        <f t="shared" ref="G3:G16" si="0">A3*B3*F3</f>
        <v>0.43200000000000011</v>
      </c>
    </row>
    <row r="4" spans="1:7" ht="15.75" x14ac:dyDescent="0.3">
      <c r="A4" s="3">
        <v>0.16</v>
      </c>
      <c r="B4" s="3">
        <v>0.16</v>
      </c>
      <c r="C4" s="3">
        <v>2.5</v>
      </c>
      <c r="D4" s="3">
        <f t="shared" ref="D4:D20" si="1">C4+0.2</f>
        <v>2.7</v>
      </c>
      <c r="E4" s="3">
        <v>8</v>
      </c>
      <c r="F4" s="3">
        <f t="shared" ref="F4:F20" si="2">D4*E4</f>
        <v>21.6</v>
      </c>
      <c r="G4" s="4">
        <f t="shared" si="0"/>
        <v>0.55296000000000012</v>
      </c>
    </row>
    <row r="5" spans="1:7" ht="15.75" x14ac:dyDescent="0.3">
      <c r="A5" s="3">
        <v>0.16</v>
      </c>
      <c r="B5" s="3">
        <v>0.16</v>
      </c>
      <c r="C5" s="3">
        <v>16.5</v>
      </c>
      <c r="D5" s="3">
        <f t="shared" si="1"/>
        <v>16.7</v>
      </c>
      <c r="E5" s="3">
        <v>1</v>
      </c>
      <c r="F5" s="3">
        <f t="shared" si="2"/>
        <v>16.7</v>
      </c>
      <c r="G5" s="4">
        <f t="shared" si="0"/>
        <v>0.42752000000000001</v>
      </c>
    </row>
    <row r="6" spans="1:7" ht="15.75" x14ac:dyDescent="0.3">
      <c r="A6" s="3">
        <v>0.1</v>
      </c>
      <c r="B6" s="3">
        <v>0.16</v>
      </c>
      <c r="C6" s="3">
        <v>3.3</v>
      </c>
      <c r="D6" s="3">
        <f t="shared" si="1"/>
        <v>3.5</v>
      </c>
      <c r="E6" s="3">
        <v>2</v>
      </c>
      <c r="F6" s="3">
        <f t="shared" si="2"/>
        <v>7</v>
      </c>
      <c r="G6" s="4">
        <f t="shared" si="0"/>
        <v>0.112</v>
      </c>
    </row>
    <row r="7" spans="1:7" ht="15.75" x14ac:dyDescent="0.3">
      <c r="A7" s="3">
        <v>0.12</v>
      </c>
      <c r="B7" s="3">
        <v>0.18</v>
      </c>
      <c r="C7" s="3">
        <v>3</v>
      </c>
      <c r="D7" s="3">
        <f t="shared" si="1"/>
        <v>3.2</v>
      </c>
      <c r="E7" s="3">
        <v>8</v>
      </c>
      <c r="F7" s="3">
        <f t="shared" si="2"/>
        <v>25.6</v>
      </c>
      <c r="G7" s="4">
        <f t="shared" si="0"/>
        <v>0.55296000000000001</v>
      </c>
    </row>
    <row r="8" spans="1:7" ht="15.75" x14ac:dyDescent="0.3">
      <c r="A8" s="3">
        <v>0.05</v>
      </c>
      <c r="B8" s="3">
        <v>0.16</v>
      </c>
      <c r="C8" s="3">
        <v>4</v>
      </c>
      <c r="D8" s="3">
        <f t="shared" si="1"/>
        <v>4.2</v>
      </c>
      <c r="E8" s="3">
        <v>4</v>
      </c>
      <c r="F8" s="3">
        <f t="shared" si="2"/>
        <v>16.8</v>
      </c>
      <c r="G8" s="4">
        <f t="shared" si="0"/>
        <v>0.13440000000000002</v>
      </c>
    </row>
    <row r="9" spans="1:7" ht="15.75" x14ac:dyDescent="0.3">
      <c r="A9" s="3">
        <v>0.1</v>
      </c>
      <c r="B9" s="3">
        <v>0.1</v>
      </c>
      <c r="C9" s="3">
        <v>1.7</v>
      </c>
      <c r="D9" s="3">
        <f t="shared" si="1"/>
        <v>1.9</v>
      </c>
      <c r="E9" s="3">
        <v>8</v>
      </c>
      <c r="F9" s="3">
        <f t="shared" si="2"/>
        <v>15.2</v>
      </c>
      <c r="G9" s="4">
        <f t="shared" si="0"/>
        <v>0.15200000000000002</v>
      </c>
    </row>
    <row r="10" spans="1:7" ht="15.75" x14ac:dyDescent="0.3">
      <c r="A10" s="3">
        <v>0.1</v>
      </c>
      <c r="B10" s="3">
        <v>0.1</v>
      </c>
      <c r="C10" s="3">
        <v>0.6</v>
      </c>
      <c r="D10" s="3">
        <f t="shared" si="1"/>
        <v>0.8</v>
      </c>
      <c r="E10" s="3">
        <v>8</v>
      </c>
      <c r="F10" s="3">
        <f t="shared" si="2"/>
        <v>6.4</v>
      </c>
      <c r="G10" s="4">
        <f t="shared" si="0"/>
        <v>6.4000000000000015E-2</v>
      </c>
    </row>
    <row r="11" spans="1:7" ht="15.75" x14ac:dyDescent="0.3">
      <c r="A11" s="3">
        <v>0.1</v>
      </c>
      <c r="B11" s="3">
        <v>0.1</v>
      </c>
      <c r="C11" s="3">
        <v>4</v>
      </c>
      <c r="D11" s="3">
        <f t="shared" si="1"/>
        <v>4.2</v>
      </c>
      <c r="E11" s="3">
        <v>4</v>
      </c>
      <c r="F11" s="3">
        <f t="shared" si="2"/>
        <v>16.8</v>
      </c>
      <c r="G11" s="4">
        <f t="shared" si="0"/>
        <v>0.16800000000000004</v>
      </c>
    </row>
    <row r="12" spans="1:7" ht="15.75" x14ac:dyDescent="0.3">
      <c r="A12" s="3">
        <v>0.1</v>
      </c>
      <c r="B12" s="3">
        <v>0.16</v>
      </c>
      <c r="C12" s="3">
        <v>3.1</v>
      </c>
      <c r="D12" s="3">
        <f t="shared" si="1"/>
        <v>3.3000000000000003</v>
      </c>
      <c r="E12" s="3">
        <v>4</v>
      </c>
      <c r="F12" s="3">
        <f t="shared" si="2"/>
        <v>13.200000000000001</v>
      </c>
      <c r="G12" s="4">
        <f t="shared" si="0"/>
        <v>0.21120000000000003</v>
      </c>
    </row>
    <row r="13" spans="1:7" ht="15.75" x14ac:dyDescent="0.3">
      <c r="A13" s="3">
        <v>0.1</v>
      </c>
      <c r="B13" s="3">
        <v>0.16</v>
      </c>
      <c r="C13" s="3">
        <v>2.6</v>
      </c>
      <c r="D13" s="3">
        <f t="shared" si="1"/>
        <v>2.8000000000000003</v>
      </c>
      <c r="E13" s="3">
        <v>4</v>
      </c>
      <c r="F13" s="3">
        <f t="shared" si="2"/>
        <v>11.200000000000001</v>
      </c>
      <c r="G13" s="4">
        <f t="shared" si="0"/>
        <v>0.17920000000000003</v>
      </c>
    </row>
    <row r="14" spans="1:7" ht="15.75" x14ac:dyDescent="0.3">
      <c r="A14" s="3">
        <v>0.1</v>
      </c>
      <c r="B14" s="3">
        <v>0.16</v>
      </c>
      <c r="C14" s="3">
        <v>1.7</v>
      </c>
      <c r="D14" s="3">
        <f t="shared" si="1"/>
        <v>1.9</v>
      </c>
      <c r="E14" s="3">
        <v>4</v>
      </c>
      <c r="F14" s="3">
        <f t="shared" si="2"/>
        <v>7.6</v>
      </c>
      <c r="G14" s="4">
        <f t="shared" si="0"/>
        <v>0.1216</v>
      </c>
    </row>
    <row r="15" spans="1:7" ht="15.75" x14ac:dyDescent="0.3">
      <c r="A15" s="3">
        <v>0.1</v>
      </c>
      <c r="B15" s="3">
        <v>0.16</v>
      </c>
      <c r="C15" s="3">
        <v>2.2000000000000002</v>
      </c>
      <c r="D15" s="3">
        <f t="shared" si="1"/>
        <v>2.4000000000000004</v>
      </c>
      <c r="E15" s="3">
        <v>6</v>
      </c>
      <c r="F15" s="3">
        <f t="shared" si="2"/>
        <v>14.400000000000002</v>
      </c>
      <c r="G15" s="4">
        <f t="shared" si="0"/>
        <v>0.23040000000000005</v>
      </c>
    </row>
    <row r="16" spans="1:7" ht="15.75" x14ac:dyDescent="0.3">
      <c r="A16" s="3">
        <v>0.1</v>
      </c>
      <c r="B16" s="3">
        <v>0.16</v>
      </c>
      <c r="C16" s="3">
        <v>1.3</v>
      </c>
      <c r="D16" s="3">
        <f t="shared" si="1"/>
        <v>1.5</v>
      </c>
      <c r="E16" s="3">
        <v>8</v>
      </c>
      <c r="F16" s="3">
        <f t="shared" si="2"/>
        <v>12</v>
      </c>
      <c r="G16" s="4">
        <f t="shared" si="0"/>
        <v>0.192</v>
      </c>
    </row>
    <row r="17" spans="1:8" ht="15.75" x14ac:dyDescent="0.3">
      <c r="A17" s="3">
        <v>0.1</v>
      </c>
      <c r="B17" s="3">
        <v>0.16</v>
      </c>
      <c r="C17" s="3">
        <v>2.6</v>
      </c>
      <c r="D17" s="3">
        <f t="shared" si="1"/>
        <v>2.8000000000000003</v>
      </c>
      <c r="E17" s="3">
        <v>4</v>
      </c>
      <c r="F17" s="3">
        <f t="shared" si="2"/>
        <v>11.200000000000001</v>
      </c>
      <c r="G17" s="4">
        <f>A17*B17*F17</f>
        <v>0.17920000000000003</v>
      </c>
    </row>
    <row r="18" spans="1:8" ht="15.75" x14ac:dyDescent="0.3">
      <c r="A18" s="3">
        <v>0.1</v>
      </c>
      <c r="B18" s="3">
        <v>0.16</v>
      </c>
      <c r="C18" s="3">
        <v>2</v>
      </c>
      <c r="D18" s="3">
        <f t="shared" si="1"/>
        <v>2.2000000000000002</v>
      </c>
      <c r="E18" s="3">
        <v>4</v>
      </c>
      <c r="F18" s="3">
        <f t="shared" si="2"/>
        <v>8.8000000000000007</v>
      </c>
      <c r="G18" s="4">
        <f t="shared" ref="G18:G20" si="3">A18*B18*F18</f>
        <v>0.14080000000000001</v>
      </c>
    </row>
    <row r="19" spans="1:8" ht="15.75" x14ac:dyDescent="0.3">
      <c r="A19" s="3">
        <v>0.1</v>
      </c>
      <c r="B19" s="3">
        <v>0.16</v>
      </c>
      <c r="C19" s="3">
        <v>1.4</v>
      </c>
      <c r="D19" s="3">
        <f t="shared" si="1"/>
        <v>1.5999999999999999</v>
      </c>
      <c r="E19" s="3">
        <v>4</v>
      </c>
      <c r="F19" s="3">
        <f t="shared" si="2"/>
        <v>6.3999999999999995</v>
      </c>
      <c r="G19" s="4">
        <f t="shared" si="3"/>
        <v>0.10239999999999999</v>
      </c>
    </row>
    <row r="20" spans="1:8" ht="15.75" x14ac:dyDescent="0.3">
      <c r="A20" s="3">
        <v>0.05</v>
      </c>
      <c r="B20" s="3">
        <v>0.16</v>
      </c>
      <c r="C20" s="3">
        <v>1.7</v>
      </c>
      <c r="D20" s="3">
        <f t="shared" si="1"/>
        <v>1.9</v>
      </c>
      <c r="E20" s="3">
        <v>24</v>
      </c>
      <c r="F20" s="3">
        <f t="shared" si="2"/>
        <v>45.599999999999994</v>
      </c>
      <c r="G20" s="4">
        <f t="shared" si="3"/>
        <v>0.36479999999999996</v>
      </c>
    </row>
    <row r="21" spans="1:8" ht="16.5" x14ac:dyDescent="0.25">
      <c r="A21" s="131" t="s">
        <v>15</v>
      </c>
      <c r="B21" s="131"/>
      <c r="C21" s="131"/>
      <c r="D21" s="72"/>
      <c r="E21" s="126">
        <f>SUM(E3:E20)</f>
        <v>109</v>
      </c>
      <c r="F21" s="126">
        <f>SUM(F3:F20)</f>
        <v>267.3</v>
      </c>
      <c r="G21" s="126">
        <f>SUM(G3:G20)</f>
        <v>4.3174400000000004</v>
      </c>
      <c r="H21" s="126"/>
    </row>
    <row r="22" spans="1:8" x14ac:dyDescent="0.25">
      <c r="F22" s="95">
        <v>0.1</v>
      </c>
      <c r="G22" s="8">
        <f>G21*0.1</f>
        <v>0.43174400000000007</v>
      </c>
    </row>
    <row r="23" spans="1:8" x14ac:dyDescent="0.25">
      <c r="F23" s="8" t="s">
        <v>40</v>
      </c>
      <c r="G23" s="8">
        <f>SUM(G21:G22)</f>
        <v>4.7491840000000005</v>
      </c>
    </row>
  </sheetData>
  <mergeCells count="2">
    <mergeCell ref="A1:G1"/>
    <mergeCell ref="A21:C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J11" sqref="J11:J12"/>
    </sheetView>
  </sheetViews>
  <sheetFormatPr defaultRowHeight="15" x14ac:dyDescent="0.25"/>
  <cols>
    <col min="1" max="1" width="13.42578125" style="98" customWidth="1"/>
    <col min="2" max="2" width="16.5703125" style="98" customWidth="1"/>
    <col min="3" max="3" width="16.7109375" style="98" customWidth="1"/>
    <col min="4" max="4" width="12.85546875" style="98" customWidth="1"/>
    <col min="5" max="5" width="11.7109375" style="98" customWidth="1"/>
    <col min="6" max="6" width="12.140625" style="98" customWidth="1"/>
    <col min="7" max="7" width="15.7109375" style="98" customWidth="1"/>
    <col min="8" max="16384" width="9.140625" style="98"/>
  </cols>
  <sheetData>
    <row r="1" spans="1:15" ht="21" x14ac:dyDescent="0.25">
      <c r="A1" s="134" t="s">
        <v>50</v>
      </c>
      <c r="B1" s="134"/>
      <c r="C1" s="134"/>
      <c r="D1" s="134"/>
      <c r="E1" s="134"/>
      <c r="F1" s="134"/>
      <c r="G1" s="134"/>
      <c r="H1" s="134"/>
      <c r="K1" s="99"/>
      <c r="L1" s="99"/>
      <c r="M1" s="99"/>
      <c r="N1" s="99"/>
      <c r="O1" s="99"/>
    </row>
    <row r="2" spans="1:15" ht="17.25" x14ac:dyDescent="0.25">
      <c r="A2" s="96" t="s">
        <v>46</v>
      </c>
      <c r="B2" s="96" t="s">
        <v>47</v>
      </c>
      <c r="C2" s="96" t="s">
        <v>48</v>
      </c>
      <c r="D2" s="100" t="s">
        <v>1</v>
      </c>
      <c r="E2" s="100" t="s">
        <v>2</v>
      </c>
      <c r="F2" s="100" t="s">
        <v>3</v>
      </c>
      <c r="G2" s="100" t="s">
        <v>12</v>
      </c>
      <c r="H2" s="101" t="s">
        <v>35</v>
      </c>
      <c r="I2" s="99"/>
      <c r="K2" s="99"/>
      <c r="L2" s="102"/>
      <c r="M2" s="102"/>
      <c r="N2" s="103"/>
      <c r="O2" s="99"/>
    </row>
    <row r="3" spans="1:15" x14ac:dyDescent="0.25">
      <c r="A3" s="104">
        <v>150</v>
      </c>
      <c r="B3" s="104">
        <v>150</v>
      </c>
      <c r="C3" s="104">
        <v>2365</v>
      </c>
      <c r="D3" s="104">
        <f t="shared" ref="D3:D22" si="0">C3+200</f>
        <v>2565</v>
      </c>
      <c r="E3" s="104">
        <f t="shared" ref="E3:E22" si="1">A3*B3/1000000</f>
        <v>2.2499999999999999E-2</v>
      </c>
      <c r="F3" s="105">
        <f t="shared" ref="F3:F22" si="2">E3*D3/1000</f>
        <v>5.77125E-2</v>
      </c>
      <c r="G3" s="104">
        <v>9</v>
      </c>
      <c r="H3" s="105">
        <f t="shared" ref="H3:H22" si="3">F3*G3</f>
        <v>0.51941250000000005</v>
      </c>
      <c r="I3" s="99"/>
      <c r="K3" s="99"/>
      <c r="L3" s="106"/>
      <c r="M3" s="102"/>
      <c r="N3" s="107"/>
      <c r="O3" s="99"/>
    </row>
    <row r="4" spans="1:15" x14ac:dyDescent="0.25">
      <c r="A4" s="108">
        <v>150</v>
      </c>
      <c r="B4" s="104">
        <v>150</v>
      </c>
      <c r="C4" s="104">
        <v>2639</v>
      </c>
      <c r="D4" s="104">
        <f t="shared" si="0"/>
        <v>2839</v>
      </c>
      <c r="E4" s="104">
        <f t="shared" si="1"/>
        <v>2.2499999999999999E-2</v>
      </c>
      <c r="F4" s="105">
        <f t="shared" si="2"/>
        <v>6.3877500000000004E-2</v>
      </c>
      <c r="G4" s="104">
        <v>28</v>
      </c>
      <c r="H4" s="105">
        <f t="shared" si="3"/>
        <v>1.78857</v>
      </c>
      <c r="I4" s="99"/>
      <c r="K4" s="99"/>
      <c r="L4" s="107"/>
      <c r="M4" s="109"/>
      <c r="N4" s="103"/>
      <c r="O4" s="99"/>
    </row>
    <row r="5" spans="1:15" x14ac:dyDescent="0.25">
      <c r="A5" s="110">
        <v>80</v>
      </c>
      <c r="B5" s="111">
        <v>80</v>
      </c>
      <c r="C5" s="111">
        <v>600</v>
      </c>
      <c r="D5" s="104">
        <f t="shared" si="0"/>
        <v>800</v>
      </c>
      <c r="E5" s="104">
        <f t="shared" si="1"/>
        <v>6.4000000000000003E-3</v>
      </c>
      <c r="F5" s="105">
        <f t="shared" si="2"/>
        <v>5.1200000000000004E-3</v>
      </c>
      <c r="G5" s="104">
        <v>9</v>
      </c>
      <c r="H5" s="105">
        <f t="shared" si="3"/>
        <v>4.6080000000000003E-2</v>
      </c>
      <c r="I5" s="99"/>
      <c r="K5" s="99"/>
      <c r="L5" s="99"/>
      <c r="M5" s="99"/>
      <c r="N5" s="99"/>
      <c r="O5" s="99"/>
    </row>
    <row r="6" spans="1:15" x14ac:dyDescent="0.25">
      <c r="A6" s="110">
        <v>150</v>
      </c>
      <c r="B6" s="111">
        <v>150</v>
      </c>
      <c r="C6" s="111">
        <v>13700</v>
      </c>
      <c r="D6" s="104">
        <f t="shared" si="0"/>
        <v>13900</v>
      </c>
      <c r="E6" s="104">
        <f t="shared" si="1"/>
        <v>2.2499999999999999E-2</v>
      </c>
      <c r="F6" s="105">
        <f t="shared" si="2"/>
        <v>0.31274999999999997</v>
      </c>
      <c r="G6" s="104">
        <v>1</v>
      </c>
      <c r="H6" s="105">
        <f t="shared" si="3"/>
        <v>0.31274999999999997</v>
      </c>
      <c r="I6" s="99"/>
      <c r="K6" s="99"/>
      <c r="L6" s="99"/>
      <c r="M6" s="99"/>
      <c r="N6" s="99"/>
      <c r="O6" s="99"/>
    </row>
    <row r="7" spans="1:15" x14ac:dyDescent="0.25">
      <c r="A7" s="110">
        <v>150</v>
      </c>
      <c r="B7" s="111">
        <v>150</v>
      </c>
      <c r="C7" s="111">
        <v>21101</v>
      </c>
      <c r="D7" s="111">
        <f t="shared" si="0"/>
        <v>21301</v>
      </c>
      <c r="E7" s="104">
        <f t="shared" si="1"/>
        <v>2.2499999999999999E-2</v>
      </c>
      <c r="F7" s="105">
        <f t="shared" si="2"/>
        <v>0.47927249999999999</v>
      </c>
      <c r="G7" s="111">
        <v>1</v>
      </c>
      <c r="H7" s="112">
        <f t="shared" si="3"/>
        <v>0.47927249999999999</v>
      </c>
      <c r="I7" s="99"/>
      <c r="K7" s="99"/>
      <c r="L7" s="99"/>
      <c r="M7" s="99"/>
      <c r="N7" s="99"/>
      <c r="O7" s="99"/>
    </row>
    <row r="8" spans="1:15" x14ac:dyDescent="0.25">
      <c r="A8" s="110">
        <v>150</v>
      </c>
      <c r="B8" s="111">
        <v>150</v>
      </c>
      <c r="C8" s="111">
        <v>17730</v>
      </c>
      <c r="D8" s="111">
        <f t="shared" si="0"/>
        <v>17930</v>
      </c>
      <c r="E8" s="104">
        <f t="shared" si="1"/>
        <v>2.2499999999999999E-2</v>
      </c>
      <c r="F8" s="105">
        <f t="shared" si="2"/>
        <v>0.40342500000000003</v>
      </c>
      <c r="G8" s="104">
        <v>1</v>
      </c>
      <c r="H8" s="112">
        <f t="shared" si="3"/>
        <v>0.40342500000000003</v>
      </c>
      <c r="I8" s="99"/>
      <c r="K8" s="99"/>
      <c r="L8" s="99"/>
      <c r="M8" s="99"/>
      <c r="N8" s="99"/>
      <c r="O8" s="99"/>
    </row>
    <row r="9" spans="1:15" x14ac:dyDescent="0.25">
      <c r="A9" s="110">
        <v>150</v>
      </c>
      <c r="B9" s="111">
        <v>150</v>
      </c>
      <c r="C9" s="111">
        <v>2541</v>
      </c>
      <c r="D9" s="111">
        <f t="shared" si="0"/>
        <v>2741</v>
      </c>
      <c r="E9" s="104">
        <f t="shared" si="1"/>
        <v>2.2499999999999999E-2</v>
      </c>
      <c r="F9" s="105">
        <f t="shared" si="2"/>
        <v>6.1672499999999998E-2</v>
      </c>
      <c r="G9" s="111">
        <v>1</v>
      </c>
      <c r="H9" s="112">
        <f t="shared" si="3"/>
        <v>6.1672499999999998E-2</v>
      </c>
      <c r="I9" s="99"/>
    </row>
    <row r="10" spans="1:15" x14ac:dyDescent="0.25">
      <c r="A10" s="110">
        <v>150</v>
      </c>
      <c r="B10" s="111">
        <v>150</v>
      </c>
      <c r="C10" s="111">
        <v>4056</v>
      </c>
      <c r="D10" s="111">
        <f t="shared" si="0"/>
        <v>4256</v>
      </c>
      <c r="E10" s="104">
        <f t="shared" si="1"/>
        <v>2.2499999999999999E-2</v>
      </c>
      <c r="F10" s="105">
        <f t="shared" si="2"/>
        <v>9.5759999999999984E-2</v>
      </c>
      <c r="G10" s="111">
        <v>1</v>
      </c>
      <c r="H10" s="112">
        <f t="shared" si="3"/>
        <v>9.5759999999999984E-2</v>
      </c>
      <c r="I10" s="99"/>
    </row>
    <row r="11" spans="1:15" x14ac:dyDescent="0.25">
      <c r="A11" s="110">
        <v>100</v>
      </c>
      <c r="B11" s="111">
        <v>150</v>
      </c>
      <c r="C11" s="111">
        <v>7920</v>
      </c>
      <c r="D11" s="111">
        <f t="shared" si="0"/>
        <v>8120</v>
      </c>
      <c r="E11" s="104">
        <f t="shared" si="1"/>
        <v>1.4999999999999999E-2</v>
      </c>
      <c r="F11" s="105">
        <f t="shared" si="2"/>
        <v>0.12179999999999999</v>
      </c>
      <c r="G11" s="111">
        <v>1</v>
      </c>
      <c r="H11" s="112">
        <f t="shared" si="3"/>
        <v>0.12179999999999999</v>
      </c>
      <c r="I11" s="99"/>
    </row>
    <row r="12" spans="1:15" x14ac:dyDescent="0.25">
      <c r="A12" s="110">
        <v>150</v>
      </c>
      <c r="B12" s="111">
        <v>150</v>
      </c>
      <c r="C12" s="111">
        <v>9812</v>
      </c>
      <c r="D12" s="111">
        <f t="shared" si="0"/>
        <v>10012</v>
      </c>
      <c r="E12" s="104">
        <f t="shared" si="1"/>
        <v>2.2499999999999999E-2</v>
      </c>
      <c r="F12" s="105">
        <f t="shared" si="2"/>
        <v>0.22526999999999997</v>
      </c>
      <c r="G12" s="111">
        <v>1</v>
      </c>
      <c r="H12" s="112">
        <f t="shared" si="3"/>
        <v>0.22526999999999997</v>
      </c>
      <c r="I12" s="99"/>
    </row>
    <row r="13" spans="1:15" x14ac:dyDescent="0.25">
      <c r="A13" s="110">
        <v>150</v>
      </c>
      <c r="B13" s="111">
        <v>150</v>
      </c>
      <c r="C13" s="111">
        <v>2940</v>
      </c>
      <c r="D13" s="111">
        <f t="shared" si="0"/>
        <v>3140</v>
      </c>
      <c r="E13" s="104">
        <f t="shared" si="1"/>
        <v>2.2499999999999999E-2</v>
      </c>
      <c r="F13" s="105">
        <f t="shared" si="2"/>
        <v>7.0649999999999991E-2</v>
      </c>
      <c r="G13" s="111">
        <v>1</v>
      </c>
      <c r="H13" s="112">
        <f t="shared" si="3"/>
        <v>7.0649999999999991E-2</v>
      </c>
      <c r="I13" s="99"/>
    </row>
    <row r="14" spans="1:15" x14ac:dyDescent="0.25">
      <c r="A14" s="110">
        <v>150</v>
      </c>
      <c r="B14" s="111">
        <v>150</v>
      </c>
      <c r="C14" s="111">
        <v>3411</v>
      </c>
      <c r="D14" s="111">
        <f t="shared" si="0"/>
        <v>3611</v>
      </c>
      <c r="E14" s="104">
        <f t="shared" si="1"/>
        <v>2.2499999999999999E-2</v>
      </c>
      <c r="F14" s="105">
        <f t="shared" si="2"/>
        <v>8.12475E-2</v>
      </c>
      <c r="G14" s="111">
        <v>1</v>
      </c>
      <c r="H14" s="112">
        <f t="shared" si="3"/>
        <v>8.12475E-2</v>
      </c>
      <c r="I14" s="99"/>
    </row>
    <row r="15" spans="1:15" x14ac:dyDescent="0.25">
      <c r="A15" s="110">
        <v>80</v>
      </c>
      <c r="B15" s="111">
        <v>120</v>
      </c>
      <c r="C15" s="111">
        <v>3427</v>
      </c>
      <c r="D15" s="111">
        <f t="shared" si="0"/>
        <v>3627</v>
      </c>
      <c r="E15" s="104">
        <f t="shared" si="1"/>
        <v>9.5999999999999992E-3</v>
      </c>
      <c r="F15" s="105">
        <f t="shared" si="2"/>
        <v>3.4819199999999995E-2</v>
      </c>
      <c r="G15" s="111">
        <v>15</v>
      </c>
      <c r="H15" s="112">
        <f t="shared" si="3"/>
        <v>0.52228799999999986</v>
      </c>
      <c r="I15" s="99"/>
    </row>
    <row r="16" spans="1:15" x14ac:dyDescent="0.25">
      <c r="A16" s="110">
        <v>80</v>
      </c>
      <c r="B16" s="111">
        <v>120</v>
      </c>
      <c r="C16" s="111">
        <v>2035</v>
      </c>
      <c r="D16" s="111">
        <f t="shared" si="0"/>
        <v>2235</v>
      </c>
      <c r="E16" s="104">
        <f t="shared" si="1"/>
        <v>9.5999999999999992E-3</v>
      </c>
      <c r="F16" s="105">
        <f t="shared" si="2"/>
        <v>2.1455999999999999E-2</v>
      </c>
      <c r="G16" s="111">
        <v>33</v>
      </c>
      <c r="H16" s="112">
        <f t="shared" si="3"/>
        <v>0.70804800000000001</v>
      </c>
      <c r="I16" s="99"/>
    </row>
    <row r="17" spans="1:9" x14ac:dyDescent="0.25">
      <c r="A17" s="110">
        <v>80</v>
      </c>
      <c r="B17" s="111">
        <v>120</v>
      </c>
      <c r="C17" s="111">
        <v>1345</v>
      </c>
      <c r="D17" s="111">
        <f t="shared" si="0"/>
        <v>1545</v>
      </c>
      <c r="E17" s="104">
        <f t="shared" si="1"/>
        <v>9.5999999999999992E-3</v>
      </c>
      <c r="F17" s="105">
        <f t="shared" si="2"/>
        <v>1.4832E-2</v>
      </c>
      <c r="G17" s="111">
        <v>2</v>
      </c>
      <c r="H17" s="112">
        <f t="shared" si="3"/>
        <v>2.9663999999999999E-2</v>
      </c>
      <c r="I17" s="99"/>
    </row>
    <row r="18" spans="1:9" x14ac:dyDescent="0.25">
      <c r="A18" s="110">
        <v>80</v>
      </c>
      <c r="B18" s="111">
        <v>120</v>
      </c>
      <c r="C18" s="111">
        <v>600</v>
      </c>
      <c r="D18" s="111">
        <f t="shared" si="0"/>
        <v>800</v>
      </c>
      <c r="E18" s="111">
        <f t="shared" si="1"/>
        <v>9.5999999999999992E-3</v>
      </c>
      <c r="F18" s="112">
        <f t="shared" si="2"/>
        <v>7.6799999999999993E-3</v>
      </c>
      <c r="G18" s="111">
        <v>2</v>
      </c>
      <c r="H18" s="112">
        <f t="shared" si="3"/>
        <v>1.5359999999999999E-2</v>
      </c>
      <c r="I18" s="99"/>
    </row>
    <row r="19" spans="1:9" x14ac:dyDescent="0.25">
      <c r="A19" s="110">
        <v>80</v>
      </c>
      <c r="B19" s="111">
        <v>120</v>
      </c>
      <c r="C19" s="111">
        <v>2092</v>
      </c>
      <c r="D19" s="111">
        <f t="shared" si="0"/>
        <v>2292</v>
      </c>
      <c r="E19" s="111">
        <f t="shared" si="1"/>
        <v>9.5999999999999992E-3</v>
      </c>
      <c r="F19" s="112">
        <f t="shared" si="2"/>
        <v>2.2003200000000001E-2</v>
      </c>
      <c r="G19" s="113">
        <v>7</v>
      </c>
      <c r="H19" s="112">
        <f t="shared" si="3"/>
        <v>0.1540224</v>
      </c>
      <c r="I19" s="99"/>
    </row>
    <row r="20" spans="1:9" x14ac:dyDescent="0.25">
      <c r="A20" s="110">
        <v>80</v>
      </c>
      <c r="B20" s="111">
        <v>120</v>
      </c>
      <c r="C20" s="111">
        <v>1135</v>
      </c>
      <c r="D20" s="111">
        <f t="shared" si="0"/>
        <v>1335</v>
      </c>
      <c r="E20" s="111">
        <f t="shared" si="1"/>
        <v>9.5999999999999992E-3</v>
      </c>
      <c r="F20" s="112">
        <f t="shared" si="2"/>
        <v>1.2815999999999999E-2</v>
      </c>
      <c r="G20" s="113">
        <v>1</v>
      </c>
      <c r="H20" s="112">
        <f t="shared" si="3"/>
        <v>1.2815999999999999E-2</v>
      </c>
      <c r="I20" s="99"/>
    </row>
    <row r="21" spans="1:9" x14ac:dyDescent="0.25">
      <c r="A21" s="110">
        <v>80</v>
      </c>
      <c r="B21" s="111">
        <v>120</v>
      </c>
      <c r="C21" s="111">
        <v>400</v>
      </c>
      <c r="D21" s="111">
        <f t="shared" si="0"/>
        <v>600</v>
      </c>
      <c r="E21" s="111">
        <f t="shared" si="1"/>
        <v>9.5999999999999992E-3</v>
      </c>
      <c r="F21" s="112">
        <f t="shared" si="2"/>
        <v>5.7599999999999995E-3</v>
      </c>
      <c r="G21" s="114">
        <v>1</v>
      </c>
      <c r="H21" s="112">
        <f t="shared" si="3"/>
        <v>5.7599999999999995E-3</v>
      </c>
      <c r="I21" s="99"/>
    </row>
    <row r="22" spans="1:9" x14ac:dyDescent="0.25">
      <c r="A22" s="110">
        <v>80</v>
      </c>
      <c r="B22" s="111">
        <v>120</v>
      </c>
      <c r="C22" s="111">
        <v>1105</v>
      </c>
      <c r="D22" s="111">
        <f t="shared" si="0"/>
        <v>1305</v>
      </c>
      <c r="E22" s="111">
        <f t="shared" si="1"/>
        <v>9.5999999999999992E-3</v>
      </c>
      <c r="F22" s="112">
        <f t="shared" si="2"/>
        <v>1.2527999999999999E-2</v>
      </c>
      <c r="G22" s="114">
        <v>1</v>
      </c>
      <c r="H22" s="112">
        <f t="shared" si="3"/>
        <v>1.2527999999999999E-2</v>
      </c>
      <c r="I22" s="99"/>
    </row>
    <row r="23" spans="1:9" customFormat="1" ht="16.5" x14ac:dyDescent="0.25">
      <c r="A23" s="131" t="s">
        <v>15</v>
      </c>
      <c r="B23" s="131"/>
      <c r="C23" s="131"/>
      <c r="D23" s="72"/>
      <c r="E23" s="126"/>
      <c r="F23" s="126"/>
      <c r="G23" s="126">
        <f>SUM(G3:G22)</f>
        <v>117</v>
      </c>
      <c r="H23" s="126">
        <f>SUM(H3:H22)</f>
        <v>5.6663963999999982</v>
      </c>
    </row>
    <row r="24" spans="1:9" x14ac:dyDescent="0.25">
      <c r="E24" s="115"/>
      <c r="F24" s="116">
        <v>0.1</v>
      </c>
      <c r="G24" s="102"/>
      <c r="H24" s="117">
        <f>H23*10%</f>
        <v>0.56663963999999989</v>
      </c>
    </row>
    <row r="25" spans="1:9" ht="15.75" thickBot="1" x14ac:dyDescent="0.3">
      <c r="E25" s="115"/>
      <c r="F25" s="118" t="s">
        <v>40</v>
      </c>
      <c r="G25" s="119"/>
      <c r="H25" s="120">
        <f>SUM(H23:H24)</f>
        <v>6.2330360399999982</v>
      </c>
    </row>
    <row r="26" spans="1:9" x14ac:dyDescent="0.25">
      <c r="E26" s="115"/>
      <c r="F26" s="121"/>
      <c r="H26" s="121"/>
    </row>
    <row r="27" spans="1:9" x14ac:dyDescent="0.25">
      <c r="E27" s="115"/>
      <c r="F27" s="121"/>
      <c r="H27" s="121"/>
    </row>
    <row r="28" spans="1:9" x14ac:dyDescent="0.25">
      <c r="E28" s="115"/>
      <c r="F28" s="121"/>
      <c r="H28" s="121"/>
    </row>
    <row r="29" spans="1:9" x14ac:dyDescent="0.25">
      <c r="E29" s="115"/>
      <c r="F29" s="121"/>
      <c r="H29" s="121"/>
    </row>
    <row r="30" spans="1:9" x14ac:dyDescent="0.25">
      <c r="E30" s="115"/>
      <c r="F30" s="121"/>
      <c r="H30" s="121"/>
    </row>
  </sheetData>
  <mergeCells count="2">
    <mergeCell ref="A1:H1"/>
    <mergeCell ref="A23:C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D21" sqref="D21"/>
    </sheetView>
  </sheetViews>
  <sheetFormatPr defaultRowHeight="15" x14ac:dyDescent="0.25"/>
  <cols>
    <col min="1" max="1" width="12.7109375" customWidth="1"/>
    <col min="2" max="2" width="16.7109375" customWidth="1"/>
    <col min="3" max="3" width="17.5703125" customWidth="1"/>
    <col min="4" max="4" width="12.5703125" customWidth="1"/>
    <col min="5" max="6" width="12.42578125" customWidth="1"/>
    <col min="7" max="7" width="14.42578125" customWidth="1"/>
    <col min="8" max="8" width="13" customWidth="1"/>
  </cols>
  <sheetData>
    <row r="1" spans="1:8" ht="34.5" customHeight="1" thickBot="1" x14ac:dyDescent="0.3">
      <c r="A1" s="135" t="s">
        <v>24</v>
      </c>
      <c r="B1" s="135"/>
      <c r="C1" s="135"/>
      <c r="D1" s="135"/>
      <c r="E1" s="135"/>
      <c r="F1" s="135"/>
      <c r="G1" s="135"/>
      <c r="H1" s="135"/>
    </row>
    <row r="2" spans="1:8" ht="18" thickBot="1" x14ac:dyDescent="0.3">
      <c r="A2" s="96" t="s">
        <v>46</v>
      </c>
      <c r="B2" s="96" t="s">
        <v>47</v>
      </c>
      <c r="C2" s="96" t="s">
        <v>48</v>
      </c>
      <c r="D2" s="97" t="s">
        <v>1</v>
      </c>
      <c r="E2" s="97" t="s">
        <v>2</v>
      </c>
      <c r="F2" s="97" t="s">
        <v>3</v>
      </c>
      <c r="G2" s="97" t="s">
        <v>19</v>
      </c>
      <c r="H2" s="55" t="s">
        <v>20</v>
      </c>
    </row>
    <row r="3" spans="1:8" x14ac:dyDescent="0.25">
      <c r="A3" s="7">
        <v>60</v>
      </c>
      <c r="B3" s="7">
        <v>180</v>
      </c>
      <c r="C3" s="7">
        <v>2275</v>
      </c>
      <c r="D3" s="7">
        <f t="shared" ref="D3:D18" si="0">C3+200</f>
        <v>2475</v>
      </c>
      <c r="E3" s="7">
        <f t="shared" ref="E3:E18" si="1">A3*B3/1000000</f>
        <v>1.0800000000000001E-2</v>
      </c>
      <c r="F3" s="11">
        <f t="shared" ref="F3:F18" si="2">E3*D3/1000</f>
        <v>2.673E-2</v>
      </c>
      <c r="G3" s="7">
        <v>12</v>
      </c>
      <c r="H3" s="12">
        <f t="shared" ref="H3:H18" si="3">F3*G3</f>
        <v>0.32075999999999999</v>
      </c>
    </row>
    <row r="4" spans="1:8" x14ac:dyDescent="0.25">
      <c r="A4" s="13">
        <v>60</v>
      </c>
      <c r="B4" s="8">
        <v>180</v>
      </c>
      <c r="C4" s="8">
        <v>5645</v>
      </c>
      <c r="D4" s="8">
        <f t="shared" si="0"/>
        <v>5845</v>
      </c>
      <c r="E4" s="8">
        <f t="shared" si="1"/>
        <v>1.0800000000000001E-2</v>
      </c>
      <c r="F4" s="14">
        <f t="shared" si="2"/>
        <v>6.3126000000000002E-2</v>
      </c>
      <c r="G4" s="8">
        <v>12</v>
      </c>
      <c r="H4" s="15">
        <f t="shared" si="3"/>
        <v>0.75751199999999996</v>
      </c>
    </row>
    <row r="5" spans="1:8" x14ac:dyDescent="0.25">
      <c r="A5" s="16">
        <v>60</v>
      </c>
      <c r="B5" s="9">
        <v>200</v>
      </c>
      <c r="C5" s="9">
        <v>2310</v>
      </c>
      <c r="D5" s="8">
        <f t="shared" si="0"/>
        <v>2510</v>
      </c>
      <c r="E5" s="8">
        <f t="shared" si="1"/>
        <v>1.2E-2</v>
      </c>
      <c r="F5" s="14">
        <f t="shared" si="2"/>
        <v>3.0120000000000001E-2</v>
      </c>
      <c r="G5" s="8">
        <v>12</v>
      </c>
      <c r="H5" s="15">
        <f t="shared" si="3"/>
        <v>0.36143999999999998</v>
      </c>
    </row>
    <row r="6" spans="1:8" x14ac:dyDescent="0.25">
      <c r="A6" s="16">
        <v>60</v>
      </c>
      <c r="B6" s="9">
        <v>200</v>
      </c>
      <c r="C6" s="9">
        <v>5730</v>
      </c>
      <c r="D6" s="8">
        <f t="shared" si="0"/>
        <v>5930</v>
      </c>
      <c r="E6" s="8">
        <f t="shared" si="1"/>
        <v>1.2E-2</v>
      </c>
      <c r="F6" s="14">
        <f t="shared" si="2"/>
        <v>7.1160000000000001E-2</v>
      </c>
      <c r="G6" s="8">
        <v>12</v>
      </c>
      <c r="H6" s="15">
        <f t="shared" si="3"/>
        <v>0.85392000000000001</v>
      </c>
    </row>
    <row r="7" spans="1:8" x14ac:dyDescent="0.25">
      <c r="A7" s="16">
        <v>30</v>
      </c>
      <c r="B7" s="9">
        <v>120</v>
      </c>
      <c r="C7" s="9">
        <v>780</v>
      </c>
      <c r="D7" s="9">
        <f t="shared" si="0"/>
        <v>980</v>
      </c>
      <c r="E7" s="8">
        <f t="shared" si="1"/>
        <v>3.5999999999999999E-3</v>
      </c>
      <c r="F7" s="14">
        <f t="shared" si="2"/>
        <v>3.5279999999999999E-3</v>
      </c>
      <c r="G7" s="9">
        <v>24</v>
      </c>
      <c r="H7" s="17">
        <f t="shared" si="3"/>
        <v>8.4671999999999997E-2</v>
      </c>
    </row>
    <row r="8" spans="1:8" x14ac:dyDescent="0.25">
      <c r="A8" s="16">
        <v>30</v>
      </c>
      <c r="B8" s="9">
        <v>120</v>
      </c>
      <c r="C8" s="9">
        <v>1195</v>
      </c>
      <c r="D8" s="9">
        <f t="shared" si="0"/>
        <v>1395</v>
      </c>
      <c r="E8" s="8">
        <f t="shared" si="1"/>
        <v>3.5999999999999999E-3</v>
      </c>
      <c r="F8" s="14">
        <f t="shared" si="2"/>
        <v>5.0220000000000004E-3</v>
      </c>
      <c r="G8" s="8">
        <v>24</v>
      </c>
      <c r="H8" s="17">
        <f t="shared" si="3"/>
        <v>0.12052800000000001</v>
      </c>
    </row>
    <row r="9" spans="1:8" x14ac:dyDescent="0.25">
      <c r="A9" s="16">
        <v>30</v>
      </c>
      <c r="B9" s="9">
        <v>120</v>
      </c>
      <c r="C9" s="9">
        <v>575</v>
      </c>
      <c r="D9" s="9">
        <f t="shared" si="0"/>
        <v>775</v>
      </c>
      <c r="E9" s="8">
        <f t="shared" si="1"/>
        <v>3.5999999999999999E-3</v>
      </c>
      <c r="F9" s="14">
        <f t="shared" si="2"/>
        <v>2.7899999999999999E-3</v>
      </c>
      <c r="G9" s="9">
        <v>48</v>
      </c>
      <c r="H9" s="17">
        <f t="shared" si="3"/>
        <v>0.13391999999999998</v>
      </c>
    </row>
    <row r="10" spans="1:8" x14ac:dyDescent="0.25">
      <c r="A10" s="16">
        <v>30</v>
      </c>
      <c r="B10" s="9">
        <v>120</v>
      </c>
      <c r="C10" s="9">
        <v>390</v>
      </c>
      <c r="D10" s="9">
        <f t="shared" si="0"/>
        <v>590</v>
      </c>
      <c r="E10" s="8">
        <f t="shared" si="1"/>
        <v>3.5999999999999999E-3</v>
      </c>
      <c r="F10" s="14">
        <f t="shared" si="2"/>
        <v>2.124E-3</v>
      </c>
      <c r="G10" s="9">
        <v>24</v>
      </c>
      <c r="H10" s="17">
        <f t="shared" si="3"/>
        <v>5.0976E-2</v>
      </c>
    </row>
    <row r="11" spans="1:8" x14ac:dyDescent="0.25">
      <c r="A11" s="16">
        <v>30</v>
      </c>
      <c r="B11" s="9">
        <v>120</v>
      </c>
      <c r="C11" s="9">
        <v>1552</v>
      </c>
      <c r="D11" s="9">
        <f t="shared" si="0"/>
        <v>1752</v>
      </c>
      <c r="E11" s="8">
        <f t="shared" si="1"/>
        <v>3.5999999999999999E-3</v>
      </c>
      <c r="F11" s="14">
        <f t="shared" si="2"/>
        <v>6.3071999999999998E-3</v>
      </c>
      <c r="G11" s="9">
        <v>24</v>
      </c>
      <c r="H11" s="17">
        <f t="shared" si="3"/>
        <v>0.1513728</v>
      </c>
    </row>
    <row r="12" spans="1:8" x14ac:dyDescent="0.25">
      <c r="A12" s="16">
        <v>30</v>
      </c>
      <c r="B12" s="9">
        <v>120</v>
      </c>
      <c r="C12" s="9">
        <v>849</v>
      </c>
      <c r="D12" s="9">
        <f t="shared" si="0"/>
        <v>1049</v>
      </c>
      <c r="E12" s="8">
        <f t="shared" si="1"/>
        <v>3.5999999999999999E-3</v>
      </c>
      <c r="F12" s="14">
        <f t="shared" si="2"/>
        <v>3.7763999999999996E-3</v>
      </c>
      <c r="G12" s="9">
        <v>24</v>
      </c>
      <c r="H12" s="17">
        <f t="shared" si="3"/>
        <v>9.0633599999999995E-2</v>
      </c>
    </row>
    <row r="13" spans="1:8" x14ac:dyDescent="0.25">
      <c r="A13" s="16">
        <v>30</v>
      </c>
      <c r="B13" s="9">
        <v>120</v>
      </c>
      <c r="C13" s="9">
        <v>1587</v>
      </c>
      <c r="D13" s="9">
        <f t="shared" si="0"/>
        <v>1787</v>
      </c>
      <c r="E13" s="8">
        <f t="shared" si="1"/>
        <v>3.5999999999999999E-3</v>
      </c>
      <c r="F13" s="14">
        <f t="shared" si="2"/>
        <v>6.4332E-3</v>
      </c>
      <c r="G13" s="9">
        <v>24</v>
      </c>
      <c r="H13" s="17">
        <f t="shared" si="3"/>
        <v>0.1543968</v>
      </c>
    </row>
    <row r="14" spans="1:8" x14ac:dyDescent="0.25">
      <c r="A14" s="16">
        <v>30</v>
      </c>
      <c r="B14" s="9">
        <v>120</v>
      </c>
      <c r="C14" s="9">
        <v>1122</v>
      </c>
      <c r="D14" s="9">
        <f t="shared" si="0"/>
        <v>1322</v>
      </c>
      <c r="E14" s="8">
        <f t="shared" si="1"/>
        <v>3.5999999999999999E-3</v>
      </c>
      <c r="F14" s="14">
        <f t="shared" si="2"/>
        <v>4.7591999999999999E-3</v>
      </c>
      <c r="G14" s="9">
        <v>24</v>
      </c>
      <c r="H14" s="17">
        <f t="shared" si="3"/>
        <v>0.1142208</v>
      </c>
    </row>
    <row r="15" spans="1:8" x14ac:dyDescent="0.25">
      <c r="A15" s="16">
        <v>30</v>
      </c>
      <c r="B15" s="9">
        <v>120</v>
      </c>
      <c r="C15" s="9">
        <v>1775</v>
      </c>
      <c r="D15" s="9">
        <f t="shared" si="0"/>
        <v>1975</v>
      </c>
      <c r="E15" s="8">
        <f t="shared" si="1"/>
        <v>3.5999999999999999E-3</v>
      </c>
      <c r="F15" s="14">
        <f t="shared" si="2"/>
        <v>7.1099999999999991E-3</v>
      </c>
      <c r="G15" s="9">
        <v>24</v>
      </c>
      <c r="H15" s="17">
        <f t="shared" si="3"/>
        <v>0.17063999999999999</v>
      </c>
    </row>
    <row r="16" spans="1:8" x14ac:dyDescent="0.25">
      <c r="A16" s="16">
        <v>30</v>
      </c>
      <c r="B16" s="9">
        <v>120</v>
      </c>
      <c r="C16" s="9">
        <v>1375</v>
      </c>
      <c r="D16" s="9">
        <f t="shared" si="0"/>
        <v>1575</v>
      </c>
      <c r="E16" s="8">
        <f t="shared" si="1"/>
        <v>3.5999999999999999E-3</v>
      </c>
      <c r="F16" s="14">
        <f t="shared" si="2"/>
        <v>5.6699999999999997E-3</v>
      </c>
      <c r="G16" s="9">
        <v>24</v>
      </c>
      <c r="H16" s="17">
        <f t="shared" si="3"/>
        <v>0.13607999999999998</v>
      </c>
    </row>
    <row r="17" spans="1:8" x14ac:dyDescent="0.25">
      <c r="A17" s="16">
        <v>150</v>
      </c>
      <c r="B17" s="9">
        <v>150</v>
      </c>
      <c r="C17" s="9">
        <v>2015</v>
      </c>
      <c r="D17" s="9">
        <f t="shared" si="0"/>
        <v>2215</v>
      </c>
      <c r="E17" s="8">
        <f t="shared" si="1"/>
        <v>2.2499999999999999E-2</v>
      </c>
      <c r="F17" s="14">
        <f t="shared" si="2"/>
        <v>4.98375E-2</v>
      </c>
      <c r="G17" s="9">
        <v>13</v>
      </c>
      <c r="H17" s="17">
        <f t="shared" si="3"/>
        <v>0.64788749999999995</v>
      </c>
    </row>
    <row r="18" spans="1:8" ht="15.75" thickBot="1" x14ac:dyDescent="0.3">
      <c r="A18" s="16">
        <v>150</v>
      </c>
      <c r="B18" s="9">
        <v>150</v>
      </c>
      <c r="C18" s="9">
        <v>7920</v>
      </c>
      <c r="D18" s="9">
        <f t="shared" si="0"/>
        <v>8120</v>
      </c>
      <c r="E18" s="9">
        <f t="shared" si="1"/>
        <v>2.2499999999999999E-2</v>
      </c>
      <c r="F18" s="18">
        <f t="shared" si="2"/>
        <v>0.1827</v>
      </c>
      <c r="G18" s="9">
        <v>1</v>
      </c>
      <c r="H18" s="17">
        <f t="shared" si="3"/>
        <v>0.1827</v>
      </c>
    </row>
    <row r="19" spans="1:8" ht="15.75" x14ac:dyDescent="0.25">
      <c r="A19" s="131" t="s">
        <v>15</v>
      </c>
      <c r="B19" s="131"/>
      <c r="C19" s="131"/>
      <c r="D19" s="72"/>
      <c r="E19" s="72"/>
      <c r="F19" s="72"/>
      <c r="G19" s="82">
        <f>SUM(G3:G18)</f>
        <v>326</v>
      </c>
      <c r="H19" s="82">
        <f>SUM(H3:H18)</f>
        <v>4.3316594999999998</v>
      </c>
    </row>
    <row r="20" spans="1:8" x14ac:dyDescent="0.25">
      <c r="A20" s="20"/>
      <c r="B20" s="10"/>
      <c r="C20" s="10"/>
      <c r="D20" s="10"/>
      <c r="E20" s="10"/>
      <c r="F20" s="25">
        <v>0.1</v>
      </c>
      <c r="G20" s="21"/>
      <c r="H20" s="79">
        <f>H19*10%</f>
        <v>0.43316595000000002</v>
      </c>
    </row>
    <row r="21" spans="1:8" ht="15.75" thickBot="1" x14ac:dyDescent="0.3">
      <c r="A21" s="20"/>
      <c r="B21" s="10"/>
      <c r="C21" s="10"/>
      <c r="D21" s="10"/>
      <c r="E21" s="10"/>
      <c r="F21" s="23" t="s">
        <v>15</v>
      </c>
      <c r="G21" s="24"/>
      <c r="H21" s="81">
        <f>SUM(H19:H20)</f>
        <v>4.76482545</v>
      </c>
    </row>
  </sheetData>
  <mergeCells count="2">
    <mergeCell ref="A1:H1"/>
    <mergeCell ref="A19:C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D13" sqref="D13"/>
    </sheetView>
  </sheetViews>
  <sheetFormatPr defaultRowHeight="15" x14ac:dyDescent="0.25"/>
  <cols>
    <col min="1" max="1" width="13.5703125" customWidth="1"/>
    <col min="2" max="2" width="12.85546875" customWidth="1"/>
    <col min="3" max="3" width="11.140625" customWidth="1"/>
    <col min="4" max="5" width="13.5703125" customWidth="1"/>
    <col min="6" max="6" width="18" customWidth="1"/>
    <col min="7" max="7" width="10.7109375" customWidth="1"/>
  </cols>
  <sheetData>
    <row r="1" spans="1:7" ht="21" x14ac:dyDescent="0.25">
      <c r="A1" s="133" t="s">
        <v>41</v>
      </c>
      <c r="B1" s="133"/>
      <c r="C1" s="133"/>
      <c r="D1" s="133"/>
      <c r="E1" s="133"/>
      <c r="F1" s="133"/>
      <c r="G1" s="133"/>
    </row>
    <row r="2" spans="1:7" x14ac:dyDescent="0.25">
      <c r="A2" s="69" t="s">
        <v>9</v>
      </c>
      <c r="B2" s="69" t="s">
        <v>10</v>
      </c>
      <c r="C2" s="69" t="s">
        <v>11</v>
      </c>
      <c r="D2" s="145" t="s">
        <v>51</v>
      </c>
      <c r="E2" s="69" t="s">
        <v>12</v>
      </c>
      <c r="F2" s="69" t="s">
        <v>13</v>
      </c>
      <c r="G2" s="69" t="s">
        <v>14</v>
      </c>
    </row>
    <row r="3" spans="1:7" ht="15.75" x14ac:dyDescent="0.3">
      <c r="A3" s="3">
        <v>0.08</v>
      </c>
      <c r="B3" s="3">
        <v>0.12</v>
      </c>
      <c r="C3" s="3">
        <v>3.01</v>
      </c>
      <c r="D3" s="3">
        <f>C3+0.2</f>
        <v>3.21</v>
      </c>
      <c r="E3" s="3">
        <v>11</v>
      </c>
      <c r="F3" s="3">
        <f>D3*E3</f>
        <v>35.31</v>
      </c>
      <c r="G3" s="4">
        <f t="shared" ref="G3:G6" si="0">A3*B3*F3</f>
        <v>0.338976</v>
      </c>
    </row>
    <row r="4" spans="1:7" ht="15.75" x14ac:dyDescent="0.3">
      <c r="A4" s="3">
        <v>0.15</v>
      </c>
      <c r="B4" s="3">
        <v>0.15</v>
      </c>
      <c r="C4" s="3">
        <v>2.8</v>
      </c>
      <c r="D4" s="3">
        <f t="shared" ref="D4:D5" si="1">C4+0.2</f>
        <v>3</v>
      </c>
      <c r="E4" s="3">
        <v>14</v>
      </c>
      <c r="F4" s="3">
        <f t="shared" ref="F4:F6" si="2">D4*E4</f>
        <v>42</v>
      </c>
      <c r="G4" s="4">
        <f t="shared" si="0"/>
        <v>0.94499999999999995</v>
      </c>
    </row>
    <row r="5" spans="1:7" ht="15.75" x14ac:dyDescent="0.3">
      <c r="A5" s="3">
        <v>0.15</v>
      </c>
      <c r="B5" s="3">
        <v>0.15</v>
      </c>
      <c r="C5" s="3">
        <v>20.684999999999999</v>
      </c>
      <c r="D5" s="3">
        <f t="shared" si="1"/>
        <v>20.884999999999998</v>
      </c>
      <c r="E5" s="3">
        <v>1</v>
      </c>
      <c r="F5" s="3">
        <f t="shared" si="2"/>
        <v>20.884999999999998</v>
      </c>
      <c r="G5" s="4">
        <f t="shared" si="0"/>
        <v>0.46991249999999996</v>
      </c>
    </row>
    <row r="6" spans="1:7" ht="15.75" x14ac:dyDescent="0.3">
      <c r="A6" s="3">
        <v>0.15</v>
      </c>
      <c r="B6" s="3">
        <v>0.15</v>
      </c>
      <c r="C6" s="3">
        <v>3.25</v>
      </c>
      <c r="D6" s="3">
        <f>C6+0.2</f>
        <v>3.45</v>
      </c>
      <c r="E6" s="3">
        <v>8</v>
      </c>
      <c r="F6" s="3">
        <f t="shared" si="2"/>
        <v>27.6</v>
      </c>
      <c r="G6" s="4">
        <f t="shared" si="0"/>
        <v>0.621</v>
      </c>
    </row>
    <row r="7" spans="1:7" ht="16.5" x14ac:dyDescent="0.25">
      <c r="A7" s="131" t="s">
        <v>15</v>
      </c>
      <c r="B7" s="131"/>
      <c r="C7" s="131"/>
      <c r="D7" s="72"/>
      <c r="E7" s="126">
        <f t="shared" ref="E7:F7" si="3">SUM(E3:E6)</f>
        <v>34</v>
      </c>
      <c r="F7" s="126">
        <f t="shared" si="3"/>
        <v>125.79499999999999</v>
      </c>
      <c r="G7" s="126">
        <f>SUM(G3:G6)</f>
        <v>2.3748885</v>
      </c>
    </row>
    <row r="8" spans="1:7" x14ac:dyDescent="0.25">
      <c r="F8" s="95"/>
      <c r="G8" s="8"/>
    </row>
    <row r="9" spans="1:7" x14ac:dyDescent="0.25">
      <c r="F9" s="8"/>
      <c r="G9" s="8"/>
    </row>
  </sheetData>
  <mergeCells count="2">
    <mergeCell ref="A1:G1"/>
    <mergeCell ref="A7:C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H52" sqref="H52"/>
    </sheetView>
  </sheetViews>
  <sheetFormatPr defaultRowHeight="15" x14ac:dyDescent="0.25"/>
  <cols>
    <col min="1" max="1" width="13" customWidth="1"/>
    <col min="2" max="2" width="17.42578125" customWidth="1"/>
    <col min="3" max="3" width="16.42578125" customWidth="1"/>
    <col min="4" max="4" width="11.28515625" customWidth="1"/>
    <col min="5" max="5" width="12.42578125" customWidth="1"/>
    <col min="6" max="6" width="15" customWidth="1"/>
    <col min="7" max="7" width="15.85546875" customWidth="1"/>
    <col min="8" max="8" width="10.85546875" customWidth="1"/>
  </cols>
  <sheetData>
    <row r="1" spans="1:8" ht="39.75" customHeight="1" thickBot="1" x14ac:dyDescent="0.45">
      <c r="A1" s="136" t="s">
        <v>18</v>
      </c>
      <c r="B1" s="137"/>
      <c r="C1" s="137"/>
      <c r="D1" s="137"/>
      <c r="E1" s="137"/>
      <c r="F1" s="137"/>
      <c r="G1" s="137"/>
      <c r="H1" s="137"/>
    </row>
    <row r="2" spans="1:8" ht="18" thickBot="1" x14ac:dyDescent="0.3">
      <c r="A2" s="96" t="s">
        <v>46</v>
      </c>
      <c r="B2" s="96" t="s">
        <v>47</v>
      </c>
      <c r="C2" s="96" t="s">
        <v>48</v>
      </c>
      <c r="D2" s="97" t="s">
        <v>1</v>
      </c>
      <c r="E2" s="97" t="s">
        <v>2</v>
      </c>
      <c r="F2" s="97" t="s">
        <v>3</v>
      </c>
      <c r="G2" s="97" t="s">
        <v>19</v>
      </c>
      <c r="H2" s="55" t="s">
        <v>20</v>
      </c>
    </row>
    <row r="3" spans="1:8" x14ac:dyDescent="0.25">
      <c r="A3" s="7">
        <v>150</v>
      </c>
      <c r="B3" s="7">
        <v>150</v>
      </c>
      <c r="C3" s="7">
        <v>1355</v>
      </c>
      <c r="D3" s="49">
        <f>C3+200</f>
        <v>1555</v>
      </c>
      <c r="E3" s="49">
        <f>A3*B3/1000000</f>
        <v>2.2499999999999999E-2</v>
      </c>
      <c r="F3" s="50">
        <f>E3*D3/1000</f>
        <v>3.4987499999999998E-2</v>
      </c>
      <c r="G3" s="49">
        <v>5</v>
      </c>
      <c r="H3" s="51">
        <f>F3*G3</f>
        <v>0.1749375</v>
      </c>
    </row>
    <row r="4" spans="1:8" x14ac:dyDescent="0.25">
      <c r="A4" s="8">
        <v>150</v>
      </c>
      <c r="B4" s="8">
        <v>150</v>
      </c>
      <c r="C4" s="8">
        <v>1891</v>
      </c>
      <c r="D4" s="9">
        <f>C4+200</f>
        <v>2091</v>
      </c>
      <c r="E4" s="9">
        <f>A4*B4/1000000</f>
        <v>2.2499999999999999E-2</v>
      </c>
      <c r="F4" s="18">
        <f>E4*D4/1000</f>
        <v>4.7047499999999999E-2</v>
      </c>
      <c r="G4" s="9">
        <v>6</v>
      </c>
      <c r="H4" s="17">
        <f>F4*G4</f>
        <v>0.28228500000000001</v>
      </c>
    </row>
    <row r="5" spans="1:8" x14ac:dyDescent="0.25">
      <c r="A5" s="8">
        <v>100</v>
      </c>
      <c r="B5" s="8">
        <v>100</v>
      </c>
      <c r="C5" s="8">
        <v>923</v>
      </c>
      <c r="D5" s="9">
        <f>C5+200</f>
        <v>1123</v>
      </c>
      <c r="E5" s="9">
        <f>A5*B5/1000000</f>
        <v>0.01</v>
      </c>
      <c r="F5" s="18">
        <f>E5*D5/1000</f>
        <v>1.123E-2</v>
      </c>
      <c r="G5" s="9">
        <v>14</v>
      </c>
      <c r="H5" s="17">
        <f>F5*G5</f>
        <v>0.15722</v>
      </c>
    </row>
    <row r="6" spans="1:8" x14ac:dyDescent="0.25">
      <c r="A6" s="8">
        <v>150</v>
      </c>
      <c r="B6" s="8">
        <v>150</v>
      </c>
      <c r="C6" s="8">
        <v>2045</v>
      </c>
      <c r="D6" s="9">
        <f t="shared" ref="D6:D14" si="0">C6+200</f>
        <v>2245</v>
      </c>
      <c r="E6" s="9">
        <f t="shared" ref="E6:E14" si="1">A6*B6/1000000</f>
        <v>2.2499999999999999E-2</v>
      </c>
      <c r="F6" s="18">
        <f t="shared" ref="F6:F14" si="2">E6*D6/1000</f>
        <v>5.0512499999999995E-2</v>
      </c>
      <c r="G6" s="9">
        <v>76</v>
      </c>
      <c r="H6" s="17">
        <f t="shared" ref="H6:H14" si="3">F6*G6</f>
        <v>3.8389499999999996</v>
      </c>
    </row>
    <row r="7" spans="1:8" x14ac:dyDescent="0.25">
      <c r="A7" s="8">
        <v>150</v>
      </c>
      <c r="B7" s="8">
        <v>180</v>
      </c>
      <c r="C7" s="8">
        <v>17305</v>
      </c>
      <c r="D7" s="9">
        <f t="shared" si="0"/>
        <v>17505</v>
      </c>
      <c r="E7" s="9">
        <f t="shared" si="1"/>
        <v>2.7E-2</v>
      </c>
      <c r="F7" s="18">
        <f t="shared" si="2"/>
        <v>0.47263499999999997</v>
      </c>
      <c r="G7" s="9">
        <v>2</v>
      </c>
      <c r="H7" s="17">
        <f t="shared" si="3"/>
        <v>0.94526999999999994</v>
      </c>
    </row>
    <row r="8" spans="1:8" x14ac:dyDescent="0.25">
      <c r="A8" s="8">
        <v>140</v>
      </c>
      <c r="B8" s="8">
        <v>140</v>
      </c>
      <c r="C8" s="8">
        <v>17305</v>
      </c>
      <c r="D8" s="9">
        <f t="shared" si="0"/>
        <v>17505</v>
      </c>
      <c r="E8" s="9">
        <f t="shared" si="1"/>
        <v>1.9599999999999999E-2</v>
      </c>
      <c r="F8" s="18">
        <f t="shared" si="2"/>
        <v>0.34309800000000001</v>
      </c>
      <c r="G8" s="9">
        <v>4</v>
      </c>
      <c r="H8" s="17">
        <f t="shared" si="3"/>
        <v>1.3723920000000001</v>
      </c>
    </row>
    <row r="9" spans="1:8" x14ac:dyDescent="0.25">
      <c r="A9" s="8">
        <v>140</v>
      </c>
      <c r="B9" s="8">
        <v>140</v>
      </c>
      <c r="C9" s="8">
        <v>17305</v>
      </c>
      <c r="D9" s="9">
        <f t="shared" si="0"/>
        <v>17505</v>
      </c>
      <c r="E9" s="9">
        <f t="shared" si="1"/>
        <v>1.9599999999999999E-2</v>
      </c>
      <c r="F9" s="18">
        <f t="shared" si="2"/>
        <v>0.34309800000000001</v>
      </c>
      <c r="G9" s="9">
        <v>2</v>
      </c>
      <c r="H9" s="17">
        <f t="shared" si="3"/>
        <v>0.68619600000000003</v>
      </c>
    </row>
    <row r="10" spans="1:8" x14ac:dyDescent="0.25">
      <c r="A10" s="8">
        <v>100</v>
      </c>
      <c r="B10" s="8">
        <v>180</v>
      </c>
      <c r="C10" s="8">
        <v>7746</v>
      </c>
      <c r="D10" s="9">
        <f t="shared" si="0"/>
        <v>7946</v>
      </c>
      <c r="E10" s="9">
        <f t="shared" si="1"/>
        <v>1.7999999999999999E-2</v>
      </c>
      <c r="F10" s="18">
        <f t="shared" si="2"/>
        <v>0.14302799999999999</v>
      </c>
      <c r="G10" s="9">
        <v>13</v>
      </c>
      <c r="H10" s="17">
        <f t="shared" si="3"/>
        <v>1.8593639999999998</v>
      </c>
    </row>
    <row r="11" spans="1:8" x14ac:dyDescent="0.25">
      <c r="A11" s="9">
        <v>100</v>
      </c>
      <c r="B11" s="9">
        <v>180</v>
      </c>
      <c r="C11" s="9">
        <v>3657</v>
      </c>
      <c r="D11" s="9">
        <f t="shared" si="0"/>
        <v>3857</v>
      </c>
      <c r="E11" s="9">
        <f t="shared" si="1"/>
        <v>1.7999999999999999E-2</v>
      </c>
      <c r="F11" s="18">
        <f t="shared" si="2"/>
        <v>6.9425999999999988E-2</v>
      </c>
      <c r="G11" s="9">
        <v>38</v>
      </c>
      <c r="H11" s="17">
        <f t="shared" si="3"/>
        <v>2.6381879999999995</v>
      </c>
    </row>
    <row r="12" spans="1:8" x14ac:dyDescent="0.25">
      <c r="A12" s="9">
        <v>50</v>
      </c>
      <c r="B12" s="9">
        <v>180</v>
      </c>
      <c r="C12" s="9">
        <v>6883</v>
      </c>
      <c r="D12" s="9">
        <f t="shared" si="0"/>
        <v>7083</v>
      </c>
      <c r="E12" s="9">
        <f t="shared" si="1"/>
        <v>8.9999999999999993E-3</v>
      </c>
      <c r="F12" s="18">
        <f t="shared" si="2"/>
        <v>6.3746999999999998E-2</v>
      </c>
      <c r="G12" s="9">
        <v>68</v>
      </c>
      <c r="H12" s="17">
        <f t="shared" si="3"/>
        <v>4.3347959999999999</v>
      </c>
    </row>
    <row r="13" spans="1:8" x14ac:dyDescent="0.25">
      <c r="A13" s="8">
        <v>50</v>
      </c>
      <c r="B13" s="8">
        <v>140</v>
      </c>
      <c r="C13" s="8">
        <v>3196</v>
      </c>
      <c r="D13" s="9">
        <f t="shared" si="0"/>
        <v>3396</v>
      </c>
      <c r="E13" s="9">
        <f t="shared" si="1"/>
        <v>7.0000000000000001E-3</v>
      </c>
      <c r="F13" s="18">
        <f t="shared" si="2"/>
        <v>2.3772000000000001E-2</v>
      </c>
      <c r="G13" s="9">
        <v>34</v>
      </c>
      <c r="H13" s="17">
        <f t="shared" si="3"/>
        <v>0.80824800000000008</v>
      </c>
    </row>
    <row r="14" spans="1:8" x14ac:dyDescent="0.25">
      <c r="A14" s="9">
        <v>100</v>
      </c>
      <c r="B14" s="9">
        <v>180</v>
      </c>
      <c r="C14" s="9">
        <v>6182</v>
      </c>
      <c r="D14" s="9">
        <f t="shared" si="0"/>
        <v>6382</v>
      </c>
      <c r="E14" s="9">
        <f t="shared" si="1"/>
        <v>1.7999999999999999E-2</v>
      </c>
      <c r="F14" s="18">
        <f t="shared" si="2"/>
        <v>0.11487599999999999</v>
      </c>
      <c r="G14" s="9">
        <v>17</v>
      </c>
      <c r="H14" s="17">
        <f t="shared" si="3"/>
        <v>1.9528919999999999</v>
      </c>
    </row>
    <row r="15" spans="1:8" x14ac:dyDescent="0.25">
      <c r="A15" s="8">
        <v>150</v>
      </c>
      <c r="B15" s="8">
        <v>150</v>
      </c>
      <c r="C15" s="8">
        <v>9255</v>
      </c>
      <c r="D15" s="9">
        <f t="shared" ref="D15:D49" si="4">C15+200</f>
        <v>9455</v>
      </c>
      <c r="E15" s="9">
        <f t="shared" ref="E15:E51" si="5">A15*B15/1000000</f>
        <v>2.2499999999999999E-2</v>
      </c>
      <c r="F15" s="18">
        <f t="shared" ref="F15:F50" si="6">E15*D15/1000</f>
        <v>0.2127375</v>
      </c>
      <c r="G15" s="9">
        <v>1</v>
      </c>
      <c r="H15" s="17">
        <f t="shared" ref="H15:H49" si="7">F15*G15</f>
        <v>0.2127375</v>
      </c>
    </row>
    <row r="16" spans="1:8" x14ac:dyDescent="0.25">
      <c r="A16" s="8">
        <v>150</v>
      </c>
      <c r="B16" s="8">
        <v>150</v>
      </c>
      <c r="C16" s="8">
        <v>10206</v>
      </c>
      <c r="D16" s="9">
        <f t="shared" si="4"/>
        <v>10406</v>
      </c>
      <c r="E16" s="9">
        <f t="shared" si="5"/>
        <v>2.2499999999999999E-2</v>
      </c>
      <c r="F16" s="18">
        <f t="shared" si="6"/>
        <v>0.23413499999999998</v>
      </c>
      <c r="G16" s="9">
        <v>1</v>
      </c>
      <c r="H16" s="17">
        <f t="shared" si="7"/>
        <v>0.23413499999999998</v>
      </c>
    </row>
    <row r="17" spans="1:8" x14ac:dyDescent="0.25">
      <c r="A17" s="8">
        <v>150</v>
      </c>
      <c r="B17" s="8">
        <v>150</v>
      </c>
      <c r="C17" s="8">
        <v>11199</v>
      </c>
      <c r="D17" s="9">
        <f t="shared" si="4"/>
        <v>11399</v>
      </c>
      <c r="E17" s="9">
        <f t="shared" si="5"/>
        <v>2.2499999999999999E-2</v>
      </c>
      <c r="F17" s="18">
        <f t="shared" si="6"/>
        <v>0.25647749999999997</v>
      </c>
      <c r="G17" s="9">
        <v>1</v>
      </c>
      <c r="H17" s="17">
        <f t="shared" si="7"/>
        <v>0.25647749999999997</v>
      </c>
    </row>
    <row r="18" spans="1:8" x14ac:dyDescent="0.25">
      <c r="A18" s="8">
        <v>150</v>
      </c>
      <c r="B18" s="8">
        <v>150</v>
      </c>
      <c r="C18" s="8">
        <v>1950</v>
      </c>
      <c r="D18" s="9">
        <f t="shared" si="4"/>
        <v>2150</v>
      </c>
      <c r="E18" s="9">
        <f t="shared" si="5"/>
        <v>2.2499999999999999E-2</v>
      </c>
      <c r="F18" s="18">
        <f t="shared" si="6"/>
        <v>4.8375000000000001E-2</v>
      </c>
      <c r="G18" s="9">
        <v>2</v>
      </c>
      <c r="H18" s="17">
        <f t="shared" si="7"/>
        <v>9.6750000000000003E-2</v>
      </c>
    </row>
    <row r="19" spans="1:8" x14ac:dyDescent="0.25">
      <c r="A19" s="8">
        <v>150</v>
      </c>
      <c r="B19" s="8">
        <v>150</v>
      </c>
      <c r="C19" s="8">
        <v>2631</v>
      </c>
      <c r="D19" s="9">
        <f t="shared" si="4"/>
        <v>2831</v>
      </c>
      <c r="E19" s="9">
        <f t="shared" si="5"/>
        <v>2.2499999999999999E-2</v>
      </c>
      <c r="F19" s="18">
        <f t="shared" si="6"/>
        <v>6.3697500000000004E-2</v>
      </c>
      <c r="G19" s="9">
        <v>2</v>
      </c>
      <c r="H19" s="17">
        <f t="shared" si="7"/>
        <v>0.12739500000000001</v>
      </c>
    </row>
    <row r="20" spans="1:8" x14ac:dyDescent="0.25">
      <c r="A20" s="8">
        <v>150</v>
      </c>
      <c r="B20" s="8">
        <v>150</v>
      </c>
      <c r="C20" s="9">
        <v>3056</v>
      </c>
      <c r="D20" s="9">
        <f t="shared" si="4"/>
        <v>3256</v>
      </c>
      <c r="E20" s="9">
        <f t="shared" si="5"/>
        <v>2.2499999999999999E-2</v>
      </c>
      <c r="F20" s="18">
        <f t="shared" si="6"/>
        <v>7.3259999999999992E-2</v>
      </c>
      <c r="G20" s="9">
        <v>1</v>
      </c>
      <c r="H20" s="17">
        <f t="shared" si="7"/>
        <v>7.3259999999999992E-2</v>
      </c>
    </row>
    <row r="21" spans="1:8" x14ac:dyDescent="0.25">
      <c r="A21" s="8">
        <v>150</v>
      </c>
      <c r="B21" s="8">
        <v>150</v>
      </c>
      <c r="C21" s="9">
        <v>1568</v>
      </c>
      <c r="D21" s="9">
        <f t="shared" si="4"/>
        <v>1768</v>
      </c>
      <c r="E21" s="9">
        <f t="shared" si="5"/>
        <v>2.2499999999999999E-2</v>
      </c>
      <c r="F21" s="18">
        <f t="shared" si="6"/>
        <v>3.9780000000000003E-2</v>
      </c>
      <c r="G21" s="9">
        <v>2</v>
      </c>
      <c r="H21" s="17">
        <f t="shared" si="7"/>
        <v>7.9560000000000006E-2</v>
      </c>
    </row>
    <row r="22" spans="1:8" x14ac:dyDescent="0.25">
      <c r="A22" s="8">
        <v>150</v>
      </c>
      <c r="B22" s="8">
        <v>150</v>
      </c>
      <c r="C22" s="8">
        <v>3340</v>
      </c>
      <c r="D22" s="9">
        <f t="shared" si="4"/>
        <v>3540</v>
      </c>
      <c r="E22" s="9">
        <f t="shared" si="5"/>
        <v>2.2499999999999999E-2</v>
      </c>
      <c r="F22" s="18">
        <f t="shared" si="6"/>
        <v>7.9649999999999985E-2</v>
      </c>
      <c r="G22" s="9">
        <v>2</v>
      </c>
      <c r="H22" s="17">
        <f t="shared" si="7"/>
        <v>0.15929999999999997</v>
      </c>
    </row>
    <row r="23" spans="1:8" x14ac:dyDescent="0.25">
      <c r="A23" s="8">
        <v>150</v>
      </c>
      <c r="B23" s="8">
        <v>150</v>
      </c>
      <c r="C23" s="9">
        <v>3531</v>
      </c>
      <c r="D23" s="9">
        <f t="shared" si="4"/>
        <v>3731</v>
      </c>
      <c r="E23" s="9">
        <f t="shared" si="5"/>
        <v>2.2499999999999999E-2</v>
      </c>
      <c r="F23" s="18">
        <f t="shared" si="6"/>
        <v>8.3947499999999994E-2</v>
      </c>
      <c r="G23" s="9">
        <v>2</v>
      </c>
      <c r="H23" s="17">
        <f t="shared" si="7"/>
        <v>0.16789499999999999</v>
      </c>
    </row>
    <row r="24" spans="1:8" x14ac:dyDescent="0.25">
      <c r="A24" s="8">
        <v>150</v>
      </c>
      <c r="B24" s="8">
        <v>150</v>
      </c>
      <c r="C24" s="8">
        <v>1240</v>
      </c>
      <c r="D24" s="9">
        <f t="shared" si="4"/>
        <v>1440</v>
      </c>
      <c r="E24" s="9">
        <f t="shared" si="5"/>
        <v>2.2499999999999999E-2</v>
      </c>
      <c r="F24" s="18">
        <f t="shared" si="6"/>
        <v>3.2399999999999998E-2</v>
      </c>
      <c r="G24" s="9">
        <v>2</v>
      </c>
      <c r="H24" s="17">
        <f t="shared" si="7"/>
        <v>6.4799999999999996E-2</v>
      </c>
    </row>
    <row r="25" spans="1:8" x14ac:dyDescent="0.25">
      <c r="A25" s="8">
        <v>150</v>
      </c>
      <c r="B25" s="8">
        <v>150</v>
      </c>
      <c r="C25" s="8">
        <v>4000</v>
      </c>
      <c r="D25" s="9">
        <f t="shared" si="4"/>
        <v>4200</v>
      </c>
      <c r="E25" s="9">
        <f t="shared" si="5"/>
        <v>2.2499999999999999E-2</v>
      </c>
      <c r="F25" s="18">
        <f t="shared" si="6"/>
        <v>9.4500000000000001E-2</v>
      </c>
      <c r="G25" s="9">
        <v>2</v>
      </c>
      <c r="H25" s="17">
        <f t="shared" si="7"/>
        <v>0.189</v>
      </c>
    </row>
    <row r="26" spans="1:8" x14ac:dyDescent="0.25">
      <c r="A26" s="8">
        <v>150</v>
      </c>
      <c r="B26" s="8">
        <v>150</v>
      </c>
      <c r="C26" s="8">
        <v>4005</v>
      </c>
      <c r="D26" s="9">
        <f t="shared" si="4"/>
        <v>4205</v>
      </c>
      <c r="E26" s="9">
        <f t="shared" si="5"/>
        <v>2.2499999999999999E-2</v>
      </c>
      <c r="F26" s="18">
        <f t="shared" si="6"/>
        <v>9.4612500000000002E-2</v>
      </c>
      <c r="G26" s="9">
        <v>1</v>
      </c>
      <c r="H26" s="17">
        <f t="shared" si="7"/>
        <v>9.4612500000000002E-2</v>
      </c>
    </row>
    <row r="27" spans="1:8" x14ac:dyDescent="0.25">
      <c r="A27" s="8">
        <v>150</v>
      </c>
      <c r="B27" s="8">
        <v>150</v>
      </c>
      <c r="C27" s="8">
        <v>2000</v>
      </c>
      <c r="D27" s="9">
        <f t="shared" si="4"/>
        <v>2200</v>
      </c>
      <c r="E27" s="9">
        <f t="shared" si="5"/>
        <v>2.2499999999999999E-2</v>
      </c>
      <c r="F27" s="18">
        <f t="shared" si="6"/>
        <v>4.9500000000000002E-2</v>
      </c>
      <c r="G27" s="9">
        <v>1</v>
      </c>
      <c r="H27" s="17">
        <f t="shared" si="7"/>
        <v>4.9500000000000002E-2</v>
      </c>
    </row>
    <row r="28" spans="1:8" x14ac:dyDescent="0.25">
      <c r="A28" s="8">
        <v>100</v>
      </c>
      <c r="B28" s="8">
        <v>180</v>
      </c>
      <c r="C28" s="8">
        <v>5557</v>
      </c>
      <c r="D28" s="9">
        <f t="shared" si="4"/>
        <v>5757</v>
      </c>
      <c r="E28" s="9">
        <f t="shared" si="5"/>
        <v>1.7999999999999999E-2</v>
      </c>
      <c r="F28" s="18">
        <f t="shared" si="6"/>
        <v>0.103626</v>
      </c>
      <c r="G28" s="9">
        <v>2</v>
      </c>
      <c r="H28" s="17">
        <f t="shared" si="7"/>
        <v>0.20725199999999999</v>
      </c>
    </row>
    <row r="29" spans="1:8" x14ac:dyDescent="0.25">
      <c r="A29" s="8">
        <v>100</v>
      </c>
      <c r="B29" s="8">
        <v>180</v>
      </c>
      <c r="C29" s="9">
        <v>6322</v>
      </c>
      <c r="D29" s="9">
        <f t="shared" si="4"/>
        <v>6522</v>
      </c>
      <c r="E29" s="9">
        <f t="shared" si="5"/>
        <v>1.7999999999999999E-2</v>
      </c>
      <c r="F29" s="18">
        <f t="shared" si="6"/>
        <v>0.11739599999999999</v>
      </c>
      <c r="G29" s="9">
        <v>2</v>
      </c>
      <c r="H29" s="17">
        <f t="shared" si="7"/>
        <v>0.23479199999999997</v>
      </c>
    </row>
    <row r="30" spans="1:8" x14ac:dyDescent="0.25">
      <c r="A30" s="8">
        <v>100</v>
      </c>
      <c r="B30" s="8">
        <v>180</v>
      </c>
      <c r="C30" s="9">
        <v>4350</v>
      </c>
      <c r="D30" s="9">
        <f t="shared" si="4"/>
        <v>4550</v>
      </c>
      <c r="E30" s="9">
        <f t="shared" si="5"/>
        <v>1.7999999999999999E-2</v>
      </c>
      <c r="F30" s="18">
        <f t="shared" si="6"/>
        <v>8.1899999999999987E-2</v>
      </c>
      <c r="G30" s="9">
        <v>13</v>
      </c>
      <c r="H30" s="17">
        <f t="shared" si="7"/>
        <v>1.0646999999999998</v>
      </c>
    </row>
    <row r="31" spans="1:8" x14ac:dyDescent="0.25">
      <c r="A31" s="8">
        <v>100</v>
      </c>
      <c r="B31" s="8">
        <v>180</v>
      </c>
      <c r="C31" s="8">
        <v>3223</v>
      </c>
      <c r="D31" s="9">
        <f t="shared" si="4"/>
        <v>3423</v>
      </c>
      <c r="E31" s="9">
        <f t="shared" si="5"/>
        <v>1.7999999999999999E-2</v>
      </c>
      <c r="F31" s="18">
        <f t="shared" si="6"/>
        <v>6.1613999999999995E-2</v>
      </c>
      <c r="G31" s="9">
        <v>2</v>
      </c>
      <c r="H31" s="17">
        <f t="shared" si="7"/>
        <v>0.12322799999999999</v>
      </c>
    </row>
    <row r="32" spans="1:8" x14ac:dyDescent="0.25">
      <c r="A32" s="8">
        <v>100</v>
      </c>
      <c r="B32" s="8">
        <v>180</v>
      </c>
      <c r="C32" s="9">
        <v>1677</v>
      </c>
      <c r="D32" s="9">
        <f t="shared" si="4"/>
        <v>1877</v>
      </c>
      <c r="E32" s="9">
        <f t="shared" si="5"/>
        <v>1.7999999999999999E-2</v>
      </c>
      <c r="F32" s="18">
        <f t="shared" si="6"/>
        <v>3.3785999999999997E-2</v>
      </c>
      <c r="G32" s="9">
        <v>2</v>
      </c>
      <c r="H32" s="17">
        <f t="shared" si="7"/>
        <v>6.7571999999999993E-2</v>
      </c>
    </row>
    <row r="33" spans="1:8" x14ac:dyDescent="0.25">
      <c r="A33" s="8">
        <v>100</v>
      </c>
      <c r="B33" s="8">
        <v>180</v>
      </c>
      <c r="C33" s="9">
        <v>1989</v>
      </c>
      <c r="D33" s="9">
        <f t="shared" si="4"/>
        <v>2189</v>
      </c>
      <c r="E33" s="9">
        <f t="shared" si="5"/>
        <v>1.7999999999999999E-2</v>
      </c>
      <c r="F33" s="18">
        <f t="shared" si="6"/>
        <v>3.9401999999999993E-2</v>
      </c>
      <c r="G33" s="9">
        <v>2</v>
      </c>
      <c r="H33" s="17">
        <f t="shared" si="7"/>
        <v>7.8803999999999985E-2</v>
      </c>
    </row>
    <row r="34" spans="1:8" x14ac:dyDescent="0.25">
      <c r="A34" s="8">
        <v>100</v>
      </c>
      <c r="B34" s="8">
        <v>180</v>
      </c>
      <c r="C34" s="8">
        <v>3825</v>
      </c>
      <c r="D34" s="9">
        <f t="shared" si="4"/>
        <v>4025</v>
      </c>
      <c r="E34" s="9">
        <f t="shared" si="5"/>
        <v>1.7999999999999999E-2</v>
      </c>
      <c r="F34" s="18">
        <f t="shared" si="6"/>
        <v>7.2449999999999987E-2</v>
      </c>
      <c r="G34" s="9">
        <v>2</v>
      </c>
      <c r="H34" s="17">
        <f t="shared" si="7"/>
        <v>0.14489999999999997</v>
      </c>
    </row>
    <row r="35" spans="1:8" x14ac:dyDescent="0.25">
      <c r="A35" s="8">
        <v>100</v>
      </c>
      <c r="B35" s="8">
        <v>180</v>
      </c>
      <c r="C35" s="9">
        <v>5660</v>
      </c>
      <c r="D35" s="9">
        <f t="shared" si="4"/>
        <v>5860</v>
      </c>
      <c r="E35" s="9">
        <f t="shared" si="5"/>
        <v>1.7999999999999999E-2</v>
      </c>
      <c r="F35" s="18">
        <f t="shared" si="6"/>
        <v>0.10547999999999999</v>
      </c>
      <c r="G35" s="9">
        <v>2</v>
      </c>
      <c r="H35" s="17">
        <f t="shared" si="7"/>
        <v>0.21095999999999998</v>
      </c>
    </row>
    <row r="36" spans="1:8" x14ac:dyDescent="0.25">
      <c r="A36" s="8">
        <v>100</v>
      </c>
      <c r="B36" s="8">
        <v>180</v>
      </c>
      <c r="C36" s="9">
        <v>6054</v>
      </c>
      <c r="D36" s="9">
        <f t="shared" si="4"/>
        <v>6254</v>
      </c>
      <c r="E36" s="9">
        <f t="shared" si="5"/>
        <v>1.7999999999999999E-2</v>
      </c>
      <c r="F36" s="18">
        <f t="shared" si="6"/>
        <v>0.11257199999999999</v>
      </c>
      <c r="G36" s="9">
        <v>2</v>
      </c>
      <c r="H36" s="17">
        <f t="shared" si="7"/>
        <v>0.22514399999999998</v>
      </c>
    </row>
    <row r="37" spans="1:8" x14ac:dyDescent="0.25">
      <c r="A37" s="8">
        <v>100</v>
      </c>
      <c r="B37" s="8">
        <v>180</v>
      </c>
      <c r="C37" s="8">
        <v>6169</v>
      </c>
      <c r="D37" s="9">
        <f t="shared" si="4"/>
        <v>6369</v>
      </c>
      <c r="E37" s="9">
        <f t="shared" si="5"/>
        <v>1.7999999999999999E-2</v>
      </c>
      <c r="F37" s="18">
        <f t="shared" si="6"/>
        <v>0.11464199999999999</v>
      </c>
      <c r="G37" s="9">
        <v>2</v>
      </c>
      <c r="H37" s="17">
        <f t="shared" si="7"/>
        <v>0.22928399999999999</v>
      </c>
    </row>
    <row r="38" spans="1:8" x14ac:dyDescent="0.25">
      <c r="A38" s="8">
        <v>100</v>
      </c>
      <c r="B38" s="8">
        <v>180</v>
      </c>
      <c r="C38" s="9">
        <v>6456</v>
      </c>
      <c r="D38" s="9">
        <f t="shared" si="4"/>
        <v>6656</v>
      </c>
      <c r="E38" s="9">
        <f t="shared" si="5"/>
        <v>1.7999999999999999E-2</v>
      </c>
      <c r="F38" s="18">
        <f t="shared" si="6"/>
        <v>0.119808</v>
      </c>
      <c r="G38" s="9">
        <v>2</v>
      </c>
      <c r="H38" s="17">
        <f t="shared" si="7"/>
        <v>0.239616</v>
      </c>
    </row>
    <row r="39" spans="1:8" x14ac:dyDescent="0.25">
      <c r="A39" s="8">
        <v>100</v>
      </c>
      <c r="B39" s="8">
        <v>180</v>
      </c>
      <c r="C39" s="9">
        <v>6763</v>
      </c>
      <c r="D39" s="9">
        <f t="shared" si="4"/>
        <v>6963</v>
      </c>
      <c r="E39" s="9">
        <f t="shared" si="5"/>
        <v>1.7999999999999999E-2</v>
      </c>
      <c r="F39" s="18">
        <f t="shared" si="6"/>
        <v>0.125334</v>
      </c>
      <c r="G39" s="9">
        <v>2</v>
      </c>
      <c r="H39" s="17">
        <f t="shared" si="7"/>
        <v>0.250668</v>
      </c>
    </row>
    <row r="40" spans="1:8" x14ac:dyDescent="0.25">
      <c r="A40" s="8">
        <v>100</v>
      </c>
      <c r="B40" s="8">
        <v>180</v>
      </c>
      <c r="C40" s="8">
        <v>6820</v>
      </c>
      <c r="D40" s="9">
        <f t="shared" si="4"/>
        <v>7020</v>
      </c>
      <c r="E40" s="9">
        <f t="shared" si="5"/>
        <v>1.7999999999999999E-2</v>
      </c>
      <c r="F40" s="18">
        <f t="shared" si="6"/>
        <v>0.12635999999999997</v>
      </c>
      <c r="G40" s="9">
        <v>2</v>
      </c>
      <c r="H40" s="17">
        <f t="shared" si="7"/>
        <v>0.25271999999999994</v>
      </c>
    </row>
    <row r="41" spans="1:8" x14ac:dyDescent="0.25">
      <c r="A41" s="8">
        <v>100</v>
      </c>
      <c r="B41" s="8">
        <v>180</v>
      </c>
      <c r="C41" s="9">
        <v>6931</v>
      </c>
      <c r="D41" s="9">
        <f t="shared" si="4"/>
        <v>7131</v>
      </c>
      <c r="E41" s="9">
        <f t="shared" si="5"/>
        <v>1.7999999999999999E-2</v>
      </c>
      <c r="F41" s="18">
        <f t="shared" si="6"/>
        <v>0.128358</v>
      </c>
      <c r="G41" s="9">
        <v>2</v>
      </c>
      <c r="H41" s="17">
        <f t="shared" si="7"/>
        <v>0.256716</v>
      </c>
    </row>
    <row r="42" spans="1:8" x14ac:dyDescent="0.25">
      <c r="A42" s="8">
        <v>100</v>
      </c>
      <c r="B42" s="8">
        <v>180</v>
      </c>
      <c r="C42" s="9">
        <v>7027</v>
      </c>
      <c r="D42" s="9">
        <f t="shared" si="4"/>
        <v>7227</v>
      </c>
      <c r="E42" s="9">
        <f t="shared" si="5"/>
        <v>1.7999999999999999E-2</v>
      </c>
      <c r="F42" s="18">
        <f t="shared" si="6"/>
        <v>0.13008599999999998</v>
      </c>
      <c r="G42" s="9">
        <v>2</v>
      </c>
      <c r="H42" s="17">
        <f t="shared" si="7"/>
        <v>0.26017199999999996</v>
      </c>
    </row>
    <row r="43" spans="1:8" x14ac:dyDescent="0.25">
      <c r="A43" s="8">
        <v>100</v>
      </c>
      <c r="B43" s="8">
        <v>180</v>
      </c>
      <c r="C43" s="8">
        <v>7240</v>
      </c>
      <c r="D43" s="9">
        <f t="shared" si="4"/>
        <v>7440</v>
      </c>
      <c r="E43" s="9">
        <f t="shared" si="5"/>
        <v>1.7999999999999999E-2</v>
      </c>
      <c r="F43" s="18">
        <f t="shared" si="6"/>
        <v>0.13391999999999998</v>
      </c>
      <c r="G43" s="9">
        <v>2</v>
      </c>
      <c r="H43" s="17">
        <f t="shared" si="7"/>
        <v>0.26783999999999997</v>
      </c>
    </row>
    <row r="44" spans="1:8" x14ac:dyDescent="0.25">
      <c r="A44" s="8">
        <v>100</v>
      </c>
      <c r="B44" s="8">
        <v>180</v>
      </c>
      <c r="C44" s="9">
        <v>7394</v>
      </c>
      <c r="D44" s="9">
        <f t="shared" si="4"/>
        <v>7594</v>
      </c>
      <c r="E44" s="9">
        <f t="shared" si="5"/>
        <v>1.7999999999999999E-2</v>
      </c>
      <c r="F44" s="18">
        <f t="shared" si="6"/>
        <v>0.13669199999999998</v>
      </c>
      <c r="G44" s="9">
        <v>2</v>
      </c>
      <c r="H44" s="17">
        <f t="shared" si="7"/>
        <v>0.27338399999999996</v>
      </c>
    </row>
    <row r="45" spans="1:8" x14ac:dyDescent="0.25">
      <c r="A45" s="8">
        <v>100</v>
      </c>
      <c r="B45" s="8">
        <v>180</v>
      </c>
      <c r="C45" s="9">
        <v>7327</v>
      </c>
      <c r="D45" s="9">
        <f t="shared" si="4"/>
        <v>7527</v>
      </c>
      <c r="E45" s="9">
        <f t="shared" si="5"/>
        <v>1.7999999999999999E-2</v>
      </c>
      <c r="F45" s="18">
        <f t="shared" si="6"/>
        <v>0.135486</v>
      </c>
      <c r="G45" s="9">
        <v>2</v>
      </c>
      <c r="H45" s="17">
        <f t="shared" si="7"/>
        <v>0.27097199999999999</v>
      </c>
    </row>
    <row r="46" spans="1:8" x14ac:dyDescent="0.25">
      <c r="A46" s="8">
        <v>100</v>
      </c>
      <c r="B46" s="8">
        <v>180</v>
      </c>
      <c r="C46" s="8">
        <v>6733</v>
      </c>
      <c r="D46" s="9">
        <f t="shared" si="4"/>
        <v>6933</v>
      </c>
      <c r="E46" s="9">
        <f t="shared" si="5"/>
        <v>1.7999999999999999E-2</v>
      </c>
      <c r="F46" s="18">
        <f t="shared" si="6"/>
        <v>0.124794</v>
      </c>
      <c r="G46" s="9">
        <v>2</v>
      </c>
      <c r="H46" s="17">
        <f t="shared" si="7"/>
        <v>0.249588</v>
      </c>
    </row>
    <row r="47" spans="1:8" x14ac:dyDescent="0.25">
      <c r="A47" s="8">
        <v>150</v>
      </c>
      <c r="B47" s="8">
        <v>150</v>
      </c>
      <c r="C47" s="9">
        <v>20446</v>
      </c>
      <c r="D47" s="9">
        <f t="shared" si="4"/>
        <v>20646</v>
      </c>
      <c r="E47" s="9">
        <f t="shared" si="5"/>
        <v>2.2499999999999999E-2</v>
      </c>
      <c r="F47" s="18">
        <f t="shared" si="6"/>
        <v>0.46453499999999998</v>
      </c>
      <c r="G47" s="9">
        <v>2</v>
      </c>
      <c r="H47" s="17">
        <f t="shared" si="7"/>
        <v>0.92906999999999995</v>
      </c>
    </row>
    <row r="48" spans="1:8" x14ac:dyDescent="0.25">
      <c r="A48" s="8">
        <v>100</v>
      </c>
      <c r="B48" s="8">
        <v>180</v>
      </c>
      <c r="C48" s="9">
        <v>1616</v>
      </c>
      <c r="D48" s="9">
        <f t="shared" si="4"/>
        <v>1816</v>
      </c>
      <c r="E48" s="9">
        <f t="shared" si="5"/>
        <v>1.7999999999999999E-2</v>
      </c>
      <c r="F48" s="18">
        <f t="shared" si="6"/>
        <v>3.2687999999999995E-2</v>
      </c>
      <c r="G48" s="9">
        <v>38</v>
      </c>
      <c r="H48" s="17">
        <f t="shared" si="7"/>
        <v>1.2421439999999997</v>
      </c>
    </row>
    <row r="49" spans="1:8" x14ac:dyDescent="0.25">
      <c r="A49" s="9">
        <v>80</v>
      </c>
      <c r="B49" s="9">
        <v>120</v>
      </c>
      <c r="C49" s="9">
        <v>1616</v>
      </c>
      <c r="D49" s="9">
        <f t="shared" si="4"/>
        <v>1816</v>
      </c>
      <c r="E49" s="9">
        <f t="shared" si="5"/>
        <v>9.5999999999999992E-3</v>
      </c>
      <c r="F49" s="18">
        <f t="shared" si="6"/>
        <v>1.7433599999999997E-2</v>
      </c>
      <c r="G49" s="9">
        <v>38</v>
      </c>
      <c r="H49" s="17">
        <f t="shared" si="7"/>
        <v>0.66247679999999987</v>
      </c>
    </row>
    <row r="50" spans="1:8" x14ac:dyDescent="0.25">
      <c r="A50" s="9">
        <v>80</v>
      </c>
      <c r="B50" s="9">
        <v>120</v>
      </c>
      <c r="C50" s="9">
        <v>95638</v>
      </c>
      <c r="D50" s="9">
        <v>99038</v>
      </c>
      <c r="E50" s="9">
        <f t="shared" si="5"/>
        <v>9.5999999999999992E-3</v>
      </c>
      <c r="F50" s="18">
        <f t="shared" si="6"/>
        <v>0.95076479999999997</v>
      </c>
      <c r="G50" s="9"/>
      <c r="H50" s="17">
        <v>4.4663000000000004</v>
      </c>
    </row>
    <row r="51" spans="1:8" x14ac:dyDescent="0.25">
      <c r="A51" s="9">
        <v>30</v>
      </c>
      <c r="B51" s="9">
        <v>50</v>
      </c>
      <c r="C51" s="58">
        <v>225580</v>
      </c>
      <c r="D51" s="8"/>
      <c r="E51" s="9">
        <f t="shared" si="5"/>
        <v>1.5E-3</v>
      </c>
      <c r="F51" s="8"/>
      <c r="G51" s="9">
        <v>1</v>
      </c>
      <c r="H51" s="17">
        <f>C51*E51/100</f>
        <v>3.3837000000000002</v>
      </c>
    </row>
    <row r="52" spans="1:8" x14ac:dyDescent="0.25">
      <c r="A52" s="131" t="s">
        <v>15</v>
      </c>
      <c r="B52" s="131"/>
      <c r="C52" s="131"/>
      <c r="D52" s="22"/>
      <c r="E52" s="22"/>
      <c r="F52" s="22"/>
      <c r="G52" s="79">
        <f t="shared" ref="G52" si="8">SUM(G3:G51)</f>
        <v>427</v>
      </c>
      <c r="H52" s="76">
        <f>SUM(H3:H51)</f>
        <v>36.448163799999996</v>
      </c>
    </row>
    <row r="53" spans="1:8" ht="15.75" thickBot="1" x14ac:dyDescent="0.3">
      <c r="F53" s="25">
        <v>0.1</v>
      </c>
      <c r="G53" s="6"/>
      <c r="H53" s="77">
        <f>SUM(H52*0.1)</f>
        <v>3.64481638</v>
      </c>
    </row>
    <row r="54" spans="1:8" ht="15.75" thickBot="1" x14ac:dyDescent="0.3">
      <c r="F54" s="59" t="s">
        <v>15</v>
      </c>
      <c r="G54" s="60"/>
      <c r="H54" s="78">
        <f>SUM(H52:H53)</f>
        <v>40.092980179999998</v>
      </c>
    </row>
  </sheetData>
  <mergeCells count="2">
    <mergeCell ref="A1:H1"/>
    <mergeCell ref="A52:C5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E20" sqref="E20"/>
    </sheetView>
  </sheetViews>
  <sheetFormatPr defaultRowHeight="15" x14ac:dyDescent="0.25"/>
  <cols>
    <col min="1" max="1" width="13.28515625" customWidth="1"/>
    <col min="2" max="2" width="13.5703125" customWidth="1"/>
    <col min="3" max="3" width="12.85546875" customWidth="1"/>
    <col min="4" max="4" width="14.28515625" customWidth="1"/>
    <col min="5" max="5" width="18" customWidth="1"/>
    <col min="6" max="6" width="12.85546875" customWidth="1"/>
  </cols>
  <sheetData>
    <row r="1" spans="1:6" ht="31.5" customHeight="1" x14ac:dyDescent="0.25">
      <c r="A1" s="133" t="s">
        <v>0</v>
      </c>
      <c r="B1" s="133"/>
      <c r="C1" s="133"/>
      <c r="D1" s="133"/>
      <c r="E1" s="133"/>
      <c r="F1" s="133"/>
    </row>
    <row r="2" spans="1:6" ht="39.75" customHeight="1" x14ac:dyDescent="0.25">
      <c r="A2" s="69" t="s">
        <v>9</v>
      </c>
      <c r="B2" s="69" t="s">
        <v>10</v>
      </c>
      <c r="C2" s="69" t="s">
        <v>11</v>
      </c>
      <c r="D2" s="69" t="s">
        <v>12</v>
      </c>
      <c r="E2" s="69" t="s">
        <v>13</v>
      </c>
      <c r="F2" s="69" t="s">
        <v>14</v>
      </c>
    </row>
    <row r="3" spans="1:6" ht="15.75" x14ac:dyDescent="0.3">
      <c r="A3" s="3">
        <v>0.2</v>
      </c>
      <c r="B3" s="3">
        <v>0.2</v>
      </c>
      <c r="C3" s="3">
        <v>4.0999999999999996</v>
      </c>
      <c r="D3" s="3">
        <v>12</v>
      </c>
      <c r="E3" s="3">
        <f t="shared" ref="E3:E11" si="0">C3*D3</f>
        <v>49.199999999999996</v>
      </c>
      <c r="F3" s="4">
        <f t="shared" ref="F3:F11" si="1">A3*B3*E3</f>
        <v>1.9680000000000002</v>
      </c>
    </row>
    <row r="4" spans="1:6" ht="15.75" x14ac:dyDescent="0.3">
      <c r="A4" s="3">
        <v>0.2</v>
      </c>
      <c r="B4" s="3">
        <v>0.2</v>
      </c>
      <c r="C4" s="3">
        <v>4</v>
      </c>
      <c r="D4" s="3">
        <v>12</v>
      </c>
      <c r="E4" s="3">
        <f t="shared" si="0"/>
        <v>48</v>
      </c>
      <c r="F4" s="4">
        <f t="shared" si="1"/>
        <v>1.9200000000000004</v>
      </c>
    </row>
    <row r="5" spans="1:6" ht="15.75" x14ac:dyDescent="0.3">
      <c r="A5" s="3">
        <v>0.15</v>
      </c>
      <c r="B5" s="3">
        <v>0.15</v>
      </c>
      <c r="C5" s="3">
        <v>1.4</v>
      </c>
      <c r="D5" s="3">
        <v>24</v>
      </c>
      <c r="E5" s="3">
        <f t="shared" si="0"/>
        <v>33.599999999999994</v>
      </c>
      <c r="F5" s="4">
        <f t="shared" si="1"/>
        <v>0.75599999999999989</v>
      </c>
    </row>
    <row r="6" spans="1:6" ht="15.75" x14ac:dyDescent="0.3">
      <c r="A6" s="3">
        <v>0.1</v>
      </c>
      <c r="B6" s="3">
        <v>0.5</v>
      </c>
      <c r="C6" s="3">
        <v>4.5</v>
      </c>
      <c r="D6" s="3">
        <v>2</v>
      </c>
      <c r="E6" s="3">
        <f t="shared" si="0"/>
        <v>9</v>
      </c>
      <c r="F6" s="4">
        <f t="shared" si="1"/>
        <v>0.45</v>
      </c>
    </row>
    <row r="7" spans="1:6" ht="15.75" x14ac:dyDescent="0.3">
      <c r="A7" s="3">
        <v>0.24</v>
      </c>
      <c r="B7" s="3">
        <v>0.24</v>
      </c>
      <c r="C7" s="3">
        <v>11.5</v>
      </c>
      <c r="D7" s="3">
        <v>12</v>
      </c>
      <c r="E7" s="3">
        <f t="shared" si="0"/>
        <v>138</v>
      </c>
      <c r="F7" s="4">
        <f t="shared" si="1"/>
        <v>7.9487999999999994</v>
      </c>
    </row>
    <row r="8" spans="1:6" ht="15.75" x14ac:dyDescent="0.3">
      <c r="A8" s="3">
        <v>0.08</v>
      </c>
      <c r="B8" s="3">
        <v>0.18</v>
      </c>
      <c r="C8" s="3">
        <v>9.1999999999999993</v>
      </c>
      <c r="D8" s="3">
        <v>24</v>
      </c>
      <c r="E8" s="3">
        <f t="shared" si="0"/>
        <v>220.79999999999998</v>
      </c>
      <c r="F8" s="4">
        <f t="shared" si="1"/>
        <v>3.1795199999999997</v>
      </c>
    </row>
    <row r="9" spans="1:6" ht="15.75" x14ac:dyDescent="0.3">
      <c r="A9" s="3">
        <v>0.1</v>
      </c>
      <c r="B9" s="3">
        <v>0.18</v>
      </c>
      <c r="C9" s="3">
        <v>5.7</v>
      </c>
      <c r="D9" s="3">
        <v>12</v>
      </c>
      <c r="E9" s="3">
        <f t="shared" si="0"/>
        <v>68.400000000000006</v>
      </c>
      <c r="F9" s="4">
        <f t="shared" si="1"/>
        <v>1.2312000000000001</v>
      </c>
    </row>
    <row r="10" spans="1:6" ht="15.75" x14ac:dyDescent="0.3">
      <c r="A10" s="3">
        <v>0.15</v>
      </c>
      <c r="B10" s="3">
        <v>0.15</v>
      </c>
      <c r="C10" s="3">
        <v>1.5</v>
      </c>
      <c r="D10" s="3">
        <v>12</v>
      </c>
      <c r="E10" s="3">
        <f t="shared" si="0"/>
        <v>18</v>
      </c>
      <c r="F10" s="4">
        <f t="shared" si="1"/>
        <v>0.40499999999999997</v>
      </c>
    </row>
    <row r="11" spans="1:6" ht="15.75" x14ac:dyDescent="0.3">
      <c r="A11" s="3">
        <v>0.14000000000000001</v>
      </c>
      <c r="B11" s="3">
        <v>0.18</v>
      </c>
      <c r="C11" s="3">
        <v>2.2000000000000002</v>
      </c>
      <c r="D11" s="3">
        <v>12</v>
      </c>
      <c r="E11" s="3">
        <f t="shared" si="0"/>
        <v>26.400000000000002</v>
      </c>
      <c r="F11" s="4">
        <f t="shared" si="1"/>
        <v>0.66528000000000009</v>
      </c>
    </row>
    <row r="12" spans="1:6" ht="15.75" x14ac:dyDescent="0.25">
      <c r="A12" s="131" t="s">
        <v>15</v>
      </c>
      <c r="B12" s="131"/>
      <c r="C12" s="131"/>
      <c r="D12" s="72">
        <f t="shared" ref="D12:E12" si="2">SUM(D3:D11)</f>
        <v>122</v>
      </c>
      <c r="E12" s="72">
        <f t="shared" si="2"/>
        <v>611.39999999999986</v>
      </c>
      <c r="F12" s="72">
        <f>SUM(F3:F11)</f>
        <v>18.523800000000001</v>
      </c>
    </row>
    <row r="13" spans="1:6" ht="15.75" x14ac:dyDescent="0.3">
      <c r="A13" s="1"/>
      <c r="B13" s="1"/>
      <c r="C13" s="1"/>
      <c r="D13" s="1"/>
      <c r="E13" s="1"/>
      <c r="F13" s="2"/>
    </row>
    <row r="40" spans="1:5" ht="15.75" x14ac:dyDescent="0.3">
      <c r="A40" s="1"/>
      <c r="B40" s="1"/>
      <c r="C40" s="1"/>
      <c r="D40" s="1"/>
      <c r="E40" s="1"/>
    </row>
    <row r="41" spans="1:5" ht="15.75" x14ac:dyDescent="0.3">
      <c r="A41" s="1"/>
      <c r="B41" s="1"/>
      <c r="C41" s="1"/>
      <c r="D41" s="1"/>
      <c r="E41" s="1"/>
    </row>
    <row r="42" spans="1:5" ht="15.75" x14ac:dyDescent="0.3">
      <c r="A42" s="1"/>
      <c r="B42" s="1"/>
      <c r="C42" s="1"/>
      <c r="D42" s="1"/>
      <c r="E42" s="1"/>
    </row>
    <row r="43" spans="1:5" ht="15.75" x14ac:dyDescent="0.3">
      <c r="A43" s="1"/>
      <c r="B43" s="1"/>
      <c r="C43" s="1"/>
      <c r="D43" s="1"/>
      <c r="E43" s="1"/>
    </row>
    <row r="44" spans="1:5" ht="15.75" x14ac:dyDescent="0.3">
      <c r="A44" s="1"/>
      <c r="B44" s="1"/>
      <c r="C44" s="1"/>
      <c r="D44" s="1"/>
      <c r="E44" s="1"/>
    </row>
    <row r="45" spans="1:5" ht="15.75" x14ac:dyDescent="0.3">
      <c r="A45" s="1"/>
      <c r="B45" s="1"/>
      <c r="C45" s="1"/>
      <c r="D45" s="1"/>
      <c r="E45" s="1"/>
    </row>
    <row r="46" spans="1:5" ht="15.75" x14ac:dyDescent="0.3">
      <c r="A46" s="1"/>
      <c r="B46" s="1"/>
      <c r="C46" s="1"/>
      <c r="D46" s="1"/>
      <c r="E46" s="1"/>
    </row>
    <row r="47" spans="1:5" ht="15.75" x14ac:dyDescent="0.3">
      <c r="A47" s="1"/>
      <c r="B47" s="1"/>
      <c r="C47" s="1"/>
      <c r="D47" s="1"/>
      <c r="E47" s="1"/>
    </row>
    <row r="48" spans="1:5" ht="15.75" x14ac:dyDescent="0.3">
      <c r="A48" s="1"/>
      <c r="B48" s="1"/>
      <c r="C48" s="1"/>
      <c r="D48" s="1"/>
      <c r="E48" s="1"/>
    </row>
    <row r="49" spans="1:5" ht="15.75" x14ac:dyDescent="0.3">
      <c r="A49" s="1"/>
      <c r="B49" s="1"/>
      <c r="C49" s="1"/>
      <c r="D49" s="1"/>
      <c r="E49" s="1"/>
    </row>
    <row r="50" spans="1:5" ht="15.75" x14ac:dyDescent="0.3">
      <c r="A50" s="1"/>
      <c r="B50" s="1"/>
      <c r="C50" s="1"/>
      <c r="D50" s="1"/>
      <c r="E50" s="1"/>
    </row>
    <row r="51" spans="1:5" ht="15.75" x14ac:dyDescent="0.3">
      <c r="A51" s="1"/>
      <c r="B51" s="1"/>
      <c r="C51" s="1"/>
      <c r="D51" s="1"/>
      <c r="E51" s="1"/>
    </row>
    <row r="52" spans="1:5" ht="15.75" x14ac:dyDescent="0.3">
      <c r="A52" s="1"/>
      <c r="B52" s="1"/>
      <c r="C52" s="1"/>
      <c r="D52" s="1"/>
      <c r="E52" s="1"/>
    </row>
    <row r="53" spans="1:5" ht="15.75" x14ac:dyDescent="0.3">
      <c r="A53" s="1"/>
      <c r="B53" s="1"/>
      <c r="C53" s="1"/>
      <c r="D53" s="1"/>
      <c r="E53" s="1"/>
    </row>
  </sheetData>
  <mergeCells count="2">
    <mergeCell ref="A1:F1"/>
    <mergeCell ref="A12:C12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H20" sqref="H20"/>
    </sheetView>
  </sheetViews>
  <sheetFormatPr defaultRowHeight="15" x14ac:dyDescent="0.25"/>
  <cols>
    <col min="1" max="1" width="9.85546875" customWidth="1"/>
    <col min="2" max="3" width="9.28515625" customWidth="1"/>
    <col min="4" max="4" width="9.85546875" customWidth="1"/>
    <col min="5" max="5" width="14" customWidth="1"/>
    <col min="6" max="6" width="10.140625" customWidth="1"/>
  </cols>
  <sheetData>
    <row r="1" spans="1:6" ht="21" x14ac:dyDescent="0.25">
      <c r="A1" s="133" t="s">
        <v>17</v>
      </c>
      <c r="B1" s="133"/>
      <c r="C1" s="133"/>
      <c r="D1" s="133"/>
      <c r="E1" s="133"/>
      <c r="F1" s="133"/>
    </row>
    <row r="2" spans="1:6" x14ac:dyDescent="0.25">
      <c r="A2" s="69" t="s">
        <v>9</v>
      </c>
      <c r="B2" s="69" t="s">
        <v>10</v>
      </c>
      <c r="C2" s="69" t="s">
        <v>11</v>
      </c>
      <c r="D2" s="69" t="s">
        <v>12</v>
      </c>
      <c r="E2" s="69" t="s">
        <v>13</v>
      </c>
      <c r="F2" s="69" t="s">
        <v>14</v>
      </c>
    </row>
    <row r="3" spans="1:6" ht="15.75" x14ac:dyDescent="0.3">
      <c r="A3" s="3">
        <v>0.15</v>
      </c>
      <c r="B3" s="3">
        <v>0.15</v>
      </c>
      <c r="C3" s="3">
        <v>2.68</v>
      </c>
      <c r="D3" s="3">
        <v>22</v>
      </c>
      <c r="E3" s="3">
        <f t="shared" ref="E3:E8" si="0">C3*D3</f>
        <v>58.96</v>
      </c>
      <c r="F3" s="4">
        <f t="shared" ref="F3:F8" si="1">A3*B3*E3</f>
        <v>1.3266</v>
      </c>
    </row>
    <row r="4" spans="1:6" ht="15.75" x14ac:dyDescent="0.3">
      <c r="A4" s="3">
        <v>0.15</v>
      </c>
      <c r="B4" s="3">
        <v>0.15</v>
      </c>
      <c r="C4" s="3">
        <v>2.2999999999999998</v>
      </c>
      <c r="D4" s="3">
        <v>24</v>
      </c>
      <c r="E4" s="3">
        <f t="shared" si="0"/>
        <v>55.199999999999996</v>
      </c>
      <c r="F4" s="4">
        <f t="shared" si="1"/>
        <v>1.2419999999999998</v>
      </c>
    </row>
    <row r="5" spans="1:6" ht="15.75" x14ac:dyDescent="0.3">
      <c r="A5" s="3">
        <v>0.15</v>
      </c>
      <c r="B5" s="3">
        <v>0.15</v>
      </c>
      <c r="C5" s="3">
        <v>16</v>
      </c>
      <c r="D5" s="3">
        <v>1</v>
      </c>
      <c r="E5" s="3">
        <f t="shared" si="0"/>
        <v>16</v>
      </c>
      <c r="F5" s="4">
        <f t="shared" si="1"/>
        <v>0.36</v>
      </c>
    </row>
    <row r="6" spans="1:6" ht="15.75" x14ac:dyDescent="0.3">
      <c r="A6" s="3">
        <v>0.15</v>
      </c>
      <c r="B6" s="3">
        <v>0.15</v>
      </c>
      <c r="C6" s="3">
        <v>15</v>
      </c>
      <c r="D6" s="3">
        <v>1</v>
      </c>
      <c r="E6" s="3">
        <f t="shared" si="0"/>
        <v>15</v>
      </c>
      <c r="F6" s="4">
        <f t="shared" si="1"/>
        <v>0.33749999999999997</v>
      </c>
    </row>
    <row r="7" spans="1:6" ht="15.75" x14ac:dyDescent="0.3">
      <c r="A7" s="3">
        <v>0.08</v>
      </c>
      <c r="B7" s="3">
        <v>0.2</v>
      </c>
      <c r="C7" s="3">
        <v>4.4000000000000004</v>
      </c>
      <c r="D7" s="3">
        <v>7</v>
      </c>
      <c r="E7" s="3">
        <f t="shared" si="0"/>
        <v>30.800000000000004</v>
      </c>
      <c r="F7" s="4">
        <f t="shared" si="1"/>
        <v>0.49280000000000007</v>
      </c>
    </row>
    <row r="8" spans="1:6" ht="15.75" x14ac:dyDescent="0.3">
      <c r="A8" s="3">
        <v>0.08</v>
      </c>
      <c r="B8" s="3">
        <v>0.2</v>
      </c>
      <c r="C8" s="3">
        <v>5</v>
      </c>
      <c r="D8" s="3">
        <v>9</v>
      </c>
      <c r="E8" s="3">
        <f t="shared" si="0"/>
        <v>45</v>
      </c>
      <c r="F8" s="4">
        <f t="shared" si="1"/>
        <v>0.72</v>
      </c>
    </row>
    <row r="9" spans="1:6" ht="15.75" x14ac:dyDescent="0.3">
      <c r="A9" s="3">
        <v>0.05</v>
      </c>
      <c r="B9" s="3">
        <v>0.05</v>
      </c>
      <c r="C9" s="3"/>
      <c r="D9" s="3"/>
      <c r="E9" s="3">
        <v>305</v>
      </c>
      <c r="F9" s="4">
        <v>0.76200000000000001</v>
      </c>
    </row>
    <row r="10" spans="1:6" ht="15.75" x14ac:dyDescent="0.25">
      <c r="A10" s="131" t="s">
        <v>15</v>
      </c>
      <c r="B10" s="131"/>
      <c r="C10" s="131"/>
      <c r="D10" s="72">
        <f t="shared" ref="D10:E10" si="2">SUM(D3:D9)</f>
        <v>64</v>
      </c>
      <c r="E10" s="72">
        <f t="shared" si="2"/>
        <v>525.96</v>
      </c>
      <c r="F10" s="72">
        <f>SUM(F3:F9)</f>
        <v>5.2408999999999999</v>
      </c>
    </row>
  </sheetData>
  <mergeCells count="2">
    <mergeCell ref="A1:F1"/>
    <mergeCell ref="A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16</vt:i4>
      </vt:variant>
    </vt:vector>
  </HeadingPairs>
  <TitlesOfParts>
    <vt:vector size="16" baseType="lpstr">
      <vt:lpstr>so1a</vt:lpstr>
      <vt:lpstr>so01c</vt:lpstr>
      <vt:lpstr>so01D</vt:lpstr>
      <vt:lpstr>so01E</vt:lpstr>
      <vt:lpstr>so01e gril</vt:lpstr>
      <vt:lpstr>so01F</vt:lpstr>
      <vt:lpstr>so01G</vt:lpstr>
      <vt:lpstr>so2</vt:lpstr>
      <vt:lpstr>so03</vt:lpstr>
      <vt:lpstr>so10</vt:lpstr>
      <vt:lpstr>SO11</vt:lpstr>
      <vt:lpstr>so15c</vt:lpstr>
      <vt:lpstr>so16</vt:lpstr>
      <vt:lpstr>so18</vt:lpstr>
      <vt:lpstr>so26</vt:lpstr>
      <vt:lpstr>spolu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2013-02-26T04:46:01Z</dcterms:modified>
</cp:coreProperties>
</file>