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9440" windowHeight="7950"/>
  </bookViews>
  <sheets>
    <sheet name="List1" sheetId="1" r:id="rId1"/>
    <sheet name="List2" sheetId="2" r:id="rId2"/>
    <sheet name="List3" sheetId="3" r:id="rId3"/>
  </sheets>
  <calcPr calcId="114210"/>
</workbook>
</file>

<file path=xl/calcChain.xml><?xml version="1.0" encoding="utf-8"?>
<calcChain xmlns="http://schemas.openxmlformats.org/spreadsheetml/2006/main">
  <c r="H97" i="1"/>
  <c r="I97"/>
  <c r="H98"/>
  <c r="I98"/>
  <c r="H99"/>
  <c r="H100"/>
  <c r="I100"/>
  <c r="H101"/>
  <c r="I101"/>
  <c r="H102"/>
  <c r="I102"/>
  <c r="H96"/>
  <c r="I96"/>
  <c r="H94"/>
  <c r="I94"/>
  <c r="H92"/>
  <c r="I92"/>
  <c r="H88"/>
  <c r="I88"/>
  <c r="J88"/>
  <c r="H89"/>
  <c r="I89"/>
  <c r="H90"/>
  <c r="H87"/>
  <c r="I87"/>
  <c r="H82"/>
  <c r="H83"/>
  <c r="H84"/>
  <c r="H85"/>
  <c r="H81"/>
  <c r="I81"/>
  <c r="J81"/>
  <c r="H77"/>
  <c r="H78"/>
  <c r="I78"/>
  <c r="J78"/>
  <c r="H79"/>
  <c r="H76"/>
  <c r="I76"/>
  <c r="J76"/>
  <c r="H73"/>
  <c r="H74"/>
  <c r="I74"/>
  <c r="H72"/>
  <c r="I72"/>
  <c r="H68"/>
  <c r="I68"/>
  <c r="J68"/>
  <c r="H67"/>
  <c r="I67"/>
  <c r="H65"/>
  <c r="I65"/>
  <c r="H58"/>
  <c r="H59"/>
  <c r="H60"/>
  <c r="H61"/>
  <c r="H57"/>
  <c r="H55"/>
  <c r="H54"/>
  <c r="I54"/>
  <c r="H44"/>
  <c r="I44"/>
  <c r="H45"/>
  <c r="I45"/>
  <c r="H46"/>
  <c r="H47"/>
  <c r="H48"/>
  <c r="I48"/>
  <c r="H49"/>
  <c r="I49"/>
  <c r="H50"/>
  <c r="H51"/>
  <c r="H52"/>
  <c r="I52"/>
  <c r="H43"/>
  <c r="H39"/>
  <c r="I39"/>
  <c r="H40"/>
  <c r="H41"/>
  <c r="I41"/>
  <c r="H38"/>
  <c r="I38"/>
  <c r="J38"/>
  <c r="H31"/>
  <c r="H32"/>
  <c r="I32"/>
  <c r="H33"/>
  <c r="I33"/>
  <c r="H34"/>
  <c r="I34"/>
  <c r="H35"/>
  <c r="H36"/>
  <c r="H30"/>
  <c r="I30"/>
  <c r="H28"/>
  <c r="H27"/>
  <c r="I27"/>
  <c r="H23"/>
  <c r="I23"/>
  <c r="H21"/>
  <c r="H20"/>
  <c r="I20"/>
  <c r="H12"/>
  <c r="I12"/>
  <c r="H13"/>
  <c r="I13"/>
  <c r="H14"/>
  <c r="H15"/>
  <c r="H16"/>
  <c r="I16"/>
  <c r="H17"/>
  <c r="H18"/>
  <c r="I18"/>
  <c r="H11"/>
  <c r="I11"/>
  <c r="J11"/>
  <c r="H8"/>
  <c r="H9"/>
  <c r="I9"/>
  <c r="H7"/>
  <c r="I7"/>
  <c r="I79"/>
  <c r="J79"/>
  <c r="J92"/>
  <c r="J72"/>
  <c r="J96"/>
  <c r="J87"/>
  <c r="J89"/>
  <c r="J102"/>
  <c r="J98"/>
  <c r="J74"/>
  <c r="I82"/>
  <c r="J82"/>
  <c r="J100"/>
  <c r="J27"/>
  <c r="J41"/>
  <c r="I50"/>
  <c r="J50"/>
  <c r="J65"/>
  <c r="I73"/>
  <c r="J73"/>
  <c r="I83"/>
  <c r="J83"/>
  <c r="I90"/>
  <c r="J90"/>
  <c r="I99"/>
  <c r="J99"/>
  <c r="J101"/>
  <c r="J97"/>
  <c r="J16"/>
  <c r="I84"/>
  <c r="J84"/>
  <c r="J94"/>
  <c r="J18"/>
  <c r="J12"/>
  <c r="J30"/>
  <c r="I14"/>
  <c r="J14"/>
  <c r="I21"/>
  <c r="J21"/>
  <c r="J39"/>
  <c r="J52"/>
  <c r="J48"/>
  <c r="J44"/>
  <c r="I46"/>
  <c r="J46"/>
  <c r="I55"/>
  <c r="J55"/>
  <c r="I77"/>
  <c r="J77"/>
  <c r="I85"/>
  <c r="J85"/>
  <c r="J9"/>
  <c r="J13"/>
  <c r="J20"/>
  <c r="J32"/>
  <c r="I8"/>
  <c r="J8"/>
  <c r="I15"/>
  <c r="J15"/>
  <c r="I28"/>
  <c r="J28"/>
  <c r="I35"/>
  <c r="J35"/>
  <c r="I31"/>
  <c r="J31"/>
  <c r="J33"/>
  <c r="I43"/>
  <c r="J43"/>
  <c r="I51"/>
  <c r="J51"/>
  <c r="I47"/>
  <c r="J47"/>
  <c r="I57"/>
  <c r="J57"/>
  <c r="I59"/>
  <c r="J59"/>
  <c r="I36"/>
  <c r="J36"/>
  <c r="J34"/>
  <c r="J49"/>
  <c r="J45"/>
  <c r="J54"/>
  <c r="I60"/>
  <c r="J60"/>
  <c r="J67"/>
  <c r="J23"/>
  <c r="I17"/>
  <c r="J17"/>
  <c r="I40"/>
  <c r="J40"/>
  <c r="I61"/>
  <c r="J61"/>
  <c r="I58"/>
  <c r="J58"/>
  <c r="J7"/>
  <c r="J93"/>
  <c r="J56"/>
  <c r="J42"/>
  <c r="J37"/>
  <c r="J29"/>
  <c r="J19"/>
  <c r="J10"/>
  <c r="J6"/>
  <c r="J22"/>
  <c r="J71"/>
  <c r="J24"/>
  <c r="J75"/>
  <c r="J53"/>
  <c r="J26"/>
  <c r="J64"/>
  <c r="J66"/>
  <c r="J69"/>
  <c r="J62"/>
  <c r="J91"/>
  <c r="J95"/>
  <c r="J86"/>
  <c r="J80"/>
  <c r="J103"/>
</calcChain>
</file>

<file path=xl/sharedStrings.xml><?xml version="1.0" encoding="utf-8"?>
<sst xmlns="http://schemas.openxmlformats.org/spreadsheetml/2006/main" count="149" uniqueCount="75">
  <si>
    <t>DPH</t>
  </si>
  <si>
    <t>ks</t>
  </si>
  <si>
    <t>Soubor</t>
  </si>
  <si>
    <t>Soubor samostatných movitých věcí 2</t>
  </si>
  <si>
    <t>Soubor samostatných movitých věcí 3</t>
  </si>
  <si>
    <t>Soubor samostatných movitých věcí 7</t>
  </si>
  <si>
    <t>Soubor samostatných movitých věcí 8</t>
  </si>
  <si>
    <t>Vybavení dílen</t>
  </si>
  <si>
    <t>Učebna praktická - dílny</t>
  </si>
  <si>
    <t>Učebna technických prací</t>
  </si>
  <si>
    <t>Fyzika</t>
  </si>
  <si>
    <t>Dílny</t>
  </si>
  <si>
    <t>Položka</t>
  </si>
  <si>
    <t>Měrná jednotka</t>
  </si>
  <si>
    <t>Množství</t>
  </si>
  <si>
    <t>Cena za jednotku bez DPH</t>
  </si>
  <si>
    <t>Cena celkem bez DPH</t>
  </si>
  <si>
    <t>Cena celkem vč. DPH</t>
  </si>
  <si>
    <t>Technické práce</t>
  </si>
  <si>
    <t>Výchova ke zdraví</t>
  </si>
  <si>
    <t>Učebna teoretická - Dílny</t>
  </si>
  <si>
    <t>Učebna praktická</t>
  </si>
  <si>
    <t>Počítačová učebna</t>
  </si>
  <si>
    <t>Výpočetní technika</t>
  </si>
  <si>
    <t>Hudebka</t>
  </si>
  <si>
    <t>Fyzika - demonstrační souprava</t>
  </si>
  <si>
    <t>Mecha tronika</t>
  </si>
  <si>
    <t>Soubor samostatných movitých věcí 4</t>
  </si>
  <si>
    <t>Soubor samostatných movitých věcí 5</t>
  </si>
  <si>
    <t>Soubor samostatných movitých věcí 6</t>
  </si>
  <si>
    <t>Soubor samostatných movitých věcí 9</t>
  </si>
  <si>
    <t>Soubor samostatných movitých věcí 10</t>
  </si>
  <si>
    <t>Soubor samostatných movitých věcí 1</t>
  </si>
  <si>
    <t>Soubor samostatných movitých věcí 11</t>
  </si>
  <si>
    <t>Soubor samostatných movitých věcí 12</t>
  </si>
  <si>
    <t>Soubor samostatných movitých věcí 13</t>
  </si>
  <si>
    <t>Soubor samostatných movitých věcí 14</t>
  </si>
  <si>
    <t>Soubor samostatných movitých věcí 15</t>
  </si>
  <si>
    <t>Vybavení dílen - svěráky</t>
  </si>
  <si>
    <t>Soubor samostatných movitých věcí 16</t>
  </si>
  <si>
    <t>Soubor samostatných movitých věcí 17</t>
  </si>
  <si>
    <t>Soubor samostatných movitých věcí 18</t>
  </si>
  <si>
    <t>Soubor samostatných movitých věcí 19</t>
  </si>
  <si>
    <t>Učebna chemie a biologie</t>
  </si>
  <si>
    <t>Chemie Biologie</t>
  </si>
  <si>
    <r>
      <rPr>
        <b/>
        <sz val="10"/>
        <rFont val="Arial"/>
        <family val="2"/>
        <charset val="238"/>
      </rPr>
      <t>Mikrofrézka stolní</t>
    </r>
    <r>
      <rPr>
        <sz val="10"/>
        <rFont val="Arial"/>
        <family val="2"/>
      </rPr>
      <t xml:space="preserve">
</t>
    </r>
    <r>
      <rPr>
        <sz val="9"/>
        <rFont val="Arial"/>
        <family val="2"/>
        <charset val="238"/>
      </rPr>
      <t>- příkon max. 110 W
- otáčky min. 24 000 ot./min.
- na opracování dřeva a některých plastů
- umožňuje precizní opracování rohů
- převod na pracovní hřídel pomocí ozubeného řemene
- upnutí nástrojů do kleštin 
- nastavitelná výška frézování pomocí kolečka se stupnicí od 0
- stabilní stůl s podélným a úhlovým dorazem
- bezpečností kryt nástroje
- integrovaný vývod na domácí vysavač
- hmotnost max. 3 kg</t>
    </r>
  </si>
  <si>
    <r>
      <rPr>
        <b/>
        <sz val="10"/>
        <rFont val="Arial"/>
        <family val="2"/>
        <charset val="238"/>
      </rPr>
      <t>Mikrosoustruh na dřevo</t>
    </r>
    <r>
      <rPr>
        <sz val="10"/>
        <rFont val="Arial"/>
        <family val="2"/>
      </rPr>
      <t xml:space="preserve">
</t>
    </r>
    <r>
      <rPr>
        <sz val="9"/>
        <rFont val="Arial"/>
        <family val="2"/>
        <charset val="238"/>
      </rPr>
      <t>- příkon max. 160 W
- otáčky v rozmezí min. 1 000 - 5 000 ot./min.
- točná délka max. 300 mm
- ke zhotovení malých rotačních dílů ze dřeva nebo plastu
- odolné proti zkroucení
- otvory na upevnění
- průchozí vřeteno uloženo v kuličkových ložizcích
- umožňuje sériovou výrobu malých dílů
- plynule nastavitelný koník s výměnným hrotem
- výškově a stranově nastavitelná opěra nástrojů
- součástí dodávky min. 6 kleštin
- hmotnost max. 3 kg</t>
    </r>
  </si>
  <si>
    <r>
      <rPr>
        <b/>
        <sz val="10"/>
        <color indexed="8"/>
        <rFont val="Arial"/>
        <family val="2"/>
        <charset val="238"/>
      </rPr>
      <t>Svěrák</t>
    </r>
    <r>
      <rPr>
        <sz val="10"/>
        <color indexed="8"/>
        <rFont val="Arial"/>
        <family val="2"/>
      </rPr>
      <t xml:space="preserve">
</t>
    </r>
    <r>
      <rPr>
        <sz val="9"/>
        <color indexed="8"/>
        <rFont val="Arial"/>
        <family val="2"/>
        <charset val="238"/>
      </rPr>
      <t>- šířka čelistí cca 100 mm
- otočný
- masivní dílenský svěrák s kovadlinou</t>
    </r>
  </si>
  <si>
    <r>
      <rPr>
        <b/>
        <sz val="10"/>
        <color indexed="8"/>
        <rFont val="Arial"/>
        <family val="2"/>
        <charset val="238"/>
      </rPr>
      <t>Stojanová vrtačka</t>
    </r>
    <r>
      <rPr>
        <sz val="10"/>
        <color indexed="8"/>
        <rFont val="Arial"/>
        <family val="2"/>
      </rPr>
      <t xml:space="preserve">
- </t>
    </r>
    <r>
      <rPr>
        <sz val="9"/>
        <color indexed="8"/>
        <rFont val="Arial"/>
        <family val="2"/>
        <charset val="238"/>
      </rPr>
      <t>příkon max. 360 W
- max. vzdálenost vřet. od stolu 175 mm
- min. rozsah otáček 500 - 2 500 ot./min.
- hmotnost max. 18 kg
- rychloupínací sklíčidlo
- min. 5 stupňů rychlosti pro práci 
- hlavní vypínač na čele stroje
- kryt sklíčidla
- umístěn na stabilním podstavci s možností pevného uchycení k pracovní desce</t>
    </r>
  </si>
  <si>
    <r>
      <rPr>
        <b/>
        <sz val="10"/>
        <color indexed="8"/>
        <rFont val="Arial"/>
        <family val="2"/>
        <charset val="238"/>
      </rPr>
      <t>Aku vrtačka</t>
    </r>
    <r>
      <rPr>
        <sz val="10"/>
        <color indexed="8"/>
        <rFont val="Arial"/>
        <family val="2"/>
      </rPr>
      <t xml:space="preserve">
</t>
    </r>
    <r>
      <rPr>
        <sz val="9"/>
        <color indexed="8"/>
        <rFont val="Arial"/>
        <family val="2"/>
        <charset val="238"/>
      </rPr>
      <t>- napětí min. 18 V
- rychlost bez zatížení v rozsahu min. 0÷340/0÷1300 ot./min.
- doba nabíjení bateri max. 75 min
- sklíčidlo průměr max. 15 mm
- utahovací moment min. 11÷40 Nm
- nastavení momentu min. 18 pozic
- osvětlení pracovního místa
- přepínač zpětného chodu
- elektronická regulace otáček
- pneumatický příklep
- rychloupínací sklíčidlo s bezpečnostním zámkem
- hmotnost max. 2 kg</t>
    </r>
  </si>
  <si>
    <r>
      <rPr>
        <b/>
        <sz val="10"/>
        <color indexed="8"/>
        <rFont val="Arial"/>
        <family val="2"/>
        <charset val="238"/>
      </rPr>
      <t>Žehlička</t>
    </r>
    <r>
      <rPr>
        <sz val="10"/>
        <color indexed="8"/>
        <rFont val="Arial"/>
        <family val="2"/>
      </rPr>
      <t xml:space="preserve">
</t>
    </r>
    <r>
      <rPr>
        <sz val="9"/>
        <color indexed="8"/>
        <rFont val="Arial"/>
        <family val="2"/>
        <charset val="238"/>
      </rPr>
      <t>- výkon max. 2 400 W
- plynulá regulace napařování min. 40 g/min
- mohutný parní ráz min. 100 g/min
- odvápňovací systém
- systém proti odkapávání
- kapacita zásobníku na vodu min. 400 ml
- přípravné napařování tkaniny
- uzavřená rukojeť
- max. hmotnost 1,8 kg
- délka přívodového kabelu min. 1,8 m</t>
    </r>
  </si>
  <si>
    <r>
      <rPr>
        <b/>
        <sz val="10"/>
        <color indexed="8"/>
        <rFont val="Arial"/>
        <family val="2"/>
        <charset val="238"/>
      </rPr>
      <t>Manipulační vozík</t>
    </r>
    <r>
      <rPr>
        <sz val="10"/>
        <color indexed="8"/>
        <rFont val="Arial"/>
        <family val="2"/>
      </rPr>
      <t xml:space="preserve">
</t>
    </r>
    <r>
      <rPr>
        <sz val="9"/>
        <color indexed="8"/>
        <rFont val="Arial"/>
        <family val="2"/>
        <charset val="238"/>
      </rPr>
      <t>- nosnost min. 290 kg
- nafukovací kolečka o průměru min. 18 cm
- rozměry max. 95 x 65 x 100 cm</t>
    </r>
  </si>
  <si>
    <r>
      <rPr>
        <b/>
        <sz val="10"/>
        <color indexed="8"/>
        <rFont val="Arial"/>
        <family val="2"/>
        <charset val="238"/>
      </rPr>
      <t>Hliníkové schůdky s plošinou</t>
    </r>
    <r>
      <rPr>
        <sz val="10"/>
        <color indexed="8"/>
        <rFont val="Arial"/>
        <family val="2"/>
      </rPr>
      <t xml:space="preserve">
- </t>
    </r>
    <r>
      <rPr>
        <sz val="9"/>
        <color indexed="8"/>
        <rFont val="Arial"/>
        <family val="2"/>
        <charset val="238"/>
      </rPr>
      <t xml:space="preserve">hliníková konstrukce v kombinaci s plastem
- tloušťka hliníkové profilu max. 2 mm
- 6 stupňů
- vzdálenost mezi stupínky max. 200 mm
- ve složeném stavu hloubka schůdků max. 150 mm
</t>
    </r>
  </si>
  <si>
    <r>
      <rPr>
        <b/>
        <sz val="10"/>
        <color indexed="8"/>
        <rFont val="Arial"/>
        <family val="2"/>
        <charset val="238"/>
      </rPr>
      <t>Model lidské kostry</t>
    </r>
    <r>
      <rPr>
        <sz val="10"/>
        <color indexed="8"/>
        <rFont val="Arial"/>
        <family val="2"/>
      </rPr>
      <t xml:space="preserve">
</t>
    </r>
    <r>
      <rPr>
        <sz val="9"/>
        <color indexed="8"/>
        <rFont val="Arial"/>
        <family val="2"/>
        <charset val="238"/>
      </rPr>
      <t>- model celé kostry člověka
- na závěsném stojanu
- z omývatelného a nerozbitného materiálu
- lebka složena z min. 3 částí možností jednoduchého rozebrání
- netoxický
- přirozeně tvarované očnice
- snadné odmontování kostry horní a dolní končetiny
- model složen z více než 200 kostí
- realistická velikost a hmotnost</t>
    </r>
  </si>
  <si>
    <r>
      <rPr>
        <b/>
        <sz val="10"/>
        <color indexed="8"/>
        <rFont val="Arial"/>
        <family val="2"/>
        <charset val="238"/>
      </rPr>
      <t>Řez kůží</t>
    </r>
    <r>
      <rPr>
        <sz val="10"/>
        <color indexed="8"/>
        <rFont val="Arial"/>
        <family val="2"/>
      </rPr>
      <t xml:space="preserve">
</t>
    </r>
    <r>
      <rPr>
        <sz val="9"/>
        <color indexed="8"/>
        <rFont val="Arial"/>
        <family val="2"/>
        <charset val="238"/>
      </rPr>
      <t>- znázornění průřezu třemi vrstvami kůže vlasaté části lidské hlavy
- min. 70ti násobné zvětšení
- zobrazuje anatomické struktury  min. - nervy, cévy, potní žlázy, receptory, mazové žlázy a vlasové váčky,detailní provedení
- na podstavci
- velikost max. 30 x 35 x 5 cm
-  hmotnost max. 1,5 kg</t>
    </r>
  </si>
  <si>
    <r>
      <rPr>
        <b/>
        <sz val="10"/>
        <color indexed="8"/>
        <rFont val="Arial"/>
        <family val="2"/>
        <charset val="238"/>
      </rPr>
      <t>Model lidské ledviny</t>
    </r>
    <r>
      <rPr>
        <sz val="10"/>
        <color indexed="8"/>
        <rFont val="Arial"/>
        <family val="2"/>
      </rPr>
      <t xml:space="preserve">
</t>
    </r>
    <r>
      <rPr>
        <sz val="9"/>
        <color indexed="8"/>
        <rFont val="Arial"/>
        <family val="2"/>
        <charset val="238"/>
      </rPr>
      <t>- zobrazuje morfologické i funkční jednotky ledviny
- anatomické struktury značně zvětšeny
- model rozdělen na min. 6 zón
- na podstavci
- velikost max. 35 x 28 x 20 cm
- hmotnost max. 1,8 kg</t>
    </r>
  </si>
  <si>
    <r>
      <rPr>
        <b/>
        <sz val="10"/>
        <color indexed="8"/>
        <rFont val="Arial"/>
        <family val="2"/>
        <charset val="238"/>
      </rPr>
      <t>Svěráky</t>
    </r>
    <r>
      <rPr>
        <sz val="10"/>
        <color indexed="8"/>
        <rFont val="Arial"/>
        <family val="2"/>
      </rPr>
      <t xml:space="preserve">
- </t>
    </r>
    <r>
      <rPr>
        <sz val="9"/>
        <color indexed="8"/>
        <rFont val="Arial"/>
        <family val="2"/>
        <charset val="238"/>
      </rPr>
      <t>čelisti z vysoce kvalitní oceli
- velká kovadlina
- integrovaná otočná deska s polohovacími šrouby
- přesné válcové vedení
- vratidlo s bezpečnostními koncovkami
- bez speciální povrchové úpravy
- šířka čelistí max. 130 mm
- délka upnutí min. 110 mm
- hmotnost max. 22 kg</t>
    </r>
  </si>
  <si>
    <t>Celkem cena bez DPH</t>
  </si>
  <si>
    <t>Celkem DPH</t>
  </si>
  <si>
    <t>Celkem cena s DPH</t>
  </si>
  <si>
    <r>
      <rPr>
        <b/>
        <sz val="10"/>
        <rFont val="Arial"/>
        <family val="2"/>
        <charset val="238"/>
      </rPr>
      <t xml:space="preserve">Pásová bruska
- </t>
    </r>
    <r>
      <rPr>
        <sz val="9"/>
        <rFont val="Arial"/>
        <family val="2"/>
        <charset val="238"/>
      </rPr>
      <t xml:space="preserve">výkon min. 145 W
- brusný pás min. 40 x 260 mm
- brusná plocha min. 60 x 40 mm
- rychlost brusného pásu min. 160 m/min.
- hmotnost max. 800g
- lehká výměna brusných pásů
- pérové napínání pásu
- součástí balení brusné pásy hrubosti min. 120 (min. 5 ks) a 240 (min. 5 ks) </t>
    </r>
  </si>
  <si>
    <r>
      <rPr>
        <b/>
        <sz val="10"/>
        <rFont val="Arial"/>
        <family val="2"/>
        <charset val="238"/>
      </rPr>
      <t>Přímočará pila</t>
    </r>
    <r>
      <rPr>
        <sz val="10"/>
        <rFont val="Arial"/>
        <family val="2"/>
      </rPr>
      <t xml:space="preserve">
- </t>
    </r>
    <r>
      <rPr>
        <sz val="9"/>
        <rFont val="Arial"/>
        <family val="2"/>
        <charset val="238"/>
      </rPr>
      <t>příkon max. 100 W
- zdvih min. 5 mm
- hmotnost max. 550 g
- plynulá regulace zdvihů
- min. 2 pilové listy (hrubý a jemný)
- vhodný pro zakřivené řezy do dřeva a neželezných kovů
- elektrický pohon
- součástí balení i adaptér na opracování oblých ploch</t>
    </r>
  </si>
  <si>
    <r>
      <rPr>
        <b/>
        <sz val="10"/>
        <rFont val="Arial"/>
        <family val="2"/>
        <charset val="238"/>
      </rPr>
      <t>Jemná vrtačka a bruska</t>
    </r>
    <r>
      <rPr>
        <sz val="10"/>
        <rFont val="Arial"/>
        <family val="2"/>
      </rPr>
      <t xml:space="preserve">
</t>
    </r>
    <r>
      <rPr>
        <sz val="9"/>
        <rFont val="Arial"/>
        <family val="2"/>
        <charset val="238"/>
      </rPr>
      <t>- příkon max 100 W
- elektronická regulace otáček v rozpětí min. 3 000 - 14 000 ot./min.
- celková délka max. 220 mm
- hmotnost max. 550 g
- s ventilátorem k chlazení motoru
- kuličkově uložené vřeteno
- se sklíčidlem - rozsah upínání min. 0,3 - 3,2 mm
- vhodný min. pro vrtání, frézování, broušení, leštění, kartáčování, řezání, gravírování, odrezování a cizelování</t>
    </r>
  </si>
  <si>
    <r>
      <rPr>
        <b/>
        <sz val="10"/>
        <rFont val="Arial"/>
        <family val="2"/>
        <charset val="238"/>
      </rPr>
      <t xml:space="preserve">Síťový zdroj
- </t>
    </r>
    <r>
      <rPr>
        <sz val="9"/>
        <rFont val="Arial"/>
        <family val="2"/>
        <charset val="238"/>
      </rPr>
      <t>kryt z tepelně odolného materiálu
- tepelná pojistka bránící přetížení
- sklápěcí odkládací rameno
- bez regulace otáček
- zásuvky na zástrčky s ochranou proti přepólování
- vstup min. 220 - 240 V
- výstup min. 2A</t>
    </r>
  </si>
  <si>
    <r>
      <rPr>
        <b/>
        <sz val="10"/>
        <rFont val="Arial"/>
        <family val="2"/>
        <charset val="238"/>
      </rPr>
      <t>Kopírovací zařízení</t>
    </r>
    <r>
      <rPr>
        <sz val="10"/>
        <rFont val="Arial"/>
        <family val="2"/>
      </rPr>
      <t xml:space="preserve">
</t>
    </r>
    <r>
      <rPr>
        <sz val="9"/>
        <rFont val="Arial"/>
        <family val="2"/>
        <charset val="238"/>
      </rPr>
      <t>- vhodné pro gavírování písmen a čísel do kovů a plastů
- možnost vygravírování různých šablon
- upevnění obrobku pomocí stupňovitých upínek nebo svěráku na pohyblivý support
- přenos obrysu šablony pomocí vodicí jehly
- možnost zmenšení přenášeného písma (min. 2:1, 3:1, 4:1, 5:1)
- umístění min. 13 vodicích znaků do vodicí lišty
- sady písmen a číslic</t>
    </r>
  </si>
  <si>
    <r>
      <rPr>
        <b/>
        <sz val="10"/>
        <rFont val="Arial"/>
        <family val="2"/>
        <charset val="238"/>
      </rPr>
      <t>Mikrofréza</t>
    </r>
    <r>
      <rPr>
        <sz val="10"/>
        <rFont val="Arial"/>
        <family val="2"/>
      </rPr>
      <t xml:space="preserve">
</t>
    </r>
    <r>
      <rPr>
        <sz val="9"/>
        <rFont val="Arial"/>
        <family val="2"/>
        <charset val="238"/>
      </rPr>
      <t>- otáčky min. v rozsahu 5 000 - 20 000 ot./min.
- posuv min. - X 130 mm; Y 45 mm; Z 75 mm
- příkon max. 110 W
- kolečko ručního posuvu se stupnicí a nastavením od 0
- seřizovací rybinové vedení
- vhodná pro jemné frézování
- křížový stůl z vysoce pevného materiálu
- stabilní podstavec z litiny
- hmotnost max. 8 kg
- upínky součástí dodávky</t>
    </r>
  </si>
  <si>
    <r>
      <rPr>
        <b/>
        <sz val="10"/>
        <color indexed="8"/>
        <rFont val="Arial"/>
        <family val="2"/>
        <charset val="238"/>
      </rPr>
      <t>Šicí  stroj</t>
    </r>
    <r>
      <rPr>
        <sz val="10"/>
        <color indexed="8"/>
        <rFont val="Arial"/>
        <family val="2"/>
      </rPr>
      <t xml:space="preserve">
- </t>
    </r>
    <r>
      <rPr>
        <sz val="9"/>
        <color indexed="8"/>
        <rFont val="Arial"/>
        <family val="2"/>
        <charset val="238"/>
      </rPr>
      <t>min. 6 druhů stehů (základní, dekorativní, pružné)
- plynulá regulace délky stehu
- zpětný chod pro zapošití
- šití dvojjehlou
- regulace přítlaku patky
- ořez nitě na těle stroje
- volné rameno
-  vestavěné osvětlení
- max. hmotnost 9 kg
- max. rozměry 25 x 50 x 40 cm</t>
    </r>
  </si>
  <si>
    <r>
      <rPr>
        <b/>
        <sz val="10"/>
        <color indexed="8"/>
        <rFont val="Arial"/>
        <family val="2"/>
        <charset val="238"/>
      </rPr>
      <t>Resuscitační model</t>
    </r>
    <r>
      <rPr>
        <sz val="10"/>
        <color indexed="8"/>
        <rFont val="Arial"/>
        <family val="2"/>
      </rPr>
      <t xml:space="preserve">
</t>
    </r>
    <r>
      <rPr>
        <sz val="9"/>
        <color indexed="8"/>
        <rFont val="Arial"/>
        <family val="2"/>
        <charset val="238"/>
      </rPr>
      <t xml:space="preserve">- model umožňuje simulovat min.:
  - záklon hlavy, podepření brady a otevření úst
  - umělé dýchání z úst do úst a z úst do nosu
  - nepřímá srdeční masáž
  - realistický odpor při stlačování hrudníku
- trvanlivá konstrukce
- obsah balení min.: model dospělého člověka, kojence a dítěte,  3x cvičná matrace, 5x omyvatelná maska (pro každý model min. 1x), 10x náhradní plíce (pro každý model min. 2x)
</t>
    </r>
  </si>
  <si>
    <r>
      <rPr>
        <b/>
        <sz val="10"/>
        <color indexed="8"/>
        <rFont val="Arial"/>
        <family val="2"/>
        <charset val="238"/>
      </rPr>
      <t>Torzo lidského těla</t>
    </r>
    <r>
      <rPr>
        <sz val="10"/>
        <color indexed="8"/>
        <rFont val="Arial"/>
        <family val="2"/>
      </rPr>
      <t xml:space="preserve">
-</t>
    </r>
    <r>
      <rPr>
        <sz val="9"/>
        <color indexed="8"/>
        <rFont val="Arial"/>
        <family val="2"/>
        <charset val="238"/>
      </rPr>
      <t xml:space="preserve"> oboupohlavní torzo zobrazující lidský trup s vnitřními orgány a hlavu</t>
    </r>
    <r>
      <rPr>
        <sz val="10"/>
        <color indexed="8"/>
        <rFont val="Arial"/>
        <family val="2"/>
      </rPr>
      <t xml:space="preserve">
</t>
    </r>
    <r>
      <rPr>
        <sz val="9"/>
        <color indexed="8"/>
        <rFont val="Arial"/>
        <family val="2"/>
        <charset val="238"/>
      </rPr>
      <t>- kvalitní a realistická replika trupu
- detailní znázornění lidského těla a vnitřních orgánů (min. 17 částí)
- ručně malované torzo
- z kvalitního a odolného plastu
- otevřený krk a záda
- možnost pozorování karotidy
- odnímatelné části min.: hlava, plíce, srdce, žaludek, játra, žlučník, trávicí trakt, přední polovina ledviny, přední polovina močového měchýře, sedmý hrudní obratel
- velikost max. 90 x 40 x 25 cm
- hmotnost max. 7 kg</t>
    </r>
  </si>
  <si>
    <t>Ceny včetně dopravy a montáže</t>
  </si>
  <si>
    <t>Technická specifikace</t>
  </si>
  <si>
    <r>
      <t xml:space="preserve">Parametry dodávané
</t>
    </r>
    <r>
      <rPr>
        <sz val="11"/>
        <rFont val="Arial"/>
        <family val="2"/>
        <charset val="238"/>
      </rPr>
      <t>(dodavatel uvede přesnou hodnotu parametru,
kde nelze, tak uvede "splňuje")</t>
    </r>
  </si>
  <si>
    <r>
      <rPr>
        <b/>
        <sz val="8.5"/>
        <color indexed="8"/>
        <rFont val="Arial"/>
        <family val="2"/>
        <charset val="238"/>
      </rPr>
      <t>Konfigurovatelný balíček na fyziku</t>
    </r>
    <r>
      <rPr>
        <sz val="8.5"/>
        <color indexed="8"/>
        <rFont val="Arial"/>
        <family val="2"/>
        <charset val="238"/>
      </rPr>
      <t xml:space="preserve">
minimálně musí obsahovat:
- datalogger s kompatibilním softwarem v češtině
- jednoduché rozhraní pro připojení senzoru k počítači
- ampérmetr; voltmetr; siloměr pro tlak i tah; čidlo magnetického pole; bodový teploměr s malou tepelnou kapacitou a rychlou odezvou; odolný USB teploměr; USB ultrazvukové čidlo polohy a pohybu; citlivé tlakové čidlo; tlakové čidlo s velkým rozsahem; vodivostní čidlo (konduktometr); kvalitní ocelovou dráhu pro mechaniku s  vozíčky a kladkou; senzor síly stisku ruky; čidlo osvětlení; měřič příkonu elektrických spotřebičů (wattmetr); hlukoměr; plošný siloměr; voltmetr do 30 V; optická sada (dráha pro mechaniku slouží jako optická lavice); detektor radiace (alfa, beta, gama); EKG senzor; ampérmetr do 10 A; bezkontaktní infrateploměr; ochranný gumový kryt pro datalogger; bezpečný zdroj vysokého napětí pro výbojové trubice a sada výbojových trubic s vodíkem, héliem, dusíkem a vzduchem;optická závora; senzor relativní vlhkosti vzduchu; senzor koncentrace exidu uhličitého ve vzduchu; jednoduchý spektrofotometr (+ optické vlákno); teploměr pro velký rozsah teplot (min. od -200 do 1400 °C) 
- outdoorové rozhraní - zvýšená odolnost, ovládání v češtině, barevný dotykový displej, několikahodinová výdrž baterie, možnost připojení více senzorů najednou, frekvence měření až 100 kHz, integrovaná navigace GPS, integrovaný 3D akcelerometr, integrovaný mikrofon, WiFi a bluetooth</t>
    </r>
  </si>
  <si>
    <r>
      <rPr>
        <b/>
        <sz val="10"/>
        <color indexed="8"/>
        <rFont val="Arial"/>
        <family val="2"/>
        <charset val="238"/>
      </rPr>
      <t>Vibrační bruska</t>
    </r>
    <r>
      <rPr>
        <sz val="10"/>
        <color indexed="8"/>
        <rFont val="Arial"/>
        <family val="2"/>
      </rPr>
      <t xml:space="preserve">
</t>
    </r>
    <r>
      <rPr>
        <sz val="9"/>
        <color indexed="8"/>
        <rFont val="Arial"/>
        <family val="2"/>
        <charset val="238"/>
      </rPr>
      <t>- příkon max. 200 W
- počet otáček v rozmezí min. 4 000 - 11 000 ot./min.
- počet kmitů min. 8 000 - 20 000 za min.
- výkmit min. 2 mm
- brusná plocha min. 90 x 185 mm
- elektronická regulace počtu zdvihů
- motor s novým systémem chlazení
- upínací páčka pro jednodušší výměnu papíru
- pogumovaná protiskluzová rukojeť
- hmotnost max. 2 kg</t>
    </r>
  </si>
  <si>
    <r>
      <rPr>
        <b/>
        <sz val="10"/>
        <color indexed="8"/>
        <rFont val="Arial"/>
        <family val="2"/>
        <charset val="238"/>
      </rPr>
      <t>Studentský mikroskop</t>
    </r>
    <r>
      <rPr>
        <sz val="10"/>
        <color indexed="8"/>
        <rFont val="Arial"/>
        <family val="2"/>
      </rPr>
      <t xml:space="preserve">
</t>
    </r>
    <r>
      <rPr>
        <sz val="9"/>
        <color indexed="8"/>
        <rFont val="Arial"/>
        <family val="2"/>
        <charset val="238"/>
      </rPr>
      <t xml:space="preserve">- širokoúhlý okulár min. WF 10x/18 mm
- monokulární hlavice otočná o 360°
- úhel vhledu 45°
- revolverová hlavice pro min. 3 objektivy
- celkové zvětšení min. 40x - 400x
- stolek s rozměry max. 90 x 100 mm
- pérový držák preparátu
- koaxální makro a mikro posuv
- revolverový měnič clon
- max. rozměry 330 x 125 x 180 mm (v x š x h)
- max. hmotnost 2 kg                                                                          </t>
    </r>
  </si>
</sst>
</file>

<file path=xl/styles.xml><?xml version="1.0" encoding="utf-8"?>
<styleSheet xmlns="http://schemas.openxmlformats.org/spreadsheetml/2006/main">
  <fonts count="30"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8.5"/>
      <color indexed="8"/>
      <name val="Arial"/>
      <family val="2"/>
      <charset val="238"/>
    </font>
    <font>
      <b/>
      <sz val="8.5"/>
      <color indexed="8"/>
      <name val="Arial"/>
      <family val="2"/>
      <charset val="238"/>
    </font>
    <font>
      <sz val="10"/>
      <color theme="1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9" fillId="0" borderId="0"/>
  </cellStyleXfs>
  <cellXfs count="218">
    <xf numFmtId="0" fontId="0" fillId="0" borderId="0" xfId="0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4" fontId="8" fillId="0" borderId="2" xfId="2" applyNumberFormat="1" applyFont="1" applyBorder="1" applyAlignment="1">
      <alignment horizontal="center" vertical="center" wrapText="1"/>
    </xf>
    <xf numFmtId="4" fontId="8" fillId="0" borderId="2" xfId="2" applyNumberFormat="1" applyFont="1" applyBorder="1" applyAlignment="1">
      <alignment horizontal="center" vertical="center"/>
    </xf>
    <xf numFmtId="4" fontId="8" fillId="0" borderId="2" xfId="1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4" fontId="5" fillId="0" borderId="0" xfId="0" applyNumberFormat="1" applyFont="1" applyAlignment="1">
      <alignment horizontal="center" vertical="center"/>
    </xf>
    <xf numFmtId="0" fontId="11" fillId="0" borderId="5" xfId="0" applyFont="1" applyFill="1" applyBorder="1" applyAlignment="1">
      <alignment vertical="center" textRotation="90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0" xfId="0" applyFont="1"/>
    <xf numFmtId="0" fontId="6" fillId="0" borderId="2" xfId="0" applyFont="1" applyBorder="1" applyAlignment="1">
      <alignment horizontal="center" vertical="center" textRotation="90"/>
    </xf>
    <xf numFmtId="0" fontId="13" fillId="2" borderId="6" xfId="0" applyFont="1" applyFill="1" applyBorder="1" applyAlignment="1">
      <alignment vertical="center" textRotation="90"/>
    </xf>
    <xf numFmtId="0" fontId="6" fillId="2" borderId="0" xfId="0" applyFont="1" applyFill="1" applyBorder="1" applyAlignment="1">
      <alignment vertical="center"/>
    </xf>
    <xf numFmtId="4" fontId="2" fillId="3" borderId="7" xfId="1" applyNumberFormat="1" applyFont="1" applyFill="1" applyBorder="1" applyAlignment="1">
      <alignment horizontal="center" vertical="center" wrapText="1"/>
    </xf>
    <xf numFmtId="4" fontId="2" fillId="4" borderId="7" xfId="1" applyNumberFormat="1" applyFont="1" applyFill="1" applyBorder="1" applyAlignment="1">
      <alignment horizontal="center" vertical="center" wrapText="1"/>
    </xf>
    <xf numFmtId="4" fontId="2" fillId="0" borderId="2" xfId="1" applyNumberFormat="1" applyFont="1" applyBorder="1" applyAlignment="1">
      <alignment horizontal="center" vertical="center" wrapText="1"/>
    </xf>
    <xf numFmtId="4" fontId="2" fillId="2" borderId="2" xfId="2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4" fontId="2" fillId="5" borderId="7" xfId="2" applyNumberFormat="1" applyFont="1" applyFill="1" applyBorder="1" applyAlignment="1">
      <alignment horizontal="center" vertical="center"/>
    </xf>
    <xf numFmtId="4" fontId="2" fillId="5" borderId="7" xfId="1" applyNumberFormat="1" applyFont="1" applyFill="1" applyBorder="1" applyAlignment="1">
      <alignment horizontal="center" vertical="center" wrapText="1"/>
    </xf>
    <xf numFmtId="0" fontId="9" fillId="6" borderId="8" xfId="4" applyFont="1" applyFill="1" applyBorder="1" applyAlignment="1">
      <alignment horizontal="center" vertical="center"/>
    </xf>
    <xf numFmtId="0" fontId="7" fillId="0" borderId="0" xfId="0" applyFont="1"/>
    <xf numFmtId="0" fontId="9" fillId="7" borderId="9" xfId="4" applyFont="1" applyFill="1" applyBorder="1" applyAlignment="1">
      <alignment vertical="center"/>
    </xf>
    <xf numFmtId="0" fontId="7" fillId="0" borderId="0" xfId="0" applyFont="1" applyFill="1"/>
    <xf numFmtId="0" fontId="9" fillId="8" borderId="8" xfId="0" applyFont="1" applyFill="1" applyBorder="1" applyAlignment="1">
      <alignment horizontal="center" vertical="center"/>
    </xf>
    <xf numFmtId="0" fontId="9" fillId="9" borderId="9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Border="1" applyAlignment="1">
      <alignment horizontal="center" textRotation="90" wrapText="1"/>
    </xf>
    <xf numFmtId="0" fontId="9" fillId="8" borderId="10" xfId="0" applyFont="1" applyFill="1" applyBorder="1" applyAlignment="1">
      <alignment horizontal="left" vertical="center" wrapText="1"/>
    </xf>
    <xf numFmtId="0" fontId="9" fillId="8" borderId="11" xfId="0" applyFont="1" applyFill="1" applyBorder="1" applyAlignment="1">
      <alignment horizontal="left" vertical="center" wrapText="1"/>
    </xf>
    <xf numFmtId="0" fontId="9" fillId="8" borderId="12" xfId="0" applyFont="1" applyFill="1" applyBorder="1" applyAlignment="1">
      <alignment horizontal="left" vertical="center" wrapText="1"/>
    </xf>
    <xf numFmtId="4" fontId="2" fillId="3" borderId="7" xfId="2" applyNumberFormat="1" applyFont="1" applyFill="1" applyBorder="1" applyAlignment="1">
      <alignment horizontal="center" vertical="center" wrapText="1"/>
    </xf>
    <xf numFmtId="4" fontId="2" fillId="3" borderId="13" xfId="2" applyNumberFormat="1" applyFont="1" applyFill="1" applyBorder="1" applyAlignment="1">
      <alignment horizontal="center" vertical="center" wrapText="1"/>
    </xf>
    <xf numFmtId="4" fontId="18" fillId="7" borderId="14" xfId="1" applyNumberFormat="1" applyFont="1" applyFill="1" applyBorder="1" applyAlignment="1">
      <alignment horizontal="left" vertical="center"/>
    </xf>
    <xf numFmtId="4" fontId="10" fillId="7" borderId="11" xfId="1" applyNumberFormat="1" applyFont="1" applyFill="1" applyBorder="1" applyAlignment="1">
      <alignment horizontal="left" vertical="center"/>
    </xf>
    <xf numFmtId="4" fontId="10" fillId="7" borderId="12" xfId="1" applyNumberFormat="1" applyFont="1" applyFill="1" applyBorder="1" applyAlignment="1">
      <alignment horizontal="left" vertical="center"/>
    </xf>
    <xf numFmtId="4" fontId="18" fillId="0" borderId="2" xfId="1" applyNumberFormat="1" applyFont="1" applyBorder="1" applyAlignment="1">
      <alignment vertical="center"/>
    </xf>
    <xf numFmtId="4" fontId="2" fillId="0" borderId="2" xfId="1" applyNumberFormat="1" applyFont="1" applyBorder="1" applyAlignment="1">
      <alignment vertical="center"/>
    </xf>
    <xf numFmtId="4" fontId="2" fillId="0" borderId="2" xfId="1" applyNumberFormat="1" applyFont="1" applyBorder="1" applyAlignment="1">
      <alignment horizontal="center" vertical="center"/>
    </xf>
    <xf numFmtId="4" fontId="12" fillId="3" borderId="7" xfId="4" applyNumberFormat="1" applyFont="1" applyFill="1" applyBorder="1" applyAlignment="1">
      <alignment horizontal="center" wrapText="1"/>
    </xf>
    <xf numFmtId="4" fontId="12" fillId="3" borderId="7" xfId="4" applyNumberFormat="1" applyFont="1" applyFill="1" applyBorder="1" applyAlignment="1">
      <alignment horizontal="center" vertical="center" wrapText="1"/>
    </xf>
    <xf numFmtId="4" fontId="12" fillId="3" borderId="1" xfId="4" applyNumberFormat="1" applyFont="1" applyFill="1" applyBorder="1" applyAlignment="1">
      <alignment horizontal="center" wrapText="1"/>
    </xf>
    <xf numFmtId="4" fontId="20" fillId="6" borderId="10" xfId="4" applyNumberFormat="1" applyFont="1" applyFill="1" applyBorder="1" applyAlignment="1">
      <alignment vertical="center" wrapText="1"/>
    </xf>
    <xf numFmtId="4" fontId="9" fillId="6" borderId="11" xfId="4" applyNumberFormat="1" applyFont="1" applyFill="1" applyBorder="1" applyAlignment="1">
      <alignment vertical="center" wrapText="1"/>
    </xf>
    <xf numFmtId="4" fontId="9" fillId="6" borderId="12" xfId="4" applyNumberFormat="1" applyFont="1" applyFill="1" applyBorder="1" applyAlignment="1">
      <alignment vertical="center" wrapText="1"/>
    </xf>
    <xf numFmtId="4" fontId="20" fillId="2" borderId="2" xfId="0" applyNumberFormat="1" applyFont="1" applyFill="1" applyBorder="1" applyAlignment="1">
      <alignment vertical="center" wrapText="1"/>
    </xf>
    <xf numFmtId="4" fontId="2" fillId="2" borderId="2" xfId="2" applyNumberFormat="1" applyFont="1" applyFill="1" applyBorder="1" applyAlignment="1">
      <alignment vertical="center" wrapText="1"/>
    </xf>
    <xf numFmtId="4" fontId="2" fillId="2" borderId="2" xfId="2" applyNumberFormat="1" applyFont="1" applyFill="1" applyBorder="1" applyAlignment="1">
      <alignment horizontal="center" vertical="center" wrapText="1"/>
    </xf>
    <xf numFmtId="4" fontId="2" fillId="5" borderId="7" xfId="2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left" vertical="center"/>
    </xf>
    <xf numFmtId="4" fontId="3" fillId="2" borderId="2" xfId="0" applyNumberFormat="1" applyFont="1" applyFill="1" applyBorder="1" applyAlignment="1">
      <alignment horizontal="left" vertical="center"/>
    </xf>
    <xf numFmtId="4" fontId="3" fillId="2" borderId="15" xfId="0" applyNumberFormat="1" applyFont="1" applyFill="1" applyBorder="1" applyAlignment="1">
      <alignment horizontal="center" vertical="center"/>
    </xf>
    <xf numFmtId="3" fontId="2" fillId="4" borderId="7" xfId="1" applyNumberFormat="1" applyFont="1" applyFill="1" applyBorder="1" applyAlignment="1">
      <alignment horizontal="center" vertical="center" wrapText="1"/>
    </xf>
    <xf numFmtId="3" fontId="2" fillId="3" borderId="7" xfId="1" applyNumberFormat="1" applyFont="1" applyFill="1" applyBorder="1" applyAlignment="1">
      <alignment horizontal="center" vertical="center" wrapText="1"/>
    </xf>
    <xf numFmtId="3" fontId="2" fillId="5" borderId="7" xfId="2" applyNumberFormat="1" applyFont="1" applyFill="1" applyBorder="1" applyAlignment="1">
      <alignment horizontal="center" vertical="center"/>
    </xf>
    <xf numFmtId="4" fontId="12" fillId="10" borderId="7" xfId="0" applyNumberFormat="1" applyFont="1" applyFill="1" applyBorder="1" applyAlignment="1">
      <alignment horizontal="center" vertical="center"/>
    </xf>
    <xf numFmtId="4" fontId="2" fillId="10" borderId="7" xfId="2" applyNumberFormat="1" applyFont="1" applyFill="1" applyBorder="1" applyAlignment="1">
      <alignment horizontal="center" vertical="center" wrapText="1"/>
    </xf>
    <xf numFmtId="4" fontId="2" fillId="10" borderId="7" xfId="2" applyNumberFormat="1" applyFont="1" applyFill="1" applyBorder="1" applyAlignment="1">
      <alignment horizontal="center" vertical="center"/>
    </xf>
    <xf numFmtId="4" fontId="2" fillId="10" borderId="7" xfId="1" applyNumberFormat="1" applyFont="1" applyFill="1" applyBorder="1" applyAlignment="1">
      <alignment horizontal="center" vertical="center" wrapText="1"/>
    </xf>
    <xf numFmtId="4" fontId="12" fillId="10" borderId="7" xfId="0" applyNumberFormat="1" applyFont="1" applyFill="1" applyBorder="1" applyAlignment="1">
      <alignment horizontal="center" vertical="center" wrapText="1"/>
    </xf>
    <xf numFmtId="4" fontId="12" fillId="10" borderId="7" xfId="0" applyNumberFormat="1" applyFont="1" applyFill="1" applyBorder="1" applyAlignment="1">
      <alignment horizontal="center"/>
    </xf>
    <xf numFmtId="3" fontId="12" fillId="10" borderId="7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vertical="center"/>
    </xf>
    <xf numFmtId="4" fontId="0" fillId="4" borderId="16" xfId="4" applyNumberFormat="1" applyFont="1" applyFill="1" applyBorder="1" applyAlignment="1">
      <alignment wrapText="1"/>
    </xf>
    <xf numFmtId="4" fontId="23" fillId="4" borderId="16" xfId="4" applyNumberFormat="1" applyFont="1" applyFill="1" applyBorder="1" applyAlignment="1">
      <alignment wrapText="1"/>
    </xf>
    <xf numFmtId="4" fontId="1" fillId="4" borderId="16" xfId="1" applyNumberFormat="1" applyFont="1" applyFill="1" applyBorder="1" applyAlignment="1">
      <alignment vertical="center" wrapText="1"/>
    </xf>
    <xf numFmtId="4" fontId="0" fillId="4" borderId="16" xfId="0" applyNumberFormat="1" applyFill="1" applyBorder="1" applyAlignment="1">
      <alignment wrapText="1"/>
    </xf>
    <xf numFmtId="4" fontId="0" fillId="3" borderId="16" xfId="4" applyNumberFormat="1" applyFont="1" applyFill="1" applyBorder="1" applyAlignment="1">
      <alignment horizontal="left" vertical="center" wrapText="1"/>
    </xf>
    <xf numFmtId="4" fontId="0" fillId="3" borderId="17" xfId="4" applyNumberFormat="1" applyFont="1" applyFill="1" applyBorder="1" applyAlignment="1">
      <alignment horizontal="left" vertical="center" wrapText="1"/>
    </xf>
    <xf numFmtId="4" fontId="1" fillId="5" borderId="16" xfId="0" applyNumberFormat="1" applyFont="1" applyFill="1" applyBorder="1" applyAlignment="1">
      <alignment wrapText="1"/>
    </xf>
    <xf numFmtId="4" fontId="0" fillId="5" borderId="16" xfId="0" applyNumberFormat="1" applyFill="1" applyBorder="1" applyAlignment="1">
      <alignment wrapText="1"/>
    </xf>
    <xf numFmtId="4" fontId="0" fillId="10" borderId="16" xfId="0" applyNumberFormat="1" applyFill="1" applyBorder="1" applyAlignment="1">
      <alignment horizontal="left" vertical="center" wrapText="1"/>
    </xf>
    <xf numFmtId="4" fontId="0" fillId="10" borderId="7" xfId="0" applyNumberFormat="1" applyFill="1" applyBorder="1" applyAlignment="1">
      <alignment horizontal="left" vertical="center" wrapText="1"/>
    </xf>
    <xf numFmtId="4" fontId="21" fillId="10" borderId="7" xfId="0" applyNumberFormat="1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vertical="center" textRotation="90"/>
    </xf>
    <xf numFmtId="0" fontId="10" fillId="0" borderId="9" xfId="1" applyFont="1" applyFill="1" applyBorder="1" applyAlignment="1">
      <alignment vertical="center" wrapText="1"/>
    </xf>
    <xf numFmtId="0" fontId="10" fillId="0" borderId="9" xfId="1" applyFont="1" applyFill="1" applyBorder="1" applyAlignment="1">
      <alignment horizontal="center" vertical="center" wrapText="1"/>
    </xf>
    <xf numFmtId="4" fontId="4" fillId="11" borderId="18" xfId="1" applyNumberFormat="1" applyFont="1" applyFill="1" applyBorder="1" applyAlignment="1">
      <alignment horizontal="center" vertical="center" wrapText="1"/>
    </xf>
    <xf numFmtId="4" fontId="2" fillId="4" borderId="19" xfId="1" applyNumberFormat="1" applyFont="1" applyFill="1" applyBorder="1" applyAlignment="1">
      <alignment horizontal="center" vertical="center" wrapText="1"/>
    </xf>
    <xf numFmtId="4" fontId="4" fillId="11" borderId="19" xfId="1" applyNumberFormat="1" applyFont="1" applyFill="1" applyBorder="1" applyAlignment="1">
      <alignment horizontal="center" vertical="center" wrapText="1"/>
    </xf>
    <xf numFmtId="4" fontId="10" fillId="7" borderId="10" xfId="1" applyNumberFormat="1" applyFont="1" applyFill="1" applyBorder="1" applyAlignment="1">
      <alignment horizontal="center" vertical="center"/>
    </xf>
    <xf numFmtId="4" fontId="4" fillId="0" borderId="15" xfId="1" applyNumberFormat="1" applyFont="1" applyBorder="1" applyAlignment="1">
      <alignment horizontal="center" vertical="center"/>
    </xf>
    <xf numFmtId="4" fontId="4" fillId="12" borderId="18" xfId="1" applyNumberFormat="1" applyFont="1" applyFill="1" applyBorder="1" applyAlignment="1">
      <alignment horizontal="center" vertical="center"/>
    </xf>
    <xf numFmtId="4" fontId="2" fillId="3" borderId="19" xfId="2" applyNumberFormat="1" applyFont="1" applyFill="1" applyBorder="1" applyAlignment="1">
      <alignment horizontal="center" vertical="center"/>
    </xf>
    <xf numFmtId="4" fontId="4" fillId="12" borderId="19" xfId="2" applyNumberFormat="1" applyFont="1" applyFill="1" applyBorder="1" applyAlignment="1">
      <alignment horizontal="center" vertical="center"/>
    </xf>
    <xf numFmtId="4" fontId="10" fillId="6" borderId="10" xfId="2" applyNumberFormat="1" applyFont="1" applyFill="1" applyBorder="1" applyAlignment="1">
      <alignment horizontal="center" vertical="center"/>
    </xf>
    <xf numFmtId="4" fontId="2" fillId="2" borderId="15" xfId="2" applyNumberFormat="1" applyFont="1" applyFill="1" applyBorder="1" applyAlignment="1">
      <alignment horizontal="center" vertical="center"/>
    </xf>
    <xf numFmtId="4" fontId="4" fillId="13" borderId="18" xfId="2" applyNumberFormat="1" applyFont="1" applyFill="1" applyBorder="1" applyAlignment="1">
      <alignment horizontal="center" vertical="center"/>
    </xf>
    <xf numFmtId="4" fontId="2" fillId="5" borderId="19" xfId="2" applyNumberFormat="1" applyFont="1" applyFill="1" applyBorder="1" applyAlignment="1">
      <alignment horizontal="center" vertical="center"/>
    </xf>
    <xf numFmtId="4" fontId="4" fillId="13" borderId="19" xfId="2" applyNumberFormat="1" applyFont="1" applyFill="1" applyBorder="1" applyAlignment="1">
      <alignment horizontal="center" vertical="center"/>
    </xf>
    <xf numFmtId="4" fontId="9" fillId="9" borderId="10" xfId="0" applyNumberFormat="1" applyFont="1" applyFill="1" applyBorder="1" applyAlignment="1">
      <alignment horizontal="center" vertical="center"/>
    </xf>
    <xf numFmtId="4" fontId="3" fillId="8" borderId="18" xfId="0" applyNumberFormat="1" applyFont="1" applyFill="1" applyBorder="1" applyAlignment="1">
      <alignment horizontal="center" vertical="center"/>
    </xf>
    <xf numFmtId="4" fontId="12" fillId="10" borderId="19" xfId="0" applyNumberFormat="1" applyFont="1" applyFill="1" applyBorder="1" applyAlignment="1">
      <alignment horizontal="center" vertical="center"/>
    </xf>
    <xf numFmtId="4" fontId="3" fillId="8" borderId="19" xfId="0" applyNumberFormat="1" applyFont="1" applyFill="1" applyBorder="1" applyAlignment="1">
      <alignment horizontal="center" vertical="center"/>
    </xf>
    <xf numFmtId="4" fontId="4" fillId="8" borderId="18" xfId="1" applyNumberFormat="1" applyFont="1" applyFill="1" applyBorder="1" applyAlignment="1">
      <alignment horizontal="center" vertical="center"/>
    </xf>
    <xf numFmtId="4" fontId="2" fillId="10" borderId="19" xfId="2" applyNumberFormat="1" applyFont="1" applyFill="1" applyBorder="1" applyAlignment="1">
      <alignment horizontal="center" vertical="center"/>
    </xf>
    <xf numFmtId="4" fontId="4" fillId="8" borderId="19" xfId="2" applyNumberFormat="1" applyFont="1" applyFill="1" applyBorder="1" applyAlignment="1">
      <alignment horizontal="center" vertical="center"/>
    </xf>
    <xf numFmtId="0" fontId="10" fillId="0" borderId="20" xfId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vertical="center"/>
    </xf>
    <xf numFmtId="0" fontId="12" fillId="0" borderId="22" xfId="0" applyFont="1" applyBorder="1"/>
    <xf numFmtId="0" fontId="5" fillId="0" borderId="22" xfId="0" applyFont="1" applyBorder="1" applyAlignment="1">
      <alignment vertical="center"/>
    </xf>
    <xf numFmtId="4" fontId="10" fillId="8" borderId="10" xfId="2" applyNumberFormat="1" applyFont="1" applyFill="1" applyBorder="1" applyAlignment="1">
      <alignment horizontal="center" vertical="center"/>
    </xf>
    <xf numFmtId="4" fontId="4" fillId="11" borderId="22" xfId="1" applyNumberFormat="1" applyFont="1" applyFill="1" applyBorder="1" applyAlignment="1">
      <alignment horizontal="center" vertical="center" wrapText="1"/>
    </xf>
    <xf numFmtId="4" fontId="10" fillId="7" borderId="22" xfId="1" applyNumberFormat="1" applyFont="1" applyFill="1" applyBorder="1" applyAlignment="1">
      <alignment horizontal="center" vertical="center"/>
    </xf>
    <xf numFmtId="4" fontId="4" fillId="12" borderId="22" xfId="1" applyNumberFormat="1" applyFont="1" applyFill="1" applyBorder="1" applyAlignment="1">
      <alignment horizontal="center" vertical="center"/>
    </xf>
    <xf numFmtId="4" fontId="10" fillId="6" borderId="22" xfId="2" applyNumberFormat="1" applyFont="1" applyFill="1" applyBorder="1" applyAlignment="1">
      <alignment horizontal="center" vertical="center"/>
    </xf>
    <xf numFmtId="4" fontId="4" fillId="13" borderId="22" xfId="2" applyNumberFormat="1" applyFont="1" applyFill="1" applyBorder="1" applyAlignment="1">
      <alignment horizontal="center" vertical="center"/>
    </xf>
    <xf numFmtId="4" fontId="9" fillId="9" borderId="22" xfId="0" applyNumberFormat="1" applyFont="1" applyFill="1" applyBorder="1" applyAlignment="1">
      <alignment horizontal="center" vertical="center"/>
    </xf>
    <xf numFmtId="4" fontId="3" fillId="8" borderId="22" xfId="0" applyNumberFormat="1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vertical="center"/>
    </xf>
    <xf numFmtId="0" fontId="7" fillId="0" borderId="0" xfId="0" applyFont="1" applyFill="1" applyAlignment="1">
      <alignment wrapText="1"/>
    </xf>
    <xf numFmtId="4" fontId="27" fillId="5" borderId="16" xfId="0" applyNumberFormat="1" applyFont="1" applyFill="1" applyBorder="1" applyAlignment="1">
      <alignment wrapText="1"/>
    </xf>
    <xf numFmtId="0" fontId="17" fillId="7" borderId="24" xfId="4" applyFont="1" applyFill="1" applyBorder="1" applyAlignment="1">
      <alignment horizontal="center" vertical="center" textRotation="90"/>
    </xf>
    <xf numFmtId="0" fontId="17" fillId="7" borderId="25" xfId="4" applyFont="1" applyFill="1" applyBorder="1" applyAlignment="1">
      <alignment horizontal="center" vertical="center" textRotation="90"/>
    </xf>
    <xf numFmtId="0" fontId="17" fillId="7" borderId="26" xfId="4" applyFont="1" applyFill="1" applyBorder="1" applyAlignment="1">
      <alignment horizontal="center" vertical="center" textRotation="90"/>
    </xf>
    <xf numFmtId="0" fontId="3" fillId="11" borderId="21" xfId="4" applyFont="1" applyFill="1" applyBorder="1" applyAlignment="1">
      <alignment horizontal="center" vertical="center" textRotation="90" wrapText="1"/>
    </xf>
    <xf numFmtId="0" fontId="3" fillId="11" borderId="22" xfId="4" applyFont="1" applyFill="1" applyBorder="1" applyAlignment="1">
      <alignment horizontal="center" vertical="center" textRotation="90" wrapText="1"/>
    </xf>
    <xf numFmtId="0" fontId="3" fillId="11" borderId="42" xfId="4" applyFont="1" applyFill="1" applyBorder="1" applyAlignment="1">
      <alignment horizontal="center" vertical="center" textRotation="90" wrapText="1"/>
    </xf>
    <xf numFmtId="4" fontId="9" fillId="9" borderId="11" xfId="0" applyNumberFormat="1" applyFont="1" applyFill="1" applyBorder="1" applyAlignment="1">
      <alignment horizontal="left" vertical="center"/>
    </xf>
    <xf numFmtId="4" fontId="9" fillId="9" borderId="12" xfId="0" applyNumberFormat="1" applyFont="1" applyFill="1" applyBorder="1" applyAlignment="1">
      <alignment horizontal="left" vertical="center"/>
    </xf>
    <xf numFmtId="4" fontId="18" fillId="11" borderId="21" xfId="1" applyNumberFormat="1" applyFont="1" applyFill="1" applyBorder="1" applyAlignment="1">
      <alignment horizontal="center" vertical="center" wrapText="1"/>
    </xf>
    <xf numFmtId="4" fontId="18" fillId="11" borderId="22" xfId="1" applyNumberFormat="1" applyFont="1" applyFill="1" applyBorder="1" applyAlignment="1">
      <alignment horizontal="center" vertical="center" wrapText="1"/>
    </xf>
    <xf numFmtId="4" fontId="18" fillId="11" borderId="23" xfId="1" applyNumberFormat="1" applyFont="1" applyFill="1" applyBorder="1" applyAlignment="1">
      <alignment horizontal="center" vertical="center" wrapText="1"/>
    </xf>
    <xf numFmtId="4" fontId="4" fillId="11" borderId="28" xfId="1" applyNumberFormat="1" applyFont="1" applyFill="1" applyBorder="1" applyAlignment="1">
      <alignment horizontal="left" wrapText="1"/>
    </xf>
    <xf numFmtId="4" fontId="4" fillId="11" borderId="3" xfId="1" applyNumberFormat="1" applyFont="1" applyFill="1" applyBorder="1" applyAlignment="1">
      <alignment horizontal="left" wrapText="1"/>
    </xf>
    <xf numFmtId="0" fontId="3" fillId="11" borderId="23" xfId="4" applyFont="1" applyFill="1" applyBorder="1" applyAlignment="1">
      <alignment horizontal="center" vertical="center" textRotation="90" wrapText="1"/>
    </xf>
    <xf numFmtId="4" fontId="19" fillId="11" borderId="22" xfId="4" applyNumberFormat="1" applyFont="1" applyFill="1" applyBorder="1"/>
    <xf numFmtId="4" fontId="19" fillId="11" borderId="23" xfId="4" applyNumberFormat="1" applyFont="1" applyFill="1" applyBorder="1"/>
    <xf numFmtId="0" fontId="6" fillId="13" borderId="21" xfId="0" applyFont="1" applyFill="1" applyBorder="1" applyAlignment="1">
      <alignment horizontal="center" vertical="center" textRotation="90"/>
    </xf>
    <xf numFmtId="0" fontId="6" fillId="13" borderId="22" xfId="0" applyFont="1" applyFill="1" applyBorder="1" applyAlignment="1">
      <alignment horizontal="center" vertical="center" textRotation="90"/>
    </xf>
    <xf numFmtId="0" fontId="10" fillId="0" borderId="11" xfId="1" applyFont="1" applyFill="1" applyBorder="1" applyAlignment="1">
      <alignment horizontal="center" vertical="center" wrapText="1"/>
    </xf>
    <xf numFmtId="0" fontId="17" fillId="8" borderId="40" xfId="0" applyFont="1" applyFill="1" applyBorder="1" applyAlignment="1">
      <alignment horizontal="center" vertical="center" textRotation="90"/>
    </xf>
    <xf numFmtId="0" fontId="17" fillId="8" borderId="41" xfId="0" applyFont="1" applyFill="1" applyBorder="1" applyAlignment="1">
      <alignment horizontal="center" vertical="center" textRotation="90"/>
    </xf>
    <xf numFmtId="0" fontId="17" fillId="8" borderId="25" xfId="0" applyFont="1" applyFill="1" applyBorder="1" applyAlignment="1">
      <alignment horizontal="center" vertical="center" textRotation="90"/>
    </xf>
    <xf numFmtId="0" fontId="17" fillId="8" borderId="26" xfId="0" applyFont="1" applyFill="1" applyBorder="1" applyAlignment="1">
      <alignment horizontal="center" vertical="center" textRotation="90"/>
    </xf>
    <xf numFmtId="0" fontId="17" fillId="9" borderId="24" xfId="0" applyFont="1" applyFill="1" applyBorder="1" applyAlignment="1">
      <alignment horizontal="center" vertical="center" textRotation="90" wrapText="1"/>
    </xf>
    <xf numFmtId="0" fontId="17" fillId="9" borderId="25" xfId="0" applyFont="1" applyFill="1" applyBorder="1" applyAlignment="1">
      <alignment horizontal="center" vertical="center" textRotation="90" wrapText="1"/>
    </xf>
    <xf numFmtId="0" fontId="17" fillId="9" borderId="26" xfId="0" applyFont="1" applyFill="1" applyBorder="1" applyAlignment="1">
      <alignment horizontal="center" vertical="center" textRotation="90" wrapText="1"/>
    </xf>
    <xf numFmtId="0" fontId="3" fillId="11" borderId="24" xfId="4" applyFont="1" applyFill="1" applyBorder="1" applyAlignment="1">
      <alignment horizontal="center" vertical="center" textRotation="90" wrapText="1"/>
    </xf>
    <xf numFmtId="0" fontId="3" fillId="11" borderId="25" xfId="4" applyFont="1" applyFill="1" applyBorder="1" applyAlignment="1">
      <alignment horizontal="center" vertical="center" textRotation="90" wrapText="1"/>
    </xf>
    <xf numFmtId="0" fontId="3" fillId="11" borderId="26" xfId="4" applyFont="1" applyFill="1" applyBorder="1" applyAlignment="1">
      <alignment horizontal="center" vertical="center" textRotation="90" wrapText="1"/>
    </xf>
    <xf numFmtId="4" fontId="3" fillId="11" borderId="27" xfId="4" applyNumberFormat="1" applyFont="1" applyFill="1" applyBorder="1" applyAlignment="1">
      <alignment horizontal="left"/>
    </xf>
    <xf numFmtId="4" fontId="12" fillId="11" borderId="27" xfId="4" applyNumberFormat="1" applyFont="1" applyFill="1" applyBorder="1" applyAlignment="1">
      <alignment horizontal="left"/>
    </xf>
    <xf numFmtId="4" fontId="12" fillId="11" borderId="16" xfId="4" applyNumberFormat="1" applyFont="1" applyFill="1" applyBorder="1" applyAlignment="1">
      <alignment horizontal="left"/>
    </xf>
    <xf numFmtId="4" fontId="18" fillId="11" borderId="24" xfId="1" applyNumberFormat="1" applyFont="1" applyFill="1" applyBorder="1" applyAlignment="1">
      <alignment horizontal="center" vertical="center" wrapText="1"/>
    </xf>
    <xf numFmtId="4" fontId="18" fillId="11" borderId="26" xfId="1" applyNumberFormat="1" applyFont="1" applyFill="1" applyBorder="1" applyAlignment="1">
      <alignment horizontal="center" vertical="center" wrapText="1"/>
    </xf>
    <xf numFmtId="4" fontId="3" fillId="13" borderId="28" xfId="0" applyNumberFormat="1" applyFont="1" applyFill="1" applyBorder="1" applyAlignment="1">
      <alignment horizontal="left"/>
    </xf>
    <xf numFmtId="4" fontId="3" fillId="13" borderId="3" xfId="0" applyNumberFormat="1" applyFont="1" applyFill="1" applyBorder="1" applyAlignment="1">
      <alignment horizontal="left"/>
    </xf>
    <xf numFmtId="4" fontId="4" fillId="8" borderId="28" xfId="1" applyNumberFormat="1" applyFont="1" applyFill="1" applyBorder="1" applyAlignment="1">
      <alignment horizontal="left" wrapText="1"/>
    </xf>
    <xf numFmtId="4" fontId="4" fillId="8" borderId="3" xfId="1" applyNumberFormat="1" applyFont="1" applyFill="1" applyBorder="1" applyAlignment="1">
      <alignment horizontal="left" wrapText="1"/>
    </xf>
    <xf numFmtId="4" fontId="4" fillId="8" borderId="16" xfId="1" applyNumberFormat="1" applyFont="1" applyFill="1" applyBorder="1" applyAlignment="1">
      <alignment horizontal="left" wrapText="1"/>
    </xf>
    <xf numFmtId="4" fontId="4" fillId="8" borderId="7" xfId="1" applyNumberFormat="1" applyFont="1" applyFill="1" applyBorder="1" applyAlignment="1">
      <alignment horizontal="left" wrapText="1"/>
    </xf>
    <xf numFmtId="4" fontId="18" fillId="13" borderId="24" xfId="2" applyNumberFormat="1" applyFont="1" applyFill="1" applyBorder="1" applyAlignment="1">
      <alignment horizontal="center" vertical="center" wrapText="1"/>
    </xf>
    <xf numFmtId="4" fontId="18" fillId="13" borderId="26" xfId="2" applyNumberFormat="1" applyFont="1" applyFill="1" applyBorder="1" applyAlignment="1">
      <alignment horizontal="center" vertical="center" wrapText="1"/>
    </xf>
    <xf numFmtId="4" fontId="20" fillId="12" borderId="24" xfId="4" applyNumberFormat="1" applyFont="1" applyFill="1" applyBorder="1" applyAlignment="1">
      <alignment horizontal="center" vertical="center" wrapText="1"/>
    </xf>
    <xf numFmtId="4" fontId="20" fillId="12" borderId="25" xfId="4" applyNumberFormat="1" applyFont="1" applyFill="1" applyBorder="1" applyAlignment="1">
      <alignment horizontal="center" vertical="center" wrapText="1"/>
    </xf>
    <xf numFmtId="4" fontId="4" fillId="12" borderId="28" xfId="1" applyNumberFormat="1" applyFont="1" applyFill="1" applyBorder="1" applyAlignment="1">
      <alignment horizontal="left" wrapText="1"/>
    </xf>
    <xf numFmtId="4" fontId="4" fillId="12" borderId="3" xfId="1" applyNumberFormat="1" applyFont="1" applyFill="1" applyBorder="1" applyAlignment="1">
      <alignment horizontal="left" wrapText="1"/>
    </xf>
    <xf numFmtId="4" fontId="20" fillId="12" borderId="26" xfId="4" applyNumberFormat="1" applyFont="1" applyFill="1" applyBorder="1" applyAlignment="1">
      <alignment horizontal="center" vertical="center" wrapText="1"/>
    </xf>
    <xf numFmtId="4" fontId="4" fillId="11" borderId="36" xfId="1" applyNumberFormat="1" applyFont="1" applyFill="1" applyBorder="1" applyAlignment="1">
      <alignment horizontal="left" wrapText="1"/>
    </xf>
    <xf numFmtId="4" fontId="12" fillId="11" borderId="27" xfId="4" applyNumberFormat="1" applyFont="1" applyFill="1" applyBorder="1" applyAlignment="1"/>
    <xf numFmtId="4" fontId="12" fillId="11" borderId="16" xfId="4" applyNumberFormat="1" applyFont="1" applyFill="1" applyBorder="1" applyAlignment="1"/>
    <xf numFmtId="4" fontId="3" fillId="11" borderId="36" xfId="4" applyNumberFormat="1" applyFont="1" applyFill="1" applyBorder="1" applyAlignment="1">
      <alignment horizontal="left"/>
    </xf>
    <xf numFmtId="4" fontId="4" fillId="8" borderId="17" xfId="1" applyNumberFormat="1" applyFont="1" applyFill="1" applyBorder="1" applyAlignment="1">
      <alignment horizontal="left" wrapText="1"/>
    </xf>
    <xf numFmtId="4" fontId="4" fillId="8" borderId="13" xfId="1" applyNumberFormat="1" applyFont="1" applyFill="1" applyBorder="1" applyAlignment="1">
      <alignment horizontal="left" wrapText="1"/>
    </xf>
    <xf numFmtId="4" fontId="20" fillId="8" borderId="24" xfId="0" applyNumberFormat="1" applyFont="1" applyFill="1" applyBorder="1" applyAlignment="1">
      <alignment horizontal="center" vertical="center" wrapText="1"/>
    </xf>
    <xf numFmtId="4" fontId="20" fillId="8" borderId="26" xfId="0" applyNumberFormat="1" applyFont="1" applyFill="1" applyBorder="1" applyAlignment="1">
      <alignment horizontal="center" vertical="center" wrapText="1"/>
    </xf>
    <xf numFmtId="4" fontId="18" fillId="8" borderId="24" xfId="1" applyNumberFormat="1" applyFont="1" applyFill="1" applyBorder="1" applyAlignment="1">
      <alignment horizontal="center" vertical="center" wrapText="1"/>
    </xf>
    <xf numFmtId="4" fontId="18" fillId="8" borderId="25" xfId="1" applyNumberFormat="1" applyFont="1" applyFill="1" applyBorder="1" applyAlignment="1">
      <alignment horizontal="center" vertical="center" wrapText="1"/>
    </xf>
    <xf numFmtId="4" fontId="18" fillId="8" borderId="26" xfId="1" applyNumberFormat="1" applyFont="1" applyFill="1" applyBorder="1" applyAlignment="1">
      <alignment horizontal="center" vertical="center" wrapText="1"/>
    </xf>
    <xf numFmtId="0" fontId="6" fillId="13" borderId="24" xfId="0" applyFont="1" applyFill="1" applyBorder="1" applyAlignment="1">
      <alignment horizontal="center" vertical="center" textRotation="90" wrapText="1"/>
    </xf>
    <xf numFmtId="0" fontId="6" fillId="13" borderId="25" xfId="0" applyFont="1" applyFill="1" applyBorder="1" applyAlignment="1">
      <alignment horizontal="center" vertical="center" textRotation="90" wrapText="1"/>
    </xf>
    <xf numFmtId="0" fontId="6" fillId="13" borderId="26" xfId="0" applyFont="1" applyFill="1" applyBorder="1" applyAlignment="1">
      <alignment horizontal="center" vertical="center" textRotation="90" wrapText="1"/>
    </xf>
    <xf numFmtId="0" fontId="6" fillId="8" borderId="24" xfId="0" applyFont="1" applyFill="1" applyBorder="1" applyAlignment="1">
      <alignment horizontal="center" vertical="center" textRotation="90" wrapText="1"/>
    </xf>
    <xf numFmtId="0" fontId="6" fillId="8" borderId="25" xfId="0" applyFont="1" applyFill="1" applyBorder="1" applyAlignment="1">
      <alignment horizontal="center" vertical="center" textRotation="90" wrapText="1"/>
    </xf>
    <xf numFmtId="0" fontId="6" fillId="8" borderId="26" xfId="0" applyFont="1" applyFill="1" applyBorder="1" applyAlignment="1">
      <alignment horizontal="center" vertical="center" textRotation="90" wrapText="1"/>
    </xf>
    <xf numFmtId="4" fontId="10" fillId="14" borderId="19" xfId="2" applyNumberFormat="1" applyFont="1" applyFill="1" applyBorder="1" applyAlignment="1">
      <alignment horizontal="center" vertical="center" wrapText="1"/>
    </xf>
    <xf numFmtId="4" fontId="10" fillId="14" borderId="27" xfId="2" applyNumberFormat="1" applyFont="1" applyFill="1" applyBorder="1" applyAlignment="1">
      <alignment horizontal="center" vertical="center" wrapText="1"/>
    </xf>
    <xf numFmtId="4" fontId="10" fillId="14" borderId="29" xfId="2" applyNumberFormat="1" applyFont="1" applyFill="1" applyBorder="1" applyAlignment="1">
      <alignment horizontal="center" vertical="center" wrapText="1"/>
    </xf>
    <xf numFmtId="4" fontId="10" fillId="14" borderId="30" xfId="2" applyNumberFormat="1" applyFont="1" applyFill="1" applyBorder="1" applyAlignment="1">
      <alignment horizontal="center" vertical="center" wrapText="1"/>
    </xf>
    <xf numFmtId="4" fontId="10" fillId="14" borderId="31" xfId="2" applyNumberFormat="1" applyFont="1" applyFill="1" applyBorder="1" applyAlignment="1">
      <alignment horizontal="center" vertical="center" wrapText="1"/>
    </xf>
    <xf numFmtId="4" fontId="10" fillId="14" borderId="32" xfId="2" applyNumberFormat="1" applyFont="1" applyFill="1" applyBorder="1" applyAlignment="1">
      <alignment horizontal="center" vertical="center" wrapText="1"/>
    </xf>
    <xf numFmtId="4" fontId="20" fillId="8" borderId="25" xfId="0" applyNumberFormat="1" applyFont="1" applyFill="1" applyBorder="1" applyAlignment="1">
      <alignment horizontal="center" vertical="center" wrapText="1"/>
    </xf>
    <xf numFmtId="0" fontId="14" fillId="14" borderId="33" xfId="0" applyFont="1" applyFill="1" applyBorder="1" applyAlignment="1">
      <alignment vertical="center"/>
    </xf>
    <xf numFmtId="0" fontId="15" fillId="14" borderId="7" xfId="0" applyFont="1" applyFill="1" applyBorder="1" applyAlignment="1">
      <alignment vertical="center"/>
    </xf>
    <xf numFmtId="0" fontId="14" fillId="14" borderId="34" xfId="0" applyFont="1" applyFill="1" applyBorder="1" applyAlignment="1">
      <alignment vertical="center"/>
    </xf>
    <xf numFmtId="0" fontId="15" fillId="14" borderId="35" xfId="0" applyFont="1" applyFill="1" applyBorder="1" applyAlignment="1">
      <alignment vertical="center"/>
    </xf>
    <xf numFmtId="0" fontId="14" fillId="14" borderId="37" xfId="0" applyFont="1" applyFill="1" applyBorder="1" applyAlignment="1">
      <alignment vertical="center"/>
    </xf>
    <xf numFmtId="0" fontId="15" fillId="14" borderId="3" xfId="0" applyFont="1" applyFill="1" applyBorder="1" applyAlignment="1">
      <alignment vertical="center"/>
    </xf>
    <xf numFmtId="4" fontId="9" fillId="14" borderId="18" xfId="0" applyNumberFormat="1" applyFont="1" applyFill="1" applyBorder="1" applyAlignment="1">
      <alignment horizontal="center" vertical="center"/>
    </xf>
    <xf numFmtId="4" fontId="9" fillId="14" borderId="38" xfId="0" applyNumberFormat="1" applyFont="1" applyFill="1" applyBorder="1" applyAlignment="1">
      <alignment horizontal="center" vertical="center"/>
    </xf>
    <xf numFmtId="4" fontId="9" fillId="14" borderId="39" xfId="0" applyNumberFormat="1" applyFont="1" applyFill="1" applyBorder="1" applyAlignment="1">
      <alignment horizontal="center" vertical="center"/>
    </xf>
    <xf numFmtId="4" fontId="4" fillId="12" borderId="16" xfId="1" applyNumberFormat="1" applyFont="1" applyFill="1" applyBorder="1" applyAlignment="1">
      <alignment horizontal="left" wrapText="1"/>
    </xf>
    <xf numFmtId="4" fontId="4" fillId="12" borderId="7" xfId="1" applyNumberFormat="1" applyFont="1" applyFill="1" applyBorder="1" applyAlignment="1">
      <alignment horizontal="left" wrapText="1"/>
    </xf>
    <xf numFmtId="0" fontId="17" fillId="6" borderId="24" xfId="4" applyFont="1" applyFill="1" applyBorder="1" applyAlignment="1">
      <alignment horizontal="center" vertical="center" textRotation="90"/>
    </xf>
    <xf numFmtId="0" fontId="17" fillId="6" borderId="25" xfId="4" applyFont="1" applyFill="1" applyBorder="1" applyAlignment="1">
      <alignment horizontal="center" vertical="center" textRotation="90"/>
    </xf>
    <xf numFmtId="0" fontId="17" fillId="6" borderId="26" xfId="4" applyFont="1" applyFill="1" applyBorder="1" applyAlignment="1">
      <alignment horizontal="center" vertical="center" textRotation="90"/>
    </xf>
    <xf numFmtId="0" fontId="3" fillId="12" borderId="24" xfId="4" applyFont="1" applyFill="1" applyBorder="1" applyAlignment="1">
      <alignment horizontal="center" vertical="center" textRotation="90" wrapText="1"/>
    </xf>
    <xf numFmtId="0" fontId="3" fillId="12" borderId="25" xfId="4" applyFont="1" applyFill="1" applyBorder="1" applyAlignment="1">
      <alignment horizontal="center" vertical="center" textRotation="90" wrapText="1"/>
    </xf>
    <xf numFmtId="0" fontId="3" fillId="12" borderId="26" xfId="4" applyFont="1" applyFill="1" applyBorder="1" applyAlignment="1">
      <alignment horizontal="center" vertical="center" textRotation="90" wrapText="1"/>
    </xf>
    <xf numFmtId="4" fontId="4" fillId="12" borderId="27" xfId="1" applyNumberFormat="1" applyFont="1" applyFill="1" applyBorder="1" applyAlignment="1">
      <alignment horizontal="left" wrapText="1"/>
    </xf>
    <xf numFmtId="4" fontId="18" fillId="13" borderId="24" xfId="1" applyNumberFormat="1" applyFont="1" applyFill="1" applyBorder="1" applyAlignment="1">
      <alignment horizontal="center" vertical="center" wrapText="1"/>
    </xf>
    <xf numFmtId="4" fontId="18" fillId="13" borderId="25" xfId="1" applyNumberFormat="1" applyFont="1" applyFill="1" applyBorder="1" applyAlignment="1">
      <alignment horizontal="center" vertical="center" wrapText="1"/>
    </xf>
    <xf numFmtId="4" fontId="18" fillId="13" borderId="26" xfId="1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ální 2" xfId="1"/>
    <cellStyle name="normální 3" xfId="2"/>
    <cellStyle name="normální 4" xfId="3"/>
    <cellStyle name="normální 5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3"/>
  <sheetViews>
    <sheetView showRowColHeaders="0" tabSelected="1" topLeftCell="A91" zoomScaleNormal="70" workbookViewId="0">
      <selection activeCell="I3" sqref="I3"/>
    </sheetView>
  </sheetViews>
  <sheetFormatPr defaultRowHeight="23.25"/>
  <cols>
    <col min="1" max="1" width="5.140625" style="38" customWidth="1"/>
    <col min="2" max="2" width="5.5703125" style="3" customWidth="1"/>
    <col min="3" max="3" width="9" style="18" customWidth="1"/>
    <col min="4" max="4" width="39.28515625" style="3" customWidth="1"/>
    <col min="5" max="5" width="9.5703125" style="2" customWidth="1"/>
    <col min="6" max="6" width="10.140625" style="2" customWidth="1"/>
    <col min="7" max="7" width="12.7109375" style="2" customWidth="1"/>
    <col min="8" max="8" width="13.7109375" style="2" customWidth="1"/>
    <col min="9" max="9" width="12.85546875" style="2" customWidth="1"/>
    <col min="10" max="10" width="16.5703125" style="2" customWidth="1"/>
    <col min="11" max="11" width="52.140625" style="3" customWidth="1"/>
    <col min="12" max="12" width="14.28515625" style="3" bestFit="1" customWidth="1"/>
    <col min="13" max="16384" width="9.140625" style="3"/>
  </cols>
  <sheetData>
    <row r="1" spans="1:11" ht="20.25" customHeight="1">
      <c r="B1" s="37" t="s">
        <v>70</v>
      </c>
      <c r="C1" s="37"/>
      <c r="D1" s="37"/>
      <c r="E1" s="39"/>
      <c r="F1" s="39"/>
      <c r="G1" s="39"/>
      <c r="H1" s="1"/>
      <c r="I1" s="1"/>
      <c r="J1" s="1"/>
    </row>
    <row r="2" spans="1:11" ht="18.75" customHeight="1">
      <c r="B2" s="37"/>
    </row>
    <row r="3" spans="1:11" ht="33.75" customHeight="1" thickBot="1">
      <c r="B3" s="37"/>
    </row>
    <row r="4" spans="1:11" ht="62.25" customHeight="1" thickBot="1">
      <c r="B4" s="17"/>
      <c r="C4" s="13" t="s">
        <v>2</v>
      </c>
      <c r="D4" s="13" t="s">
        <v>12</v>
      </c>
      <c r="E4" s="13" t="s">
        <v>13</v>
      </c>
      <c r="F4" s="13" t="s">
        <v>14</v>
      </c>
      <c r="G4" s="13" t="s">
        <v>15</v>
      </c>
      <c r="H4" s="13" t="s">
        <v>16</v>
      </c>
      <c r="I4" s="13" t="s">
        <v>0</v>
      </c>
      <c r="J4" s="14" t="s">
        <v>17</v>
      </c>
      <c r="K4" s="111" t="s">
        <v>71</v>
      </c>
    </row>
    <row r="5" spans="1:11" ht="25.5" customHeight="1" thickBot="1">
      <c r="B5" s="88"/>
      <c r="C5" s="90"/>
      <c r="D5" s="89"/>
      <c r="E5" s="144" t="s">
        <v>69</v>
      </c>
      <c r="F5" s="144"/>
      <c r="G5" s="144"/>
      <c r="H5" s="144"/>
      <c r="I5" s="144"/>
      <c r="J5" s="144"/>
      <c r="K5" s="112"/>
    </row>
    <row r="6" spans="1:11" s="20" customFormat="1" ht="12.75" customHeight="1">
      <c r="A6" s="126"/>
      <c r="B6" s="129" t="s">
        <v>26</v>
      </c>
      <c r="C6" s="134" t="s">
        <v>32</v>
      </c>
      <c r="D6" s="137"/>
      <c r="E6" s="138"/>
      <c r="F6" s="138"/>
      <c r="G6" s="138"/>
      <c r="H6" s="138"/>
      <c r="I6" s="138"/>
      <c r="J6" s="91">
        <f>SUM(J7:J9)</f>
        <v>0</v>
      </c>
      <c r="K6" s="116"/>
    </row>
    <row r="7" spans="1:11" s="20" customFormat="1" ht="135.75" customHeight="1">
      <c r="A7" s="127"/>
      <c r="B7" s="130"/>
      <c r="C7" s="135"/>
      <c r="D7" s="77"/>
      <c r="E7" s="25" t="s">
        <v>1</v>
      </c>
      <c r="F7" s="66">
        <v>0</v>
      </c>
      <c r="G7" s="25"/>
      <c r="H7" s="25">
        <f>F7*G7</f>
        <v>0</v>
      </c>
      <c r="I7" s="25">
        <f>H7*0.21</f>
        <v>0</v>
      </c>
      <c r="J7" s="92">
        <f>SUM(H7:I7)</f>
        <v>0</v>
      </c>
      <c r="K7" s="113"/>
    </row>
    <row r="8" spans="1:11" s="20" customFormat="1" ht="191.25" customHeight="1">
      <c r="A8" s="127"/>
      <c r="B8" s="130"/>
      <c r="C8" s="135"/>
      <c r="D8" s="77"/>
      <c r="E8" s="25" t="s">
        <v>1</v>
      </c>
      <c r="F8" s="66">
        <v>0</v>
      </c>
      <c r="G8" s="25"/>
      <c r="H8" s="25">
        <f>F8*G8</f>
        <v>0</v>
      </c>
      <c r="I8" s="25">
        <f>H8*0.21</f>
        <v>0</v>
      </c>
      <c r="J8" s="92">
        <f>SUM(H8:I8)</f>
        <v>0</v>
      </c>
      <c r="K8" s="113"/>
    </row>
    <row r="9" spans="1:11" s="20" customFormat="1" ht="164.25" customHeight="1" thickBot="1">
      <c r="A9" s="127"/>
      <c r="B9" s="131"/>
      <c r="C9" s="136"/>
      <c r="D9" s="78"/>
      <c r="E9" s="25" t="s">
        <v>1</v>
      </c>
      <c r="F9" s="66">
        <v>0</v>
      </c>
      <c r="G9" s="25"/>
      <c r="H9" s="25">
        <f>F9*G9</f>
        <v>0</v>
      </c>
      <c r="I9" s="25">
        <f>H9*0.21</f>
        <v>0</v>
      </c>
      <c r="J9" s="92">
        <f>SUM(H9:I9)</f>
        <v>0</v>
      </c>
      <c r="K9" s="113"/>
    </row>
    <row r="10" spans="1:11" s="20" customFormat="1" ht="12.75">
      <c r="A10" s="127"/>
      <c r="B10" s="129" t="s">
        <v>11</v>
      </c>
      <c r="C10" s="134" t="s">
        <v>3</v>
      </c>
      <c r="D10" s="173" t="s">
        <v>7</v>
      </c>
      <c r="E10" s="174"/>
      <c r="F10" s="174"/>
      <c r="G10" s="174"/>
      <c r="H10" s="174"/>
      <c r="I10" s="175"/>
      <c r="J10" s="93">
        <f>SUM(J11:J18)</f>
        <v>0</v>
      </c>
      <c r="K10" s="116"/>
    </row>
    <row r="11" spans="1:11" s="20" customFormat="1" ht="129.75" customHeight="1">
      <c r="A11" s="127"/>
      <c r="B11" s="130"/>
      <c r="C11" s="140"/>
      <c r="D11" s="79" t="s">
        <v>60</v>
      </c>
      <c r="E11" s="25" t="s">
        <v>1</v>
      </c>
      <c r="F11" s="66">
        <v>15</v>
      </c>
      <c r="G11" s="25"/>
      <c r="H11" s="25">
        <f>G11*F11</f>
        <v>0</v>
      </c>
      <c r="I11" s="25">
        <f>H11*0.21</f>
        <v>0</v>
      </c>
      <c r="J11" s="92">
        <f>SUM(H11:I11)</f>
        <v>0</v>
      </c>
      <c r="K11" s="113"/>
    </row>
    <row r="12" spans="1:11" s="20" customFormat="1" ht="144" customHeight="1">
      <c r="A12" s="127"/>
      <c r="B12" s="130"/>
      <c r="C12" s="140"/>
      <c r="D12" s="79" t="s">
        <v>61</v>
      </c>
      <c r="E12" s="25" t="s">
        <v>1</v>
      </c>
      <c r="F12" s="66">
        <v>15</v>
      </c>
      <c r="G12" s="25"/>
      <c r="H12" s="25">
        <f t="shared" ref="H12:H18" si="0">G12*F12</f>
        <v>0</v>
      </c>
      <c r="I12" s="25">
        <f t="shared" ref="I12:I18" si="1">H12*0.21</f>
        <v>0</v>
      </c>
      <c r="J12" s="92">
        <f t="shared" ref="J12:J18" si="2">SUM(H12:I12)</f>
        <v>0</v>
      </c>
      <c r="K12" s="113"/>
    </row>
    <row r="13" spans="1:11" s="20" customFormat="1" ht="173.25" customHeight="1">
      <c r="A13" s="127"/>
      <c r="B13" s="130"/>
      <c r="C13" s="140"/>
      <c r="D13" s="79" t="s">
        <v>62</v>
      </c>
      <c r="E13" s="25" t="s">
        <v>1</v>
      </c>
      <c r="F13" s="66">
        <v>15</v>
      </c>
      <c r="G13" s="25"/>
      <c r="H13" s="25">
        <f t="shared" si="0"/>
        <v>0</v>
      </c>
      <c r="I13" s="25">
        <f t="shared" si="1"/>
        <v>0</v>
      </c>
      <c r="J13" s="92">
        <f t="shared" si="2"/>
        <v>0</v>
      </c>
      <c r="K13" s="113"/>
    </row>
    <row r="14" spans="1:11" s="20" customFormat="1" ht="120.75" customHeight="1">
      <c r="A14" s="127"/>
      <c r="B14" s="130"/>
      <c r="C14" s="140"/>
      <c r="D14" s="79" t="s">
        <v>63</v>
      </c>
      <c r="E14" s="25" t="s">
        <v>1</v>
      </c>
      <c r="F14" s="66">
        <v>15</v>
      </c>
      <c r="G14" s="25"/>
      <c r="H14" s="25">
        <f t="shared" si="0"/>
        <v>0</v>
      </c>
      <c r="I14" s="25">
        <f t="shared" si="1"/>
        <v>0</v>
      </c>
      <c r="J14" s="92">
        <f t="shared" si="2"/>
        <v>0</v>
      </c>
      <c r="K14" s="113"/>
    </row>
    <row r="15" spans="1:11" s="20" customFormat="1" ht="136.5" customHeight="1">
      <c r="A15" s="127"/>
      <c r="B15" s="130"/>
      <c r="C15" s="140"/>
      <c r="D15" s="79" t="s">
        <v>64</v>
      </c>
      <c r="E15" s="25" t="s">
        <v>1</v>
      </c>
      <c r="F15" s="66">
        <v>1</v>
      </c>
      <c r="G15" s="25"/>
      <c r="H15" s="25">
        <f t="shared" si="0"/>
        <v>0</v>
      </c>
      <c r="I15" s="25">
        <f t="shared" si="1"/>
        <v>0</v>
      </c>
      <c r="J15" s="92">
        <f t="shared" si="2"/>
        <v>0</v>
      </c>
      <c r="K15" s="113"/>
    </row>
    <row r="16" spans="1:11" s="20" customFormat="1" ht="159.75" customHeight="1">
      <c r="A16" s="127"/>
      <c r="B16" s="130"/>
      <c r="C16" s="140"/>
      <c r="D16" s="79" t="s">
        <v>65</v>
      </c>
      <c r="E16" s="25" t="s">
        <v>1</v>
      </c>
      <c r="F16" s="66">
        <v>1</v>
      </c>
      <c r="G16" s="25"/>
      <c r="H16" s="25">
        <f t="shared" si="0"/>
        <v>0</v>
      </c>
      <c r="I16" s="25">
        <f t="shared" si="1"/>
        <v>0</v>
      </c>
      <c r="J16" s="92">
        <f t="shared" si="2"/>
        <v>0</v>
      </c>
      <c r="K16" s="113"/>
    </row>
    <row r="17" spans="1:12" s="20" customFormat="1" ht="178.5" customHeight="1">
      <c r="A17" s="127"/>
      <c r="B17" s="130"/>
      <c r="C17" s="140"/>
      <c r="D17" s="79" t="s">
        <v>45</v>
      </c>
      <c r="E17" s="25" t="s">
        <v>1</v>
      </c>
      <c r="F17" s="66">
        <v>1</v>
      </c>
      <c r="G17" s="25"/>
      <c r="H17" s="25">
        <f t="shared" si="0"/>
        <v>0</v>
      </c>
      <c r="I17" s="25">
        <f t="shared" si="1"/>
        <v>0</v>
      </c>
      <c r="J17" s="92">
        <f t="shared" si="2"/>
        <v>0</v>
      </c>
      <c r="K17" s="113"/>
    </row>
    <row r="18" spans="1:12" s="20" customFormat="1" ht="181.5" thickBot="1">
      <c r="A18" s="127"/>
      <c r="B18" s="139"/>
      <c r="C18" s="141"/>
      <c r="D18" s="79" t="s">
        <v>46</v>
      </c>
      <c r="E18" s="25" t="s">
        <v>1</v>
      </c>
      <c r="F18" s="66">
        <v>1</v>
      </c>
      <c r="G18" s="25"/>
      <c r="H18" s="25">
        <f t="shared" si="0"/>
        <v>0</v>
      </c>
      <c r="I18" s="25">
        <f t="shared" si="1"/>
        <v>0</v>
      </c>
      <c r="J18" s="92">
        <f t="shared" si="2"/>
        <v>0</v>
      </c>
      <c r="K18" s="113"/>
    </row>
    <row r="19" spans="1:12" s="20" customFormat="1" ht="12.75">
      <c r="A19" s="127"/>
      <c r="B19" s="152" t="s">
        <v>23</v>
      </c>
      <c r="C19" s="134" t="s">
        <v>4</v>
      </c>
      <c r="D19" s="176"/>
      <c r="E19" s="156"/>
      <c r="F19" s="156"/>
      <c r="G19" s="156"/>
      <c r="H19" s="156"/>
      <c r="I19" s="157"/>
      <c r="J19" s="93">
        <f>SUM(J20:J21)</f>
        <v>0</v>
      </c>
      <c r="K19" s="116"/>
    </row>
    <row r="20" spans="1:12" s="20" customFormat="1" ht="12.75">
      <c r="A20" s="127"/>
      <c r="B20" s="153"/>
      <c r="C20" s="135"/>
      <c r="D20" s="78"/>
      <c r="E20" s="25" t="s">
        <v>1</v>
      </c>
      <c r="F20" s="66">
        <v>0</v>
      </c>
      <c r="G20" s="25"/>
      <c r="H20" s="25">
        <f>F20*G20</f>
        <v>0</v>
      </c>
      <c r="I20" s="25">
        <f>H20*0.21</f>
        <v>0</v>
      </c>
      <c r="J20" s="92">
        <f>SUM(H20:I20)</f>
        <v>0</v>
      </c>
      <c r="K20" s="113"/>
    </row>
    <row r="21" spans="1:12" s="20" customFormat="1" ht="138.75" customHeight="1" thickBot="1">
      <c r="A21" s="127"/>
      <c r="B21" s="153"/>
      <c r="C21" s="136"/>
      <c r="D21" s="77"/>
      <c r="E21" s="25" t="s">
        <v>1</v>
      </c>
      <c r="F21" s="66">
        <v>0</v>
      </c>
      <c r="G21" s="25"/>
      <c r="H21" s="25">
        <f>F21*G21</f>
        <v>0</v>
      </c>
      <c r="I21" s="25">
        <f>H21*0.21</f>
        <v>0</v>
      </c>
      <c r="J21" s="92">
        <f>SUM(H21:I21)</f>
        <v>0</v>
      </c>
      <c r="K21" s="113"/>
      <c r="L21" s="124"/>
    </row>
    <row r="22" spans="1:12" s="20" customFormat="1" ht="17.25" customHeight="1">
      <c r="A22" s="127"/>
      <c r="B22" s="153"/>
      <c r="C22" s="158" t="s">
        <v>27</v>
      </c>
      <c r="D22" s="155"/>
      <c r="E22" s="156"/>
      <c r="F22" s="156"/>
      <c r="G22" s="156"/>
      <c r="H22" s="156"/>
      <c r="I22" s="157"/>
      <c r="J22" s="93">
        <f>SUM(J23)</f>
        <v>0</v>
      </c>
      <c r="K22" s="116"/>
    </row>
    <row r="23" spans="1:12" ht="119.25" customHeight="1" thickBot="1">
      <c r="A23" s="127"/>
      <c r="B23" s="154"/>
      <c r="C23" s="159"/>
      <c r="D23" s="80"/>
      <c r="E23" s="25" t="s">
        <v>1</v>
      </c>
      <c r="F23" s="66">
        <v>0</v>
      </c>
      <c r="G23" s="25"/>
      <c r="H23" s="25">
        <f>F23*G23</f>
        <v>0</v>
      </c>
      <c r="I23" s="25">
        <f>H23*0.21</f>
        <v>0</v>
      </c>
      <c r="J23" s="92">
        <f>SUM(H23:I23)</f>
        <v>0</v>
      </c>
      <c r="K23" s="114"/>
    </row>
    <row r="24" spans="1:12" s="34" customFormat="1" ht="23.25" customHeight="1" thickBot="1">
      <c r="A24" s="128"/>
      <c r="B24" s="33"/>
      <c r="C24" s="47"/>
      <c r="D24" s="48"/>
      <c r="E24" s="48"/>
      <c r="F24" s="48"/>
      <c r="G24" s="48"/>
      <c r="H24" s="48"/>
      <c r="I24" s="49"/>
      <c r="J24" s="94">
        <f>J6+J10+J19+J22</f>
        <v>0</v>
      </c>
      <c r="K24" s="117"/>
    </row>
    <row r="25" spans="1:12" ht="104.25" customHeight="1" thickBot="1">
      <c r="B25" s="21"/>
      <c r="C25" s="50"/>
      <c r="D25" s="51"/>
      <c r="E25" s="52"/>
      <c r="F25" s="52"/>
      <c r="G25" s="52"/>
      <c r="H25" s="52"/>
      <c r="I25" s="26"/>
      <c r="J25" s="95"/>
      <c r="K25" s="114"/>
    </row>
    <row r="26" spans="1:12" s="20" customFormat="1" ht="15" customHeight="1">
      <c r="A26" s="208"/>
      <c r="B26" s="211" t="s">
        <v>20</v>
      </c>
      <c r="C26" s="168" t="s">
        <v>28</v>
      </c>
      <c r="D26" s="170"/>
      <c r="E26" s="171"/>
      <c r="F26" s="171"/>
      <c r="G26" s="171"/>
      <c r="H26" s="171"/>
      <c r="I26" s="171"/>
      <c r="J26" s="96">
        <f>SUM(J27:J28)</f>
        <v>0</v>
      </c>
      <c r="K26" s="118"/>
    </row>
    <row r="27" spans="1:12" s="20" customFormat="1" ht="248.25" customHeight="1">
      <c r="A27" s="209"/>
      <c r="B27" s="212"/>
      <c r="C27" s="169"/>
      <c r="D27" s="81"/>
      <c r="E27" s="45" t="s">
        <v>1</v>
      </c>
      <c r="F27" s="67">
        <v>0</v>
      </c>
      <c r="G27" s="45"/>
      <c r="H27" s="45">
        <f>F27*G27</f>
        <v>0</v>
      </c>
      <c r="I27" s="24">
        <f>H27*0.21</f>
        <v>0</v>
      </c>
      <c r="J27" s="97">
        <f>SUM(H27:I27)</f>
        <v>0</v>
      </c>
      <c r="K27" s="113"/>
    </row>
    <row r="28" spans="1:12" s="20" customFormat="1" ht="108.75" customHeight="1" thickBot="1">
      <c r="A28" s="209"/>
      <c r="B28" s="212"/>
      <c r="C28" s="169"/>
      <c r="D28" s="82"/>
      <c r="E28" s="46" t="s">
        <v>1</v>
      </c>
      <c r="F28" s="67">
        <v>0</v>
      </c>
      <c r="G28" s="46"/>
      <c r="H28" s="45">
        <f>F28*G28</f>
        <v>0</v>
      </c>
      <c r="I28" s="24">
        <f>H28*0.21</f>
        <v>0</v>
      </c>
      <c r="J28" s="97">
        <f>SUM(H28:I28)</f>
        <v>0</v>
      </c>
      <c r="K28" s="113"/>
    </row>
    <row r="29" spans="1:12" s="20" customFormat="1" ht="12.75">
      <c r="A29" s="209"/>
      <c r="B29" s="212"/>
      <c r="C29" s="168" t="s">
        <v>29</v>
      </c>
      <c r="D29" s="170"/>
      <c r="E29" s="171"/>
      <c r="F29" s="171"/>
      <c r="G29" s="171"/>
      <c r="H29" s="171"/>
      <c r="I29" s="171"/>
      <c r="J29" s="98">
        <f>SUM(J30:J36)</f>
        <v>0</v>
      </c>
      <c r="K29" s="118"/>
    </row>
    <row r="30" spans="1:12" s="20" customFormat="1" ht="136.5" customHeight="1">
      <c r="A30" s="209"/>
      <c r="B30" s="212"/>
      <c r="C30" s="169"/>
      <c r="D30" s="81"/>
      <c r="E30" s="45" t="s">
        <v>1</v>
      </c>
      <c r="F30" s="67">
        <v>0</v>
      </c>
      <c r="G30" s="45"/>
      <c r="H30" s="45">
        <f>F30*G30</f>
        <v>0</v>
      </c>
      <c r="I30" s="24">
        <f>H30*0.21</f>
        <v>0</v>
      </c>
      <c r="J30" s="97">
        <f>SUM(H30:I30)</f>
        <v>0</v>
      </c>
      <c r="K30" s="113"/>
    </row>
    <row r="31" spans="1:12" s="20" customFormat="1" ht="89.25" customHeight="1">
      <c r="A31" s="209"/>
      <c r="B31" s="212"/>
      <c r="C31" s="169"/>
      <c r="D31" s="81"/>
      <c r="E31" s="45" t="s">
        <v>1</v>
      </c>
      <c r="F31" s="67">
        <v>0</v>
      </c>
      <c r="G31" s="45"/>
      <c r="H31" s="45">
        <f t="shared" ref="H31:H36" si="3">F31*G31</f>
        <v>0</v>
      </c>
      <c r="I31" s="24">
        <f t="shared" ref="I31:I36" si="4">H31*0.21</f>
        <v>0</v>
      </c>
      <c r="J31" s="97">
        <f t="shared" ref="J31:J36" si="5">SUM(H31:I31)</f>
        <v>0</v>
      </c>
      <c r="K31" s="113"/>
    </row>
    <row r="32" spans="1:12" s="20" customFormat="1" ht="12.75">
      <c r="A32" s="209"/>
      <c r="B32" s="212"/>
      <c r="C32" s="169"/>
      <c r="D32" s="81"/>
      <c r="E32" s="45" t="s">
        <v>1</v>
      </c>
      <c r="F32" s="67">
        <v>0</v>
      </c>
      <c r="G32" s="45"/>
      <c r="H32" s="45">
        <f t="shared" si="3"/>
        <v>0</v>
      </c>
      <c r="I32" s="24">
        <f t="shared" si="4"/>
        <v>0</v>
      </c>
      <c r="J32" s="97">
        <f t="shared" si="5"/>
        <v>0</v>
      </c>
      <c r="K32" s="113"/>
    </row>
    <row r="33" spans="1:11" s="20" customFormat="1" ht="156" customHeight="1">
      <c r="A33" s="209"/>
      <c r="B33" s="212"/>
      <c r="C33" s="169"/>
      <c r="D33" s="81"/>
      <c r="E33" s="45" t="s">
        <v>1</v>
      </c>
      <c r="F33" s="67">
        <v>0</v>
      </c>
      <c r="G33" s="45"/>
      <c r="H33" s="45">
        <f t="shared" si="3"/>
        <v>0</v>
      </c>
      <c r="I33" s="24">
        <f t="shared" si="4"/>
        <v>0</v>
      </c>
      <c r="J33" s="97">
        <f t="shared" si="5"/>
        <v>0</v>
      </c>
      <c r="K33" s="113"/>
    </row>
    <row r="34" spans="1:11" s="20" customFormat="1" ht="157.5" customHeight="1">
      <c r="A34" s="209"/>
      <c r="B34" s="212"/>
      <c r="C34" s="169"/>
      <c r="D34" s="81"/>
      <c r="E34" s="45" t="s">
        <v>1</v>
      </c>
      <c r="F34" s="67">
        <v>0</v>
      </c>
      <c r="G34" s="45"/>
      <c r="H34" s="45">
        <f t="shared" si="3"/>
        <v>0</v>
      </c>
      <c r="I34" s="24">
        <f t="shared" si="4"/>
        <v>0</v>
      </c>
      <c r="J34" s="97">
        <f t="shared" si="5"/>
        <v>0</v>
      </c>
      <c r="K34" s="113"/>
    </row>
    <row r="35" spans="1:11" s="20" customFormat="1" ht="138" customHeight="1">
      <c r="A35" s="209"/>
      <c r="B35" s="212"/>
      <c r="C35" s="169"/>
      <c r="D35" s="81"/>
      <c r="E35" s="45" t="s">
        <v>1</v>
      </c>
      <c r="F35" s="67">
        <v>0</v>
      </c>
      <c r="G35" s="45"/>
      <c r="H35" s="45">
        <f t="shared" si="3"/>
        <v>0</v>
      </c>
      <c r="I35" s="24">
        <f t="shared" si="4"/>
        <v>0</v>
      </c>
      <c r="J35" s="97">
        <f t="shared" si="5"/>
        <v>0</v>
      </c>
      <c r="K35" s="113"/>
    </row>
    <row r="36" spans="1:11" s="20" customFormat="1" ht="90.75" customHeight="1" thickBot="1">
      <c r="A36" s="209"/>
      <c r="B36" s="213"/>
      <c r="C36" s="172"/>
      <c r="D36" s="81"/>
      <c r="E36" s="45" t="s">
        <v>1</v>
      </c>
      <c r="F36" s="67">
        <v>0</v>
      </c>
      <c r="G36" s="53"/>
      <c r="H36" s="45">
        <f t="shared" si="3"/>
        <v>0</v>
      </c>
      <c r="I36" s="24">
        <f t="shared" si="4"/>
        <v>0</v>
      </c>
      <c r="J36" s="97">
        <f t="shared" si="5"/>
        <v>0</v>
      </c>
      <c r="K36" s="113"/>
    </row>
    <row r="37" spans="1:11" s="20" customFormat="1" ht="12.75">
      <c r="A37" s="209"/>
      <c r="B37" s="211" t="s">
        <v>21</v>
      </c>
      <c r="C37" s="168" t="s">
        <v>5</v>
      </c>
      <c r="D37" s="206" t="s">
        <v>8</v>
      </c>
      <c r="E37" s="207"/>
      <c r="F37" s="207"/>
      <c r="G37" s="207"/>
      <c r="H37" s="207"/>
      <c r="I37" s="207"/>
      <c r="J37" s="98">
        <f>SUM(J38:J41)</f>
        <v>0</v>
      </c>
      <c r="K37" s="118"/>
    </row>
    <row r="38" spans="1:11" s="20" customFormat="1" ht="12.75">
      <c r="A38" s="209"/>
      <c r="B38" s="212"/>
      <c r="C38" s="169"/>
      <c r="D38" s="81"/>
      <c r="E38" s="45" t="s">
        <v>1</v>
      </c>
      <c r="F38" s="67">
        <v>0</v>
      </c>
      <c r="G38" s="53"/>
      <c r="H38" s="45">
        <f>F38*G38</f>
        <v>0</v>
      </c>
      <c r="I38" s="24">
        <f>H38*0.21</f>
        <v>0</v>
      </c>
      <c r="J38" s="97">
        <f>H38+I38</f>
        <v>0</v>
      </c>
      <c r="K38" s="113"/>
    </row>
    <row r="39" spans="1:11" s="20" customFormat="1" ht="12.75">
      <c r="A39" s="209"/>
      <c r="B39" s="212"/>
      <c r="C39" s="169"/>
      <c r="D39" s="81"/>
      <c r="E39" s="45" t="s">
        <v>1</v>
      </c>
      <c r="F39" s="67">
        <v>0</v>
      </c>
      <c r="G39" s="53"/>
      <c r="H39" s="45">
        <f>F39*G39</f>
        <v>0</v>
      </c>
      <c r="I39" s="24">
        <f>H39*0.21</f>
        <v>0</v>
      </c>
      <c r="J39" s="97">
        <f>H39+I39</f>
        <v>0</v>
      </c>
      <c r="K39" s="113"/>
    </row>
    <row r="40" spans="1:11" s="20" customFormat="1" ht="64.5" customHeight="1">
      <c r="A40" s="209"/>
      <c r="B40" s="212"/>
      <c r="C40" s="169"/>
      <c r="D40" s="81"/>
      <c r="E40" s="45" t="s">
        <v>1</v>
      </c>
      <c r="F40" s="67">
        <v>0</v>
      </c>
      <c r="G40" s="53"/>
      <c r="H40" s="45">
        <f>F40*G40</f>
        <v>0</v>
      </c>
      <c r="I40" s="24">
        <f>H40*0.21</f>
        <v>0</v>
      </c>
      <c r="J40" s="97">
        <f>H40+I40</f>
        <v>0</v>
      </c>
      <c r="K40" s="113"/>
    </row>
    <row r="41" spans="1:11" s="20" customFormat="1" ht="49.5" thickBot="1">
      <c r="A41" s="209"/>
      <c r="B41" s="213"/>
      <c r="C41" s="172"/>
      <c r="D41" s="81" t="s">
        <v>47</v>
      </c>
      <c r="E41" s="45" t="s">
        <v>1</v>
      </c>
      <c r="F41" s="67">
        <v>24</v>
      </c>
      <c r="G41" s="53"/>
      <c r="H41" s="45">
        <f>F41*G41</f>
        <v>0</v>
      </c>
      <c r="I41" s="24">
        <f>H41*0.21</f>
        <v>0</v>
      </c>
      <c r="J41" s="97">
        <f>H41+I41</f>
        <v>0</v>
      </c>
      <c r="K41" s="113"/>
    </row>
    <row r="42" spans="1:11" s="20" customFormat="1" ht="12.75">
      <c r="A42" s="209"/>
      <c r="B42" s="211" t="s">
        <v>18</v>
      </c>
      <c r="C42" s="168" t="s">
        <v>6</v>
      </c>
      <c r="D42" s="214" t="s">
        <v>9</v>
      </c>
      <c r="E42" s="214"/>
      <c r="F42" s="214"/>
      <c r="G42" s="214"/>
      <c r="H42" s="214"/>
      <c r="I42" s="206"/>
      <c r="J42" s="98">
        <f>SUM(J43:J52)</f>
        <v>0</v>
      </c>
      <c r="K42" s="118"/>
    </row>
    <row r="43" spans="1:11" s="20" customFormat="1" ht="144.75" customHeight="1">
      <c r="A43" s="209"/>
      <c r="B43" s="212"/>
      <c r="C43" s="169"/>
      <c r="D43" s="81" t="s">
        <v>48</v>
      </c>
      <c r="E43" s="45" t="s">
        <v>1</v>
      </c>
      <c r="F43" s="67">
        <v>1</v>
      </c>
      <c r="G43" s="54"/>
      <c r="H43" s="45">
        <f>F43*G43</f>
        <v>0</v>
      </c>
      <c r="I43" s="24">
        <f>H43*0.21</f>
        <v>0</v>
      </c>
      <c r="J43" s="97">
        <f>SUM(H43:I43)</f>
        <v>0</v>
      </c>
      <c r="K43" s="113"/>
    </row>
    <row r="44" spans="1:11" s="20" customFormat="1" ht="157.5" customHeight="1">
      <c r="A44" s="209"/>
      <c r="B44" s="212"/>
      <c r="C44" s="169"/>
      <c r="D44" s="81" t="s">
        <v>66</v>
      </c>
      <c r="E44" s="45" t="s">
        <v>1</v>
      </c>
      <c r="F44" s="67">
        <v>8</v>
      </c>
      <c r="G44" s="54"/>
      <c r="H44" s="45">
        <f t="shared" ref="H44:H52" si="6">F44*G44</f>
        <v>0</v>
      </c>
      <c r="I44" s="24">
        <f t="shared" ref="I44:I52" si="7">H44*0.21</f>
        <v>0</v>
      </c>
      <c r="J44" s="97">
        <f t="shared" ref="J44:J52" si="8">SUM(H44:I44)</f>
        <v>0</v>
      </c>
      <c r="K44" s="113"/>
    </row>
    <row r="45" spans="1:11" s="20" customFormat="1" ht="202.5" customHeight="1">
      <c r="A45" s="209"/>
      <c r="B45" s="212"/>
      <c r="C45" s="169"/>
      <c r="D45" s="81" t="s">
        <v>49</v>
      </c>
      <c r="E45" s="45" t="s">
        <v>1</v>
      </c>
      <c r="F45" s="67">
        <v>1</v>
      </c>
      <c r="G45" s="54"/>
      <c r="H45" s="45">
        <f t="shared" si="6"/>
        <v>0</v>
      </c>
      <c r="I45" s="24">
        <f t="shared" si="7"/>
        <v>0</v>
      </c>
      <c r="J45" s="97">
        <f t="shared" si="8"/>
        <v>0</v>
      </c>
      <c r="K45" s="113"/>
    </row>
    <row r="46" spans="1:11" s="20" customFormat="1" ht="144.75">
      <c r="A46" s="209"/>
      <c r="B46" s="212"/>
      <c r="C46" s="169"/>
      <c r="D46" s="81" t="s">
        <v>73</v>
      </c>
      <c r="E46" s="45" t="s">
        <v>1</v>
      </c>
      <c r="F46" s="67">
        <v>1</v>
      </c>
      <c r="G46" s="54"/>
      <c r="H46" s="45">
        <f t="shared" si="6"/>
        <v>0</v>
      </c>
      <c r="I46" s="24">
        <f t="shared" si="7"/>
        <v>0</v>
      </c>
      <c r="J46" s="97">
        <f t="shared" si="8"/>
        <v>0</v>
      </c>
      <c r="K46" s="113"/>
    </row>
    <row r="47" spans="1:11" s="20" customFormat="1" ht="144" customHeight="1">
      <c r="A47" s="209"/>
      <c r="B47" s="212"/>
      <c r="C47" s="169"/>
      <c r="D47" s="81" t="s">
        <v>50</v>
      </c>
      <c r="E47" s="45" t="s">
        <v>1</v>
      </c>
      <c r="F47" s="67">
        <v>3</v>
      </c>
      <c r="G47" s="54"/>
      <c r="H47" s="45">
        <f t="shared" si="6"/>
        <v>0</v>
      </c>
      <c r="I47" s="24">
        <f t="shared" si="7"/>
        <v>0</v>
      </c>
      <c r="J47" s="97">
        <f t="shared" si="8"/>
        <v>0</v>
      </c>
      <c r="K47" s="113"/>
    </row>
    <row r="48" spans="1:11" s="20" customFormat="1" ht="50.25" customHeight="1">
      <c r="A48" s="209"/>
      <c r="B48" s="212"/>
      <c r="C48" s="169"/>
      <c r="D48" s="81" t="s">
        <v>51</v>
      </c>
      <c r="E48" s="45" t="s">
        <v>1</v>
      </c>
      <c r="F48" s="67">
        <v>1</v>
      </c>
      <c r="G48" s="53"/>
      <c r="H48" s="45">
        <f t="shared" si="6"/>
        <v>0</v>
      </c>
      <c r="I48" s="24">
        <f t="shared" si="7"/>
        <v>0</v>
      </c>
      <c r="J48" s="97">
        <f t="shared" si="8"/>
        <v>0</v>
      </c>
      <c r="K48" s="113"/>
    </row>
    <row r="49" spans="1:11" s="20" customFormat="1" ht="97.5">
      <c r="A49" s="209"/>
      <c r="B49" s="212"/>
      <c r="C49" s="169"/>
      <c r="D49" s="81" t="s">
        <v>52</v>
      </c>
      <c r="E49" s="45" t="s">
        <v>1</v>
      </c>
      <c r="F49" s="67">
        <v>1</v>
      </c>
      <c r="G49" s="54"/>
      <c r="H49" s="45">
        <f t="shared" si="6"/>
        <v>0</v>
      </c>
      <c r="I49" s="24">
        <f t="shared" si="7"/>
        <v>0</v>
      </c>
      <c r="J49" s="97">
        <f t="shared" si="8"/>
        <v>0</v>
      </c>
      <c r="K49" s="113"/>
    </row>
    <row r="50" spans="1:11" s="20" customFormat="1" ht="12.75">
      <c r="A50" s="209"/>
      <c r="B50" s="212"/>
      <c r="C50" s="169"/>
      <c r="D50" s="81"/>
      <c r="E50" s="45" t="s">
        <v>1</v>
      </c>
      <c r="F50" s="67">
        <v>0</v>
      </c>
      <c r="G50" s="54"/>
      <c r="H50" s="45">
        <f t="shared" si="6"/>
        <v>0</v>
      </c>
      <c r="I50" s="24">
        <f t="shared" si="7"/>
        <v>0</v>
      </c>
      <c r="J50" s="97">
        <f t="shared" si="8"/>
        <v>0</v>
      </c>
      <c r="K50" s="113"/>
    </row>
    <row r="51" spans="1:11" s="20" customFormat="1" ht="77.25" customHeight="1">
      <c r="A51" s="209"/>
      <c r="B51" s="212"/>
      <c r="C51" s="169"/>
      <c r="D51" s="81"/>
      <c r="E51" s="45" t="s">
        <v>1</v>
      </c>
      <c r="F51" s="67">
        <v>0</v>
      </c>
      <c r="G51" s="54"/>
      <c r="H51" s="45">
        <f t="shared" si="6"/>
        <v>0</v>
      </c>
      <c r="I51" s="24">
        <f t="shared" si="7"/>
        <v>0</v>
      </c>
      <c r="J51" s="97">
        <f t="shared" si="8"/>
        <v>0</v>
      </c>
      <c r="K51" s="113"/>
    </row>
    <row r="52" spans="1:11" s="20" customFormat="1" ht="13.5" thickBot="1">
      <c r="A52" s="209"/>
      <c r="B52" s="212"/>
      <c r="C52" s="169"/>
      <c r="D52" s="81"/>
      <c r="E52" s="45" t="s">
        <v>1</v>
      </c>
      <c r="F52" s="67">
        <v>0</v>
      </c>
      <c r="G52" s="55"/>
      <c r="H52" s="45">
        <f t="shared" si="6"/>
        <v>0</v>
      </c>
      <c r="I52" s="24">
        <f t="shared" si="7"/>
        <v>0</v>
      </c>
      <c r="J52" s="97">
        <f t="shared" si="8"/>
        <v>0</v>
      </c>
      <c r="K52" s="113"/>
    </row>
    <row r="53" spans="1:11" s="20" customFormat="1" ht="15" customHeight="1">
      <c r="A53" s="209"/>
      <c r="B53" s="211" t="s">
        <v>10</v>
      </c>
      <c r="C53" s="168" t="s">
        <v>30</v>
      </c>
      <c r="D53" s="214"/>
      <c r="E53" s="214"/>
      <c r="F53" s="214"/>
      <c r="G53" s="214"/>
      <c r="H53" s="214"/>
      <c r="I53" s="206"/>
      <c r="J53" s="98">
        <f>SUM(J54:J55)</f>
        <v>0</v>
      </c>
      <c r="K53" s="118"/>
    </row>
    <row r="54" spans="1:11" s="20" customFormat="1" ht="237.75" customHeight="1">
      <c r="A54" s="209"/>
      <c r="B54" s="212"/>
      <c r="C54" s="169"/>
      <c r="D54" s="81"/>
      <c r="E54" s="45" t="s">
        <v>1</v>
      </c>
      <c r="F54" s="67">
        <v>0</v>
      </c>
      <c r="G54" s="45"/>
      <c r="H54" s="45">
        <f>F54*G54</f>
        <v>0</v>
      </c>
      <c r="I54" s="24">
        <f>H54*0.21</f>
        <v>0</v>
      </c>
      <c r="J54" s="97">
        <f>SUM(H54:I54)</f>
        <v>0</v>
      </c>
      <c r="K54" s="113"/>
    </row>
    <row r="55" spans="1:11" s="20" customFormat="1" ht="111.75" customHeight="1" thickBot="1">
      <c r="A55" s="209"/>
      <c r="B55" s="212"/>
      <c r="C55" s="169"/>
      <c r="D55" s="82"/>
      <c r="E55" s="46" t="s">
        <v>1</v>
      </c>
      <c r="F55" s="67">
        <v>0</v>
      </c>
      <c r="G55" s="46"/>
      <c r="H55" s="45">
        <f>F55*G55</f>
        <v>0</v>
      </c>
      <c r="I55" s="24">
        <f>H55*0.21</f>
        <v>0</v>
      </c>
      <c r="J55" s="97">
        <f>SUM(H55:I55)</f>
        <v>0</v>
      </c>
      <c r="K55" s="113"/>
    </row>
    <row r="56" spans="1:11" s="20" customFormat="1" ht="16.5" customHeight="1">
      <c r="A56" s="209"/>
      <c r="B56" s="212"/>
      <c r="C56" s="168" t="s">
        <v>31</v>
      </c>
      <c r="D56" s="214"/>
      <c r="E56" s="214"/>
      <c r="F56" s="214"/>
      <c r="G56" s="214"/>
      <c r="H56" s="214"/>
      <c r="I56" s="206"/>
      <c r="J56" s="98">
        <f>SUM(J57:J61)</f>
        <v>0</v>
      </c>
      <c r="K56" s="118"/>
    </row>
    <row r="57" spans="1:11" s="20" customFormat="1" ht="152.25" customHeight="1">
      <c r="A57" s="209"/>
      <c r="B57" s="212"/>
      <c r="C57" s="169"/>
      <c r="D57" s="81"/>
      <c r="E57" s="45" t="s">
        <v>1</v>
      </c>
      <c r="F57" s="67">
        <v>0</v>
      </c>
      <c r="G57" s="45"/>
      <c r="H57" s="45">
        <f>F57*G57</f>
        <v>0</v>
      </c>
      <c r="I57" s="24">
        <f>H57*0.21</f>
        <v>0</v>
      </c>
      <c r="J57" s="97">
        <f>SUM(H57:I57)</f>
        <v>0</v>
      </c>
      <c r="K57" s="113"/>
    </row>
    <row r="58" spans="1:11" s="20" customFormat="1" ht="53.25" customHeight="1">
      <c r="A58" s="209"/>
      <c r="B58" s="212"/>
      <c r="C58" s="169"/>
      <c r="D58" s="81"/>
      <c r="E58" s="45" t="s">
        <v>1</v>
      </c>
      <c r="F58" s="67">
        <v>0</v>
      </c>
      <c r="G58" s="45"/>
      <c r="H58" s="45">
        <f>F58*G58</f>
        <v>0</v>
      </c>
      <c r="I58" s="24">
        <f>H58*0.21</f>
        <v>0</v>
      </c>
      <c r="J58" s="97">
        <f>SUM(H58:I58)</f>
        <v>0</v>
      </c>
      <c r="K58" s="113"/>
    </row>
    <row r="59" spans="1:11" s="20" customFormat="1" ht="90.75" customHeight="1">
      <c r="A59" s="209"/>
      <c r="B59" s="212"/>
      <c r="C59" s="169"/>
      <c r="D59" s="81"/>
      <c r="E59" s="45" t="s">
        <v>1</v>
      </c>
      <c r="F59" s="67">
        <v>0</v>
      </c>
      <c r="G59" s="45"/>
      <c r="H59" s="45">
        <f>F59*G59</f>
        <v>0</v>
      </c>
      <c r="I59" s="24">
        <f>H59*0.21</f>
        <v>0</v>
      </c>
      <c r="J59" s="97">
        <f>SUM(H59:I59)</f>
        <v>0</v>
      </c>
      <c r="K59" s="113"/>
    </row>
    <row r="60" spans="1:11" s="20" customFormat="1" ht="64.5" customHeight="1">
      <c r="A60" s="209"/>
      <c r="B60" s="212"/>
      <c r="C60" s="169"/>
      <c r="D60" s="81"/>
      <c r="E60" s="45" t="s">
        <v>1</v>
      </c>
      <c r="F60" s="67">
        <v>0</v>
      </c>
      <c r="G60" s="45"/>
      <c r="H60" s="45">
        <f>F60*G60</f>
        <v>0</v>
      </c>
      <c r="I60" s="24">
        <f>H60*0.21</f>
        <v>0</v>
      </c>
      <c r="J60" s="97">
        <f>SUM(H60:I60)</f>
        <v>0</v>
      </c>
      <c r="K60" s="113"/>
    </row>
    <row r="61" spans="1:11" s="20" customFormat="1" ht="13.5" thickBot="1">
      <c r="A61" s="209"/>
      <c r="B61" s="213"/>
      <c r="C61" s="172"/>
      <c r="D61" s="81"/>
      <c r="E61" s="45" t="s">
        <v>1</v>
      </c>
      <c r="F61" s="67">
        <v>0</v>
      </c>
      <c r="G61" s="45"/>
      <c r="H61" s="45">
        <f>F61*G61</f>
        <v>0</v>
      </c>
      <c r="I61" s="24">
        <f>H61*0.21</f>
        <v>0</v>
      </c>
      <c r="J61" s="97">
        <f>SUM(H61:I61)</f>
        <v>0</v>
      </c>
      <c r="K61" s="113"/>
    </row>
    <row r="62" spans="1:11" s="32" customFormat="1" ht="25.5" customHeight="1" thickBot="1">
      <c r="A62" s="210"/>
      <c r="B62" s="31"/>
      <c r="C62" s="56"/>
      <c r="D62" s="57"/>
      <c r="E62" s="57"/>
      <c r="F62" s="57"/>
      <c r="G62" s="57"/>
      <c r="H62" s="57"/>
      <c r="I62" s="58"/>
      <c r="J62" s="99">
        <f>J56+J53+J42+J37+J29+J26</f>
        <v>0</v>
      </c>
      <c r="K62" s="119"/>
    </row>
    <row r="63" spans="1:11" ht="13.5" customHeight="1" thickBot="1">
      <c r="A63" s="40"/>
      <c r="B63" s="22"/>
      <c r="C63" s="59"/>
      <c r="D63" s="60"/>
      <c r="E63" s="61"/>
      <c r="F63" s="27"/>
      <c r="G63" s="27"/>
      <c r="H63" s="27"/>
      <c r="I63" s="28"/>
      <c r="J63" s="100"/>
      <c r="K63" s="114"/>
    </row>
    <row r="64" spans="1:11" s="20" customFormat="1" ht="21.75" customHeight="1">
      <c r="A64" s="149"/>
      <c r="B64" s="142" t="s">
        <v>10</v>
      </c>
      <c r="C64" s="166" t="s">
        <v>33</v>
      </c>
      <c r="D64" s="160" t="s">
        <v>25</v>
      </c>
      <c r="E64" s="161"/>
      <c r="F64" s="161"/>
      <c r="G64" s="161"/>
      <c r="H64" s="161"/>
      <c r="I64" s="161"/>
      <c r="J64" s="101">
        <f>SUM(J65)</f>
        <v>0</v>
      </c>
      <c r="K64" s="120"/>
    </row>
    <row r="65" spans="1:19" s="20" customFormat="1" ht="409.5" customHeight="1" thickBot="1">
      <c r="A65" s="150"/>
      <c r="B65" s="143"/>
      <c r="C65" s="167"/>
      <c r="D65" s="125" t="s">
        <v>72</v>
      </c>
      <c r="E65" s="62" t="s">
        <v>1</v>
      </c>
      <c r="F65" s="68">
        <v>1</v>
      </c>
      <c r="G65" s="29"/>
      <c r="H65" s="29">
        <f>F65*G65</f>
        <v>0</v>
      </c>
      <c r="I65" s="30">
        <f>H65*0.21</f>
        <v>0</v>
      </c>
      <c r="J65" s="102">
        <f>H65+I65</f>
        <v>0</v>
      </c>
      <c r="K65" s="113"/>
      <c r="L65" s="124"/>
    </row>
    <row r="66" spans="1:19" s="20" customFormat="1" ht="24.75" customHeight="1">
      <c r="A66" s="150"/>
      <c r="B66" s="184" t="s">
        <v>22</v>
      </c>
      <c r="C66" s="215" t="s">
        <v>34</v>
      </c>
      <c r="D66" s="160"/>
      <c r="E66" s="161"/>
      <c r="F66" s="161"/>
      <c r="G66" s="161"/>
      <c r="H66" s="161"/>
      <c r="I66" s="161"/>
      <c r="J66" s="103">
        <f>SUM(J67:J68)</f>
        <v>0</v>
      </c>
      <c r="K66" s="120"/>
    </row>
    <row r="67" spans="1:19" s="20" customFormat="1" ht="152.25" customHeight="1">
      <c r="A67" s="150"/>
      <c r="B67" s="185"/>
      <c r="C67" s="216"/>
      <c r="D67" s="83"/>
      <c r="E67" s="62" t="s">
        <v>1</v>
      </c>
      <c r="F67" s="68">
        <v>0</v>
      </c>
      <c r="G67" s="29"/>
      <c r="H67" s="29">
        <f>F67*G67</f>
        <v>0</v>
      </c>
      <c r="I67" s="30">
        <f>H67*0.21</f>
        <v>0</v>
      </c>
      <c r="J67" s="102">
        <f>SUM(H67:I67)</f>
        <v>0</v>
      </c>
      <c r="K67" s="113"/>
    </row>
    <row r="68" spans="1:19" s="20" customFormat="1" ht="174.75" customHeight="1" thickBot="1">
      <c r="A68" s="150"/>
      <c r="B68" s="186"/>
      <c r="C68" s="217"/>
      <c r="D68" s="84"/>
      <c r="E68" s="62" t="s">
        <v>1</v>
      </c>
      <c r="F68" s="68">
        <v>0</v>
      </c>
      <c r="G68" s="29"/>
      <c r="H68" s="29">
        <f>F68*G68</f>
        <v>0</v>
      </c>
      <c r="I68" s="30">
        <f>H68*0.21</f>
        <v>0</v>
      </c>
      <c r="J68" s="102">
        <f>SUM(H68:I68)</f>
        <v>0</v>
      </c>
      <c r="K68" s="113"/>
      <c r="L68" s="3"/>
      <c r="M68" s="3"/>
      <c r="N68" s="3"/>
      <c r="O68" s="3"/>
    </row>
    <row r="69" spans="1:19" s="32" customFormat="1" ht="25.5" customHeight="1" thickBot="1">
      <c r="A69" s="151"/>
      <c r="B69" s="36"/>
      <c r="C69" s="132"/>
      <c r="D69" s="132"/>
      <c r="E69" s="132"/>
      <c r="F69" s="132"/>
      <c r="G69" s="132"/>
      <c r="H69" s="132"/>
      <c r="I69" s="133"/>
      <c r="J69" s="104">
        <f>J66+J64</f>
        <v>0</v>
      </c>
      <c r="K69" s="121"/>
      <c r="L69" s="3"/>
      <c r="M69" s="3"/>
      <c r="N69" s="3"/>
      <c r="O69" s="3"/>
      <c r="P69" s="3"/>
      <c r="Q69" s="3"/>
      <c r="R69" s="3"/>
      <c r="S69" s="3"/>
    </row>
    <row r="70" spans="1:19" s="12" customFormat="1" ht="12.75" customHeight="1" thickBot="1">
      <c r="A70" s="41"/>
      <c r="B70" s="23"/>
      <c r="C70" s="63"/>
      <c r="D70" s="64"/>
      <c r="E70" s="64"/>
      <c r="F70" s="64"/>
      <c r="G70" s="64"/>
      <c r="H70" s="64"/>
      <c r="I70" s="64"/>
      <c r="J70" s="65"/>
      <c r="K70" s="114"/>
      <c r="L70" s="3"/>
      <c r="M70" s="3"/>
      <c r="N70" s="3"/>
      <c r="O70" s="3"/>
      <c r="P70" s="3"/>
      <c r="Q70" s="3"/>
      <c r="R70" s="3"/>
      <c r="S70" s="3"/>
    </row>
    <row r="71" spans="1:19" s="15" customFormat="1" ht="12.75" customHeight="1">
      <c r="A71" s="145"/>
      <c r="B71" s="187" t="s">
        <v>44</v>
      </c>
      <c r="C71" s="181" t="s">
        <v>35</v>
      </c>
      <c r="D71" s="162" t="s">
        <v>43</v>
      </c>
      <c r="E71" s="163"/>
      <c r="F71" s="163"/>
      <c r="G71" s="163"/>
      <c r="H71" s="163"/>
      <c r="I71" s="163"/>
      <c r="J71" s="105">
        <f>SUM(J72:J74)</f>
        <v>0</v>
      </c>
      <c r="K71" s="122"/>
      <c r="L71" s="3"/>
      <c r="M71" s="3"/>
      <c r="N71" s="3"/>
      <c r="O71" s="3"/>
      <c r="P71" s="3"/>
      <c r="Q71" s="3"/>
      <c r="R71" s="3"/>
      <c r="S71" s="3"/>
    </row>
    <row r="72" spans="1:19" s="15" customFormat="1" ht="144.75" customHeight="1">
      <c r="A72" s="146"/>
      <c r="B72" s="188"/>
      <c r="C72" s="182"/>
      <c r="D72" s="85"/>
      <c r="E72" s="69" t="s">
        <v>1</v>
      </c>
      <c r="F72" s="75">
        <v>0</v>
      </c>
      <c r="G72" s="69"/>
      <c r="H72" s="69">
        <f>F72*G72</f>
        <v>0</v>
      </c>
      <c r="I72" s="69">
        <f>H72*0.21</f>
        <v>0</v>
      </c>
      <c r="J72" s="106">
        <f>SUM(H72:I72)</f>
        <v>0</v>
      </c>
      <c r="K72" s="114"/>
      <c r="L72" s="3"/>
      <c r="M72" s="3"/>
      <c r="N72" s="3"/>
      <c r="O72" s="3"/>
      <c r="P72" s="3"/>
      <c r="Q72" s="3"/>
      <c r="R72" s="3"/>
      <c r="S72" s="3"/>
    </row>
    <row r="73" spans="1:19" s="15" customFormat="1" ht="124.5" customHeight="1">
      <c r="A73" s="146"/>
      <c r="B73" s="188"/>
      <c r="C73" s="182"/>
      <c r="D73" s="85"/>
      <c r="E73" s="69" t="s">
        <v>1</v>
      </c>
      <c r="F73" s="75">
        <v>0</v>
      </c>
      <c r="G73" s="69"/>
      <c r="H73" s="69">
        <f>F73*G73</f>
        <v>0</v>
      </c>
      <c r="I73" s="69">
        <f>H73*0.21</f>
        <v>0</v>
      </c>
      <c r="J73" s="106">
        <f>SUM(H73:I73)</f>
        <v>0</v>
      </c>
      <c r="K73" s="114"/>
      <c r="L73" s="3"/>
      <c r="M73" s="3"/>
      <c r="N73" s="3"/>
      <c r="O73" s="3"/>
      <c r="P73" s="3"/>
      <c r="Q73" s="3"/>
      <c r="R73" s="3"/>
      <c r="S73" s="3"/>
    </row>
    <row r="74" spans="1:19" ht="145.5" thickBot="1">
      <c r="A74" s="146"/>
      <c r="B74" s="189"/>
      <c r="C74" s="183"/>
      <c r="D74" s="86" t="s">
        <v>74</v>
      </c>
      <c r="E74" s="70" t="s">
        <v>1</v>
      </c>
      <c r="F74" s="75">
        <v>25</v>
      </c>
      <c r="G74" s="71"/>
      <c r="H74" s="69">
        <f>F74*G74</f>
        <v>0</v>
      </c>
      <c r="I74" s="69">
        <f>H74*0.21</f>
        <v>0</v>
      </c>
      <c r="J74" s="106">
        <f>SUM(H74:I74)</f>
        <v>0</v>
      </c>
      <c r="K74" s="114"/>
    </row>
    <row r="75" spans="1:19" s="15" customFormat="1" ht="12.75" customHeight="1">
      <c r="A75" s="146"/>
      <c r="B75" s="187" t="s">
        <v>24</v>
      </c>
      <c r="C75" s="181" t="s">
        <v>36</v>
      </c>
      <c r="D75" s="164"/>
      <c r="E75" s="165"/>
      <c r="F75" s="165"/>
      <c r="G75" s="165"/>
      <c r="H75" s="165"/>
      <c r="I75" s="165"/>
      <c r="J75" s="107">
        <f>SUM(J76:J79)</f>
        <v>0</v>
      </c>
      <c r="K75" s="122"/>
      <c r="L75" s="3"/>
      <c r="M75" s="3"/>
      <c r="N75" s="3"/>
      <c r="O75" s="3"/>
      <c r="P75" s="3"/>
      <c r="Q75" s="3"/>
      <c r="R75" s="3"/>
      <c r="S75" s="3"/>
    </row>
    <row r="76" spans="1:19" s="15" customFormat="1" ht="99.75" customHeight="1">
      <c r="A76" s="146"/>
      <c r="B76" s="188"/>
      <c r="C76" s="182"/>
      <c r="D76" s="85"/>
      <c r="E76" s="69" t="s">
        <v>1</v>
      </c>
      <c r="F76" s="75">
        <v>0</v>
      </c>
      <c r="G76" s="69"/>
      <c r="H76" s="69">
        <f>F76*G76</f>
        <v>0</v>
      </c>
      <c r="I76" s="69">
        <f>H76*0.21</f>
        <v>0</v>
      </c>
      <c r="J76" s="106">
        <f>SUM(H76:I76)</f>
        <v>0</v>
      </c>
      <c r="K76" s="114"/>
      <c r="L76" s="3"/>
      <c r="M76" s="3"/>
      <c r="N76" s="3"/>
      <c r="O76" s="3"/>
      <c r="P76" s="3"/>
      <c r="Q76" s="3"/>
      <c r="R76" s="3"/>
      <c r="S76" s="3"/>
    </row>
    <row r="77" spans="1:19" s="15" customFormat="1" ht="66" customHeight="1">
      <c r="A77" s="146"/>
      <c r="B77" s="188"/>
      <c r="C77" s="182"/>
      <c r="D77" s="85"/>
      <c r="E77" s="69" t="s">
        <v>1</v>
      </c>
      <c r="F77" s="75">
        <v>0</v>
      </c>
      <c r="G77" s="69"/>
      <c r="H77" s="69">
        <f>F77*G77</f>
        <v>0</v>
      </c>
      <c r="I77" s="69">
        <f>H77*0.21</f>
        <v>0</v>
      </c>
      <c r="J77" s="106">
        <f>SUM(H77:I77)</f>
        <v>0</v>
      </c>
      <c r="K77" s="114"/>
      <c r="L77" s="3"/>
      <c r="M77" s="3"/>
      <c r="N77" s="3"/>
      <c r="O77" s="3"/>
      <c r="P77" s="3"/>
      <c r="Q77" s="3"/>
      <c r="R77" s="3"/>
      <c r="S77" s="3"/>
    </row>
    <row r="78" spans="1:19" s="15" customFormat="1" ht="81" customHeight="1">
      <c r="A78" s="146"/>
      <c r="B78" s="188"/>
      <c r="C78" s="182"/>
      <c r="D78" s="85"/>
      <c r="E78" s="69" t="s">
        <v>1</v>
      </c>
      <c r="F78" s="75">
        <v>0</v>
      </c>
      <c r="G78" s="69"/>
      <c r="H78" s="69">
        <f>F78*G78</f>
        <v>0</v>
      </c>
      <c r="I78" s="69">
        <f>H78*0.21</f>
        <v>0</v>
      </c>
      <c r="J78" s="106">
        <f>SUM(H78:I78)</f>
        <v>0</v>
      </c>
      <c r="K78" s="114"/>
      <c r="L78" s="3"/>
      <c r="M78" s="3"/>
      <c r="N78" s="3"/>
      <c r="O78" s="3"/>
      <c r="P78" s="3"/>
      <c r="Q78" s="3"/>
      <c r="R78" s="3"/>
      <c r="S78" s="3"/>
    </row>
    <row r="79" spans="1:19" s="15" customFormat="1" ht="161.25" customHeight="1" thickBot="1">
      <c r="A79" s="146"/>
      <c r="B79" s="188"/>
      <c r="C79" s="183"/>
      <c r="D79" s="85"/>
      <c r="E79" s="69" t="s">
        <v>1</v>
      </c>
      <c r="F79" s="75">
        <v>0</v>
      </c>
      <c r="G79" s="69"/>
      <c r="H79" s="69">
        <f>F79*G79</f>
        <v>0</v>
      </c>
      <c r="I79" s="69">
        <f>H79*0.21</f>
        <v>0</v>
      </c>
      <c r="J79" s="106">
        <f>SUM(H79:I79)</f>
        <v>0</v>
      </c>
      <c r="K79" s="114"/>
      <c r="L79" s="3"/>
      <c r="M79" s="3"/>
      <c r="N79" s="3"/>
      <c r="O79" s="3"/>
      <c r="P79" s="3"/>
      <c r="Q79" s="3"/>
      <c r="R79" s="3"/>
      <c r="S79" s="3"/>
    </row>
    <row r="80" spans="1:19" ht="12.75">
      <c r="A80" s="147"/>
      <c r="B80" s="187" t="s">
        <v>19</v>
      </c>
      <c r="C80" s="179" t="s">
        <v>37</v>
      </c>
      <c r="D80" s="177" t="s">
        <v>19</v>
      </c>
      <c r="E80" s="178"/>
      <c r="F80" s="178"/>
      <c r="G80" s="178"/>
      <c r="H80" s="178"/>
      <c r="I80" s="178"/>
      <c r="J80" s="108">
        <f>SUM(J81:J85)</f>
        <v>0</v>
      </c>
      <c r="K80" s="122"/>
    </row>
    <row r="81" spans="1:11" ht="144.75">
      <c r="A81" s="147"/>
      <c r="B81" s="188"/>
      <c r="C81" s="196"/>
      <c r="D81" s="86" t="s">
        <v>67</v>
      </c>
      <c r="E81" s="70" t="s">
        <v>1</v>
      </c>
      <c r="F81" s="75">
        <v>1</v>
      </c>
      <c r="G81" s="71"/>
      <c r="H81" s="71">
        <f>F81*G81</f>
        <v>0</v>
      </c>
      <c r="I81" s="72">
        <f>H81*0.21</f>
        <v>0</v>
      </c>
      <c r="J81" s="109">
        <f>SUM(H81:I81)</f>
        <v>0</v>
      </c>
      <c r="K81" s="114"/>
    </row>
    <row r="82" spans="1:11" ht="194.25">
      <c r="A82" s="147"/>
      <c r="B82" s="188"/>
      <c r="C82" s="196"/>
      <c r="D82" s="86" t="s">
        <v>68</v>
      </c>
      <c r="E82" s="70" t="s">
        <v>1</v>
      </c>
      <c r="F82" s="75">
        <v>1</v>
      </c>
      <c r="G82" s="71"/>
      <c r="H82" s="71">
        <f>F82*G82</f>
        <v>0</v>
      </c>
      <c r="I82" s="72">
        <f>H82*0.21</f>
        <v>0</v>
      </c>
      <c r="J82" s="109">
        <f>SUM(H82:I82)</f>
        <v>0</v>
      </c>
      <c r="K82" s="114"/>
    </row>
    <row r="83" spans="1:11" ht="144.75">
      <c r="A83" s="147"/>
      <c r="B83" s="188"/>
      <c r="C83" s="196"/>
      <c r="D83" s="86" t="s">
        <v>53</v>
      </c>
      <c r="E83" s="70" t="s">
        <v>1</v>
      </c>
      <c r="F83" s="75">
        <v>1</v>
      </c>
      <c r="G83" s="71"/>
      <c r="H83" s="71">
        <f>F83*G83</f>
        <v>0</v>
      </c>
      <c r="I83" s="72">
        <f>H83*0.21</f>
        <v>0</v>
      </c>
      <c r="J83" s="109">
        <f>SUM(H83:I83)</f>
        <v>0</v>
      </c>
      <c r="K83" s="114"/>
    </row>
    <row r="84" spans="1:11" ht="130.5" customHeight="1">
      <c r="A84" s="147"/>
      <c r="B84" s="188"/>
      <c r="C84" s="196"/>
      <c r="D84" s="86" t="s">
        <v>54</v>
      </c>
      <c r="E84" s="70" t="s">
        <v>1</v>
      </c>
      <c r="F84" s="75">
        <v>1</v>
      </c>
      <c r="G84" s="71"/>
      <c r="H84" s="71">
        <f>F84*G84</f>
        <v>0</v>
      </c>
      <c r="I84" s="72">
        <f>H84*0.21</f>
        <v>0</v>
      </c>
      <c r="J84" s="109">
        <f>SUM(H84:I84)</f>
        <v>0</v>
      </c>
      <c r="K84" s="114"/>
    </row>
    <row r="85" spans="1:11" ht="97.5" thickBot="1">
      <c r="A85" s="147"/>
      <c r="B85" s="189"/>
      <c r="C85" s="180"/>
      <c r="D85" s="86" t="s">
        <v>55</v>
      </c>
      <c r="E85" s="70" t="s">
        <v>1</v>
      </c>
      <c r="F85" s="75">
        <v>1</v>
      </c>
      <c r="G85" s="71"/>
      <c r="H85" s="71">
        <f>F85*G85</f>
        <v>0</v>
      </c>
      <c r="I85" s="72">
        <f>H85*0.21</f>
        <v>0</v>
      </c>
      <c r="J85" s="109">
        <f>SUM(H85:I85)</f>
        <v>0</v>
      </c>
      <c r="K85" s="114"/>
    </row>
    <row r="86" spans="1:11" ht="12.75" customHeight="1">
      <c r="A86" s="147"/>
      <c r="B86" s="187" t="s">
        <v>11</v>
      </c>
      <c r="C86" s="179" t="s">
        <v>39</v>
      </c>
      <c r="D86" s="177"/>
      <c r="E86" s="178"/>
      <c r="F86" s="178"/>
      <c r="G86" s="178"/>
      <c r="H86" s="178"/>
      <c r="I86" s="178"/>
      <c r="J86" s="110">
        <f>SUM(J87:J90)</f>
        <v>0</v>
      </c>
      <c r="K86" s="122"/>
    </row>
    <row r="87" spans="1:11" ht="12.75">
      <c r="A87" s="147"/>
      <c r="B87" s="188"/>
      <c r="C87" s="196"/>
      <c r="D87" s="86"/>
      <c r="E87" s="70" t="s">
        <v>1</v>
      </c>
      <c r="F87" s="75">
        <v>0</v>
      </c>
      <c r="G87" s="73"/>
      <c r="H87" s="71">
        <f>F87*G87</f>
        <v>0</v>
      </c>
      <c r="I87" s="72">
        <f>H87*0.21</f>
        <v>0</v>
      </c>
      <c r="J87" s="109">
        <f>SUM(H87:I87)</f>
        <v>0</v>
      </c>
      <c r="K87" s="114"/>
    </row>
    <row r="88" spans="1:11" ht="138" customHeight="1">
      <c r="A88" s="147"/>
      <c r="B88" s="188"/>
      <c r="C88" s="196"/>
      <c r="D88" s="87"/>
      <c r="E88" s="70" t="s">
        <v>1</v>
      </c>
      <c r="F88" s="75">
        <v>0</v>
      </c>
      <c r="G88" s="73"/>
      <c r="H88" s="71">
        <f>F88*G88</f>
        <v>0</v>
      </c>
      <c r="I88" s="72">
        <f>H88*0.21</f>
        <v>0</v>
      </c>
      <c r="J88" s="109">
        <f>SUM(H88:I88)</f>
        <v>0</v>
      </c>
      <c r="K88" s="114"/>
    </row>
    <row r="89" spans="1:11" ht="12.75">
      <c r="A89" s="147"/>
      <c r="B89" s="188"/>
      <c r="C89" s="196"/>
      <c r="D89" s="86"/>
      <c r="E89" s="70" t="s">
        <v>1</v>
      </c>
      <c r="F89" s="75">
        <v>0</v>
      </c>
      <c r="G89" s="74"/>
      <c r="H89" s="71">
        <f>F89*G89</f>
        <v>0</v>
      </c>
      <c r="I89" s="72">
        <f>H89*0.21</f>
        <v>0</v>
      </c>
      <c r="J89" s="109">
        <f>SUM(H89:I89)</f>
        <v>0</v>
      </c>
      <c r="K89" s="114"/>
    </row>
    <row r="90" spans="1:11" ht="13.5" thickBot="1">
      <c r="A90" s="147"/>
      <c r="B90" s="188"/>
      <c r="C90" s="196"/>
      <c r="D90" s="86"/>
      <c r="E90" s="70" t="s">
        <v>1</v>
      </c>
      <c r="F90" s="75">
        <v>0</v>
      </c>
      <c r="G90" s="73"/>
      <c r="H90" s="71">
        <f>F90*G90</f>
        <v>0</v>
      </c>
      <c r="I90" s="72">
        <f>H90*0.21</f>
        <v>0</v>
      </c>
      <c r="J90" s="109">
        <f>SUM(H90:I90)</f>
        <v>0</v>
      </c>
      <c r="K90" s="114"/>
    </row>
    <row r="91" spans="1:11" ht="22.5" customHeight="1">
      <c r="A91" s="147"/>
      <c r="B91" s="188"/>
      <c r="C91" s="179" t="s">
        <v>40</v>
      </c>
      <c r="D91" s="177" t="s">
        <v>38</v>
      </c>
      <c r="E91" s="178"/>
      <c r="F91" s="178"/>
      <c r="G91" s="178"/>
      <c r="H91" s="178"/>
      <c r="I91" s="178"/>
      <c r="J91" s="110">
        <f>SUM(J92)</f>
        <v>0</v>
      </c>
      <c r="K91" s="122"/>
    </row>
    <row r="92" spans="1:11" ht="134.25" thickBot="1">
      <c r="A92" s="147"/>
      <c r="B92" s="188"/>
      <c r="C92" s="180"/>
      <c r="D92" s="86" t="s">
        <v>56</v>
      </c>
      <c r="E92" s="70" t="s">
        <v>1</v>
      </c>
      <c r="F92" s="75">
        <v>23</v>
      </c>
      <c r="G92" s="74"/>
      <c r="H92" s="71">
        <f>F92*G92</f>
        <v>0</v>
      </c>
      <c r="I92" s="72">
        <f>H92*0.21</f>
        <v>0</v>
      </c>
      <c r="J92" s="109">
        <f>SUM(H92:I92)</f>
        <v>0</v>
      </c>
      <c r="K92" s="114"/>
    </row>
    <row r="93" spans="1:11" ht="18.75" customHeight="1">
      <c r="A93" s="147"/>
      <c r="B93" s="188"/>
      <c r="C93" s="179" t="s">
        <v>41</v>
      </c>
      <c r="D93" s="177"/>
      <c r="E93" s="178"/>
      <c r="F93" s="178"/>
      <c r="G93" s="178"/>
      <c r="H93" s="178"/>
      <c r="I93" s="178"/>
      <c r="J93" s="110">
        <f>SUM(J94)</f>
        <v>0</v>
      </c>
      <c r="K93" s="122"/>
    </row>
    <row r="94" spans="1:11" ht="13.5" thickBot="1">
      <c r="A94" s="147"/>
      <c r="B94" s="188"/>
      <c r="C94" s="180"/>
      <c r="D94" s="86"/>
      <c r="E94" s="70" t="s">
        <v>1</v>
      </c>
      <c r="F94" s="75">
        <v>0</v>
      </c>
      <c r="G94" s="73"/>
      <c r="H94" s="71">
        <f>F94*G94</f>
        <v>0</v>
      </c>
      <c r="I94" s="72">
        <f>H94*0.21</f>
        <v>0</v>
      </c>
      <c r="J94" s="109">
        <f>SUM(H94:I94)</f>
        <v>0</v>
      </c>
      <c r="K94" s="114"/>
    </row>
    <row r="95" spans="1:11" ht="12.75">
      <c r="A95" s="147"/>
      <c r="B95" s="188"/>
      <c r="C95" s="179" t="s">
        <v>42</v>
      </c>
      <c r="D95" s="177"/>
      <c r="E95" s="178"/>
      <c r="F95" s="178"/>
      <c r="G95" s="178"/>
      <c r="H95" s="178"/>
      <c r="I95" s="178"/>
      <c r="J95" s="110">
        <f>SUM(J96:J102)</f>
        <v>0</v>
      </c>
      <c r="K95" s="122"/>
    </row>
    <row r="96" spans="1:11" ht="12.75">
      <c r="A96" s="147"/>
      <c r="B96" s="188"/>
      <c r="C96" s="196"/>
      <c r="D96" s="86"/>
      <c r="E96" s="70" t="s">
        <v>1</v>
      </c>
      <c r="F96" s="75">
        <v>0</v>
      </c>
      <c r="G96" s="69"/>
      <c r="H96" s="71">
        <f>F96*G96</f>
        <v>0</v>
      </c>
      <c r="I96" s="72">
        <f>H96*0.21</f>
        <v>0</v>
      </c>
      <c r="J96" s="109">
        <f>SUM(H96:I96)</f>
        <v>0</v>
      </c>
      <c r="K96" s="114"/>
    </row>
    <row r="97" spans="1:11" ht="12.75">
      <c r="A97" s="147"/>
      <c r="B97" s="188"/>
      <c r="C97" s="196"/>
      <c r="D97" s="86"/>
      <c r="E97" s="70" t="s">
        <v>1</v>
      </c>
      <c r="F97" s="75">
        <v>0</v>
      </c>
      <c r="G97" s="73"/>
      <c r="H97" s="71">
        <f t="shared" ref="H97:H102" si="9">F97*G97</f>
        <v>0</v>
      </c>
      <c r="I97" s="72">
        <f t="shared" ref="I97:I102" si="10">H97*0.21</f>
        <v>0</v>
      </c>
      <c r="J97" s="109">
        <f t="shared" ref="J97:J102" si="11">SUM(H97:I97)</f>
        <v>0</v>
      </c>
      <c r="K97" s="114"/>
    </row>
    <row r="98" spans="1:11" ht="12.75">
      <c r="A98" s="147"/>
      <c r="B98" s="188"/>
      <c r="C98" s="196"/>
      <c r="D98" s="86"/>
      <c r="E98" s="70" t="s">
        <v>1</v>
      </c>
      <c r="F98" s="75">
        <v>0</v>
      </c>
      <c r="G98" s="73"/>
      <c r="H98" s="71">
        <f t="shared" si="9"/>
        <v>0</v>
      </c>
      <c r="I98" s="72">
        <f t="shared" si="10"/>
        <v>0</v>
      </c>
      <c r="J98" s="109">
        <f t="shared" si="11"/>
        <v>0</v>
      </c>
      <c r="K98" s="114"/>
    </row>
    <row r="99" spans="1:11" ht="100.5" customHeight="1">
      <c r="A99" s="147"/>
      <c r="B99" s="188"/>
      <c r="C99" s="196"/>
      <c r="D99" s="86"/>
      <c r="E99" s="70" t="s">
        <v>1</v>
      </c>
      <c r="F99" s="75">
        <v>0</v>
      </c>
      <c r="G99" s="69"/>
      <c r="H99" s="71">
        <f t="shared" si="9"/>
        <v>0</v>
      </c>
      <c r="I99" s="72">
        <f t="shared" si="10"/>
        <v>0</v>
      </c>
      <c r="J99" s="109">
        <f t="shared" si="11"/>
        <v>0</v>
      </c>
      <c r="K99" s="114"/>
    </row>
    <row r="100" spans="1:11" ht="12.75">
      <c r="A100" s="147"/>
      <c r="B100" s="188"/>
      <c r="C100" s="196"/>
      <c r="D100" s="86"/>
      <c r="E100" s="70" t="s">
        <v>1</v>
      </c>
      <c r="F100" s="75">
        <v>0</v>
      </c>
      <c r="G100" s="73"/>
      <c r="H100" s="71">
        <f t="shared" si="9"/>
        <v>0</v>
      </c>
      <c r="I100" s="72">
        <f t="shared" si="10"/>
        <v>0</v>
      </c>
      <c r="J100" s="109">
        <f t="shared" si="11"/>
        <v>0</v>
      </c>
      <c r="K100" s="114"/>
    </row>
    <row r="101" spans="1:11" ht="12.75">
      <c r="A101" s="147"/>
      <c r="B101" s="188"/>
      <c r="C101" s="196"/>
      <c r="D101" s="86"/>
      <c r="E101" s="70" t="s">
        <v>1</v>
      </c>
      <c r="F101" s="75">
        <v>0</v>
      </c>
      <c r="G101" s="69"/>
      <c r="H101" s="71">
        <f t="shared" si="9"/>
        <v>0</v>
      </c>
      <c r="I101" s="72">
        <f t="shared" si="10"/>
        <v>0</v>
      </c>
      <c r="J101" s="109">
        <f t="shared" si="11"/>
        <v>0</v>
      </c>
      <c r="K101" s="114"/>
    </row>
    <row r="102" spans="1:11" ht="13.5" thickBot="1">
      <c r="A102" s="147"/>
      <c r="B102" s="188"/>
      <c r="C102" s="196"/>
      <c r="D102" s="86"/>
      <c r="E102" s="70" t="s">
        <v>1</v>
      </c>
      <c r="F102" s="75">
        <v>0</v>
      </c>
      <c r="G102" s="69"/>
      <c r="H102" s="71">
        <f t="shared" si="9"/>
        <v>0</v>
      </c>
      <c r="I102" s="72">
        <f t="shared" si="10"/>
        <v>0</v>
      </c>
      <c r="J102" s="109">
        <f t="shared" si="11"/>
        <v>0</v>
      </c>
      <c r="K102" s="114"/>
    </row>
    <row r="103" spans="1:11" s="4" customFormat="1" ht="28.5" customHeight="1" thickBot="1">
      <c r="A103" s="148"/>
      <c r="B103" s="35"/>
      <c r="C103" s="42"/>
      <c r="D103" s="43"/>
      <c r="E103" s="43"/>
      <c r="F103" s="43"/>
      <c r="G103" s="43"/>
      <c r="H103" s="43"/>
      <c r="I103" s="44"/>
      <c r="J103" s="115">
        <f>J71+J75+J80+J86+J91+J93+J95</f>
        <v>0</v>
      </c>
      <c r="K103" s="123"/>
    </row>
    <row r="104" spans="1:11" s="4" customFormat="1" ht="24" thickBot="1">
      <c r="A104" s="38"/>
      <c r="B104" s="5"/>
      <c r="C104" s="19"/>
      <c r="D104" s="6"/>
      <c r="E104" s="7"/>
      <c r="F104" s="7"/>
      <c r="G104" s="8"/>
      <c r="H104" s="9"/>
      <c r="I104" s="10"/>
      <c r="J104" s="11"/>
      <c r="K104" s="3"/>
    </row>
    <row r="105" spans="1:11">
      <c r="B105" s="201" t="s">
        <v>57</v>
      </c>
      <c r="C105" s="202"/>
      <c r="D105" s="202"/>
      <c r="E105" s="202"/>
      <c r="F105" s="202"/>
      <c r="G105" s="202"/>
      <c r="H105" s="203"/>
      <c r="I105" s="204"/>
      <c r="J105" s="205"/>
    </row>
    <row r="106" spans="1:11">
      <c r="B106" s="197" t="s">
        <v>58</v>
      </c>
      <c r="C106" s="198"/>
      <c r="D106" s="198"/>
      <c r="E106" s="198"/>
      <c r="F106" s="198"/>
      <c r="G106" s="198"/>
      <c r="H106" s="190"/>
      <c r="I106" s="191"/>
      <c r="J106" s="192"/>
      <c r="K106" s="76"/>
    </row>
    <row r="107" spans="1:11" ht="24" thickBot="1">
      <c r="B107" s="199" t="s">
        <v>59</v>
      </c>
      <c r="C107" s="200"/>
      <c r="D107" s="200"/>
      <c r="E107" s="200"/>
      <c r="F107" s="200"/>
      <c r="G107" s="200"/>
      <c r="H107" s="193"/>
      <c r="I107" s="194"/>
      <c r="J107" s="195"/>
      <c r="K107" s="76"/>
    </row>
    <row r="108" spans="1:11">
      <c r="I108" s="16"/>
      <c r="J108" s="16"/>
      <c r="K108" s="76"/>
    </row>
    <row r="112" spans="1:11">
      <c r="I112" s="16"/>
    </row>
    <row r="113" spans="8:8">
      <c r="H113" s="16"/>
    </row>
  </sheetData>
  <mergeCells count="63">
    <mergeCell ref="D53:I53"/>
    <mergeCell ref="C42:C52"/>
    <mergeCell ref="D64:I64"/>
    <mergeCell ref="D56:I56"/>
    <mergeCell ref="C80:C85"/>
    <mergeCell ref="C66:C68"/>
    <mergeCell ref="A26:A62"/>
    <mergeCell ref="B26:B36"/>
    <mergeCell ref="B37:B41"/>
    <mergeCell ref="B42:B52"/>
    <mergeCell ref="B53:B61"/>
    <mergeCell ref="C71:C74"/>
    <mergeCell ref="H107:J107"/>
    <mergeCell ref="D95:I95"/>
    <mergeCell ref="C95:C102"/>
    <mergeCell ref="B106:G106"/>
    <mergeCell ref="B107:G107"/>
    <mergeCell ref="B105:G105"/>
    <mergeCell ref="H105:J105"/>
    <mergeCell ref="B66:B68"/>
    <mergeCell ref="B71:B74"/>
    <mergeCell ref="B86:B102"/>
    <mergeCell ref="B75:B79"/>
    <mergeCell ref="B80:B85"/>
    <mergeCell ref="H106:J106"/>
    <mergeCell ref="C86:C90"/>
    <mergeCell ref="C91:C92"/>
    <mergeCell ref="D93:I93"/>
    <mergeCell ref="C93:C94"/>
    <mergeCell ref="D91:I91"/>
    <mergeCell ref="C75:C79"/>
    <mergeCell ref="D86:I86"/>
    <mergeCell ref="D80:I80"/>
    <mergeCell ref="D29:I29"/>
    <mergeCell ref="C53:C55"/>
    <mergeCell ref="C56:C61"/>
    <mergeCell ref="D10:I10"/>
    <mergeCell ref="C19:C21"/>
    <mergeCell ref="D19:I19"/>
    <mergeCell ref="C37:C41"/>
    <mergeCell ref="D37:I37"/>
    <mergeCell ref="C29:C36"/>
    <mergeCell ref="D42:I42"/>
    <mergeCell ref="E5:J5"/>
    <mergeCell ref="A71:A103"/>
    <mergeCell ref="A64:A69"/>
    <mergeCell ref="B19:B23"/>
    <mergeCell ref="D22:I22"/>
    <mergeCell ref="C22:C23"/>
    <mergeCell ref="D66:I66"/>
    <mergeCell ref="D71:I71"/>
    <mergeCell ref="D75:I75"/>
    <mergeCell ref="C64:C65"/>
    <mergeCell ref="A6:A24"/>
    <mergeCell ref="B6:B9"/>
    <mergeCell ref="C69:I69"/>
    <mergeCell ref="C6:C9"/>
    <mergeCell ref="D6:I6"/>
    <mergeCell ref="B10:B18"/>
    <mergeCell ref="C10:C18"/>
    <mergeCell ref="B64:B65"/>
    <mergeCell ref="C26:C28"/>
    <mergeCell ref="D26:I26"/>
  </mergeCells>
  <phoneticPr fontId="0" type="noConversion"/>
  <pageMargins left="0.70866141732283472" right="0.31496062992125984" top="0.31496062992125984" bottom="0.31496062992125984" header="0" footer="0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Zemánková</dc:creator>
  <cp:lastModifiedBy>Your User Name</cp:lastModifiedBy>
  <cp:lastPrinted>2015-02-17T08:29:57Z</cp:lastPrinted>
  <dcterms:created xsi:type="dcterms:W3CDTF">2014-06-12T12:24:05Z</dcterms:created>
  <dcterms:modified xsi:type="dcterms:W3CDTF">2015-03-03T11:47:44Z</dcterms:modified>
</cp:coreProperties>
</file>