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celkem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<sst xmlns="http://schemas.openxmlformats.org/spreadsheetml/2006/main" count="227" uniqueCount="114">
  <si>
    <t>VÝPIS ŘEZIVA NA STĚNY, RD ŠIMARA</t>
  </si>
  <si>
    <t>ozn.</t>
  </si>
  <si>
    <t>popis prvku</t>
  </si>
  <si>
    <t>délka</t>
  </si>
  <si>
    <t>počet</t>
  </si>
  <si>
    <t>kubatura</t>
  </si>
  <si>
    <t>V1</t>
  </si>
  <si>
    <t>140x60 mm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</si>
  <si>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</si>
  <si>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</si>
  <si>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</si>
  <si>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</si>
  <si>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</si>
  <si>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</si>
  <si>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</si>
  <si>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</si>
  <si>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</si>
  <si>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</si>
  <si>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</si>
  <si>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</si>
  <si>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</si>
  <si>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</si>
  <si>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</si>
  <si>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</si>
  <si>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</si>
  <si>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</si>
  <si>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</si>
  <si>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</si>
  <si>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</si>
  <si>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CELKEM ŘEZIVO 140x60 mm</t>
  </si>
  <si>
    <t>V101</t>
  </si>
  <si>
    <t>100x60 mm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</si>
  <si>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</si>
  <si>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</si>
  <si>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</si>
  <si>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</si>
  <si>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</si>
  <si>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</si>
  <si>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</si>
  <si>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</si>
  <si>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</si>
  <si>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</si>
  <si>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</si>
  <si>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</si>
  <si>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</si>
  <si>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</si>
  <si>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</si>
  <si>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</si>
  <si>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CELKEM ŘEZIVO 100x60 mm</t>
  </si>
  <si>
    <t>P1</t>
  </si>
  <si>
    <t>P2</t>
  </si>
  <si>
    <t>P3</t>
  </si>
  <si>
    <t>N1</t>
  </si>
  <si>
    <t>N2</t>
  </si>
  <si>
    <t>N3</t>
  </si>
  <si>
    <t>N4</t>
  </si>
  <si>
    <t>N5</t>
  </si>
  <si>
    <t>N6</t>
  </si>
  <si>
    <t>N101</t>
  </si>
  <si>
    <t>N102</t>
  </si>
  <si>
    <t>N103</t>
  </si>
  <si>
    <t>N104</t>
  </si>
  <si>
    <t>Vz1</t>
  </si>
  <si>
    <t>Vz2</t>
  </si>
  <si>
    <t>Vz3</t>
  </si>
  <si>
    <t>Vz4</t>
  </si>
  <si>
    <t>S1</t>
  </si>
  <si>
    <t>S2</t>
  </si>
  <si>
    <t>S3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</si>
  <si>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</si>
  <si>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</si>
  <si>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</si>
  <si>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</si>
  <si>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</si>
  <si>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</si>
  <si>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</si>
  <si>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</si>
  <si>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</si>
  <si>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</si>
  <si>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</si>
  <si>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</si>
  <si>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</si>
  <si>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</si>
  <si>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</si>
  <si>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</si>
  <si>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</si>
  <si>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S51</t>
  </si>
  <si>
    <t>140x140 mm</t>
  </si>
  <si>
    <t>S52</t>
  </si>
  <si>
    <t>S53</t>
  </si>
  <si>
    <t>CELKEM ŘEZIVO 140x140 mm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</si>
  <si>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</si>
  <si>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</si>
  <si>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</si>
  <si>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</si>
  <si>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</si>
  <si>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</si>
  <si>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</si>
  <si>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</si>
  <si>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</si>
  <si>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</si>
  <si>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</si>
  <si>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</si>
  <si>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ATIKA</t>
  </si>
  <si>
    <t>PR1</t>
  </si>
  <si>
    <t>140x260 mm</t>
  </si>
  <si>
    <t>PR2</t>
  </si>
  <si>
    <t>RP3</t>
  </si>
  <si>
    <t>CELKEM ŘEZIVO 140x200 mm</t>
  </si>
  <si>
    <t>součet</t>
  </si>
  <si>
    <t xml:space="preserve">CELKEM ŘEZIVO 140x60 mm </t>
  </si>
  <si>
    <t xml:space="preserve">CELKEM ŘEZIVO 100x60 mm </t>
  </si>
  <si>
    <t>STROP NAD 1.NP.</t>
  </si>
  <si>
    <t>STŘECHA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</si>
</sst>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/m/yyyy"/>
  </numFmts>
  <fonts count="3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119</xdr:row>
      <xdr:rowOff>0</xdr:rowOff>
    </xdr:from>
    <xdr:to>
      <xdr:col>15</xdr:col>
      <xdr:colOff>438150</xdr:colOff>
      <xdr:row>143</xdr:row>
      <xdr:rowOff>95250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9297650"/>
          <a:ext cx="66103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13</xdr:col>
      <xdr:colOff>647700</xdr:colOff>
      <xdr:row>164</xdr:row>
      <xdr:rowOff>95250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4155400"/>
          <a:ext cx="52768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selection activeCell="N148" sqref="N148"/>
    </sheetView>
  </sheetViews>
  <sheetFormatPr defaultColWidth="11.57421875" defaultRowHeight="12.75"/>
  <cols>
    <col min="1" max="1" width="11.57421875" style="0" customWidth="1"/>
    <col min="2" max="2" width="15.7109375" style="1" customWidth="1"/>
    <col min="3" max="3" width="11.57421875" style="2" customWidth="1"/>
    <col min="4" max="4" width="11.57421875" style="1" customWidth="1"/>
    <col min="5" max="5" width="11.57421875" style="2" customWidth="1"/>
    <col min="6" max="6" width="11.57421875" style="1" customWidth="1"/>
  </cols>
  <sheetData>
    <row r="1" ht="15">
      <c r="A1" s="3" t="s">
        <v>0</v>
      </c>
    </row>
    <row r="3" spans="1:6" ht="12.75">
      <c r="A3" s="4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7" t="s">
        <v>3</v>
      </c>
    </row>
    <row r="4" spans="1:6" ht="12.75">
      <c r="A4" s="8" t="s">
        <v>6</v>
      </c>
      <c r="B4" s="1" t="s">
        <v>7</v>
      </c>
      <c r="C4" s="2">
        <v>6</v>
      </c>
      <c r="D4" s="1">
        <v>12</v>
      </c>
      <c r="E4" s="2">
        <f aca="true" t="shared" si="0" ref="E4:E25">0.14*0.06*C4*D4</f>
        <v>0.6048000000000001</v>
      </c>
      <c r="F4" s="9">
        <f aca="true" t="shared" si="1" ref="F4:F25">D4*C4</f>
        <v>72</v>
      </c>
    </row>
    <row r="5" spans="1:6" ht="12.75">
      <c r="A5" s="10" t="s">
        <v>8</v>
      </c>
      <c r="B5" s="1" t="s">
        <v>7</v>
      </c>
      <c r="C5" s="2">
        <v>5.14</v>
      </c>
      <c r="D5" s="1">
        <v>8</v>
      </c>
      <c r="E5" s="2">
        <f t="shared" si="0"/>
        <v>0.34540800000000005</v>
      </c>
      <c r="F5" s="9">
        <f t="shared" si="1"/>
        <v>41.12</v>
      </c>
    </row>
    <row r="6" spans="1:6" ht="12.75">
      <c r="A6" s="10" t="s">
        <v>9</v>
      </c>
      <c r="B6" s="1" t="s">
        <v>7</v>
      </c>
      <c r="C6" s="2">
        <v>4.34</v>
      </c>
      <c r="D6" s="1">
        <v>1</v>
      </c>
      <c r="E6" s="2">
        <f t="shared" si="0"/>
        <v>0.036456</v>
      </c>
      <c r="F6" s="9">
        <f t="shared" si="1"/>
        <v>4.34</v>
      </c>
    </row>
    <row r="7" spans="1:6" ht="12.75">
      <c r="A7" s="10" t="s">
        <v>10</v>
      </c>
      <c r="B7" s="1" t="s">
        <v>7</v>
      </c>
      <c r="C7" s="2">
        <v>6.8</v>
      </c>
      <c r="D7" s="1">
        <v>1</v>
      </c>
      <c r="E7" s="2">
        <f t="shared" si="0"/>
        <v>0.057120000000000004</v>
      </c>
      <c r="F7" s="9">
        <f t="shared" si="1"/>
        <v>6.8</v>
      </c>
    </row>
    <row r="8" spans="1:6" ht="12.75">
      <c r="A8" s="10" t="s">
        <v>11</v>
      </c>
      <c r="B8" s="1" t="s">
        <v>7</v>
      </c>
      <c r="C8" s="2">
        <v>5.42</v>
      </c>
      <c r="D8" s="1">
        <v>1</v>
      </c>
      <c r="E8" s="2">
        <f t="shared" si="0"/>
        <v>0.045528000000000006</v>
      </c>
      <c r="F8" s="9">
        <f t="shared" si="1"/>
        <v>5.42</v>
      </c>
    </row>
    <row r="9" spans="1:6" ht="12.75">
      <c r="A9" s="8" t="s">
        <v>12</v>
      </c>
      <c r="B9" s="1" t="s">
        <v>7</v>
      </c>
      <c r="C9" s="2">
        <v>2.81</v>
      </c>
      <c r="D9" s="1">
        <v>1</v>
      </c>
      <c r="E9" s="2">
        <f t="shared" si="0"/>
        <v>0.023604000000000003</v>
      </c>
      <c r="F9" s="9">
        <f t="shared" si="1"/>
        <v>2.81</v>
      </c>
    </row>
    <row r="10" spans="1:6" ht="12.75">
      <c r="A10" s="10" t="s">
        <v>13</v>
      </c>
      <c r="B10" s="1" t="s">
        <v>7</v>
      </c>
      <c r="C10" s="2">
        <v>5</v>
      </c>
      <c r="D10" s="1">
        <v>2</v>
      </c>
      <c r="E10" s="2">
        <f t="shared" si="0"/>
        <v>0.08400000000000002</v>
      </c>
      <c r="F10" s="9">
        <f t="shared" si="1"/>
        <v>10</v>
      </c>
    </row>
    <row r="11" spans="1:6" ht="12.75">
      <c r="A11" s="10" t="s">
        <v>14</v>
      </c>
      <c r="B11" s="1" t="s">
        <v>7</v>
      </c>
      <c r="C11" s="2">
        <v>4.42</v>
      </c>
      <c r="D11" s="1">
        <v>3</v>
      </c>
      <c r="E11" s="2">
        <f t="shared" si="0"/>
        <v>0.11138400000000002</v>
      </c>
      <c r="F11" s="9">
        <f t="shared" si="1"/>
        <v>13.26</v>
      </c>
    </row>
    <row r="12" spans="1:6" ht="12.75">
      <c r="A12" s="10" t="s">
        <v>15</v>
      </c>
      <c r="B12" s="1" t="s">
        <v>7</v>
      </c>
      <c r="C12" s="2">
        <v>6.72</v>
      </c>
      <c r="D12" s="1">
        <v>1</v>
      </c>
      <c r="E12" s="2">
        <f t="shared" si="0"/>
        <v>0.056448000000000005</v>
      </c>
      <c r="F12" s="9">
        <f t="shared" si="1"/>
        <v>6.72</v>
      </c>
    </row>
    <row r="13" spans="1:6" ht="12.75">
      <c r="A13" s="10" t="s">
        <v>16</v>
      </c>
      <c r="B13" s="1" t="s">
        <v>7</v>
      </c>
      <c r="C13" s="2">
        <v>3.13</v>
      </c>
      <c r="D13" s="1">
        <v>1</v>
      </c>
      <c r="E13" s="2">
        <f t="shared" si="0"/>
        <v>0.026292000000000003</v>
      </c>
      <c r="F13" s="9">
        <f t="shared" si="1"/>
        <v>3.13</v>
      </c>
    </row>
    <row r="14" spans="1:6" ht="12.75">
      <c r="A14" s="10" t="s">
        <v>17</v>
      </c>
      <c r="B14" s="1" t="s">
        <v>7</v>
      </c>
      <c r="C14" s="2">
        <v>2.96</v>
      </c>
      <c r="D14" s="1">
        <v>2</v>
      </c>
      <c r="E14" s="2">
        <f t="shared" si="0"/>
        <v>0.04972800000000001</v>
      </c>
      <c r="F14" s="9">
        <f t="shared" si="1"/>
        <v>5.92</v>
      </c>
    </row>
    <row r="15" spans="1:6" ht="12.75">
      <c r="A15" s="10" t="s">
        <v>18</v>
      </c>
      <c r="B15" s="1" t="s">
        <v>7</v>
      </c>
      <c r="C15" s="2">
        <v>5.215</v>
      </c>
      <c r="D15" s="1">
        <v>3</v>
      </c>
      <c r="E15" s="2">
        <f t="shared" si="0"/>
        <v>0.131418</v>
      </c>
      <c r="F15" s="9">
        <f t="shared" si="1"/>
        <v>15.645</v>
      </c>
    </row>
    <row r="16" spans="1:6" ht="12.75">
      <c r="A16" s="8" t="s">
        <v>19</v>
      </c>
      <c r="B16" s="1" t="s">
        <v>7</v>
      </c>
      <c r="C16" s="2">
        <v>3.7</v>
      </c>
      <c r="D16" s="1">
        <v>1</v>
      </c>
      <c r="E16" s="2">
        <f t="shared" si="0"/>
        <v>0.031080000000000007</v>
      </c>
      <c r="F16" s="9">
        <f t="shared" si="1"/>
        <v>3.7</v>
      </c>
    </row>
    <row r="17" spans="1:6" ht="12.75">
      <c r="A17" s="10" t="s">
        <v>20</v>
      </c>
      <c r="B17" s="1" t="s">
        <v>7</v>
      </c>
      <c r="C17" s="2">
        <v>7.44</v>
      </c>
      <c r="D17" s="1">
        <v>1</v>
      </c>
      <c r="E17" s="2">
        <f t="shared" si="0"/>
        <v>0.06249600000000001</v>
      </c>
      <c r="F17" s="9">
        <f t="shared" si="1"/>
        <v>7.44</v>
      </c>
    </row>
    <row r="18" spans="1:6" ht="12.75">
      <c r="A18" s="10" t="s">
        <v>21</v>
      </c>
      <c r="B18" s="1" t="s">
        <v>7</v>
      </c>
      <c r="C18" s="2">
        <v>5.42</v>
      </c>
      <c r="D18" s="1">
        <v>2</v>
      </c>
      <c r="E18" s="2">
        <f t="shared" si="0"/>
        <v>0.09105600000000001</v>
      </c>
      <c r="F18" s="9">
        <f t="shared" si="1"/>
        <v>10.84</v>
      </c>
    </row>
    <row r="19" spans="1:6" ht="12.75">
      <c r="A19" s="10" t="s">
        <v>22</v>
      </c>
      <c r="B19" s="1" t="s">
        <v>7</v>
      </c>
      <c r="C19" s="2">
        <v>6.41</v>
      </c>
      <c r="D19" s="1">
        <v>1</v>
      </c>
      <c r="E19" s="2">
        <f t="shared" si="0"/>
        <v>0.05384400000000001</v>
      </c>
      <c r="F19" s="9">
        <f t="shared" si="1"/>
        <v>6.41</v>
      </c>
    </row>
    <row r="20" spans="1:6" ht="12.75">
      <c r="A20" s="10" t="s">
        <v>23</v>
      </c>
      <c r="B20" s="1" t="s">
        <v>7</v>
      </c>
      <c r="C20" s="2">
        <v>4.73</v>
      </c>
      <c r="D20" s="1">
        <v>1</v>
      </c>
      <c r="E20" s="2">
        <f t="shared" si="0"/>
        <v>0.03973200000000001</v>
      </c>
      <c r="F20" s="9">
        <f t="shared" si="1"/>
        <v>4.73</v>
      </c>
    </row>
    <row r="21" spans="1:6" ht="12.75">
      <c r="A21" s="8" t="s">
        <v>24</v>
      </c>
      <c r="B21" s="1" t="s">
        <v>7</v>
      </c>
      <c r="C21" s="2">
        <v>7.795</v>
      </c>
      <c r="D21" s="1">
        <v>4</v>
      </c>
      <c r="E21" s="2">
        <f t="shared" si="0"/>
        <v>0.26191200000000003</v>
      </c>
      <c r="F21" s="9">
        <f t="shared" si="1"/>
        <v>31.18</v>
      </c>
    </row>
    <row r="22" spans="1:6" ht="12.75">
      <c r="A22" s="10" t="s">
        <v>25</v>
      </c>
      <c r="B22" s="1" t="s">
        <v>7</v>
      </c>
      <c r="C22" s="2">
        <v>7.655</v>
      </c>
      <c r="D22" s="1">
        <v>2</v>
      </c>
      <c r="E22" s="2">
        <f t="shared" si="0"/>
        <v>0.12860400000000002</v>
      </c>
      <c r="F22" s="9">
        <f t="shared" si="1"/>
        <v>15.31</v>
      </c>
    </row>
    <row r="23" spans="1:6" ht="12.75">
      <c r="A23" s="10" t="s">
        <v>26</v>
      </c>
      <c r="B23" s="1" t="s">
        <v>7</v>
      </c>
      <c r="C23" s="2">
        <v>3.63</v>
      </c>
      <c r="D23" s="1">
        <v>2</v>
      </c>
      <c r="E23" s="2">
        <f t="shared" si="0"/>
        <v>0.06098400000000001</v>
      </c>
      <c r="F23" s="9">
        <f t="shared" si="1"/>
        <v>7.26</v>
      </c>
    </row>
    <row r="24" spans="1:6" ht="12.75">
      <c r="A24" s="8" t="s">
        <v>27</v>
      </c>
      <c r="B24" s="1" t="s">
        <v>7</v>
      </c>
      <c r="C24" s="2">
        <v>3.77</v>
      </c>
      <c r="D24" s="1">
        <v>2</v>
      </c>
      <c r="E24" s="2">
        <f t="shared" si="0"/>
        <v>0.063336</v>
      </c>
      <c r="F24" s="9">
        <f t="shared" si="1"/>
        <v>7.54</v>
      </c>
    </row>
    <row r="25" spans="1:6" ht="12.75">
      <c r="A25" s="8" t="s">
        <v>28</v>
      </c>
      <c r="B25" s="1" t="s">
        <v>7</v>
      </c>
      <c r="C25" s="2">
        <v>3.6</v>
      </c>
      <c r="D25" s="1">
        <v>2</v>
      </c>
      <c r="E25" s="2">
        <f t="shared" si="0"/>
        <v>0.06048000000000001</v>
      </c>
      <c r="F25" s="9">
        <f t="shared" si="1"/>
        <v>7.2</v>
      </c>
    </row>
    <row r="26" spans="1:6" ht="12.75">
      <c r="A26" s="27" t="s">
        <v>29</v>
      </c>
      <c r="B26" s="27"/>
      <c r="C26" s="27"/>
      <c r="D26" s="27"/>
      <c r="E26" s="11">
        <f>SUM(E4:E25)</f>
        <v>2.425710000000001</v>
      </c>
      <c r="F26" s="12">
        <f>SUM(F4:F25)</f>
        <v>288.775</v>
      </c>
    </row>
    <row r="28" spans="1:6" ht="12.75">
      <c r="A28" s="10" t="s">
        <v>30</v>
      </c>
      <c r="B28" s="13" t="s">
        <v>31</v>
      </c>
      <c r="C28" s="14">
        <v>3.13</v>
      </c>
      <c r="D28" s="13">
        <v>1</v>
      </c>
      <c r="E28" s="14">
        <f aca="true" t="shared" si="2" ref="E28:E44">0.1*0.06*C28*D28</f>
        <v>0.018779999999999998</v>
      </c>
      <c r="F28" s="9">
        <f aca="true" t="shared" si="3" ref="F28:F44">D28*C28</f>
        <v>3.13</v>
      </c>
    </row>
    <row r="29" spans="1:6" ht="12.75">
      <c r="A29" s="10" t="s">
        <v>32</v>
      </c>
      <c r="B29" s="13" t="s">
        <v>31</v>
      </c>
      <c r="C29" s="14">
        <v>1.92</v>
      </c>
      <c r="D29" s="13">
        <v>1</v>
      </c>
      <c r="E29" s="14">
        <f t="shared" si="2"/>
        <v>0.011519999999999999</v>
      </c>
      <c r="F29" s="9">
        <f t="shared" si="3"/>
        <v>1.92</v>
      </c>
    </row>
    <row r="30" spans="1:6" ht="12.75">
      <c r="A30" s="15" t="s">
        <v>33</v>
      </c>
      <c r="B30" s="13" t="s">
        <v>31</v>
      </c>
      <c r="C30" s="14">
        <v>0.265</v>
      </c>
      <c r="D30" s="13">
        <v>1</v>
      </c>
      <c r="E30" s="14">
        <f t="shared" si="2"/>
        <v>0.00159</v>
      </c>
      <c r="F30" s="9">
        <f t="shared" si="3"/>
        <v>0.265</v>
      </c>
    </row>
    <row r="31" spans="1:6" ht="12.75">
      <c r="A31" s="15" t="s">
        <v>34</v>
      </c>
      <c r="B31" s="13" t="s">
        <v>31</v>
      </c>
      <c r="C31" s="14">
        <v>3.205</v>
      </c>
      <c r="D31" s="13">
        <v>2</v>
      </c>
      <c r="E31" s="14">
        <f t="shared" si="2"/>
        <v>0.03846</v>
      </c>
      <c r="F31" s="9">
        <f t="shared" si="3"/>
        <v>6.41</v>
      </c>
    </row>
    <row r="32" spans="1:6" ht="12.75">
      <c r="A32" s="10" t="s">
        <v>35</v>
      </c>
      <c r="B32" s="13" t="s">
        <v>31</v>
      </c>
      <c r="C32" s="14">
        <v>2.025</v>
      </c>
      <c r="D32" s="13">
        <v>2</v>
      </c>
      <c r="E32" s="14">
        <f t="shared" si="2"/>
        <v>0.0243</v>
      </c>
      <c r="F32" s="9">
        <f t="shared" si="3"/>
        <v>4.05</v>
      </c>
    </row>
    <row r="33" spans="1:6" ht="12.75">
      <c r="A33" s="15" t="s">
        <v>36</v>
      </c>
      <c r="B33" s="13" t="s">
        <v>31</v>
      </c>
      <c r="C33" s="14">
        <v>4.545</v>
      </c>
      <c r="D33" s="13">
        <v>2</v>
      </c>
      <c r="E33" s="14">
        <f t="shared" si="2"/>
        <v>0.05454</v>
      </c>
      <c r="F33" s="9">
        <f t="shared" si="3"/>
        <v>9.09</v>
      </c>
    </row>
    <row r="34" spans="1:6" ht="12.75">
      <c r="A34" s="15" t="s">
        <v>37</v>
      </c>
      <c r="B34" s="13" t="s">
        <v>31</v>
      </c>
      <c r="C34" s="14">
        <v>1.375</v>
      </c>
      <c r="D34" s="13">
        <v>2</v>
      </c>
      <c r="E34" s="14">
        <f t="shared" si="2"/>
        <v>0.0165</v>
      </c>
      <c r="F34" s="9">
        <f t="shared" si="3"/>
        <v>2.75</v>
      </c>
    </row>
    <row r="35" spans="1:6" ht="12.75">
      <c r="A35" s="15" t="s">
        <v>38</v>
      </c>
      <c r="B35" s="13" t="s">
        <v>31</v>
      </c>
      <c r="C35" s="14">
        <v>3.58</v>
      </c>
      <c r="D35" s="13">
        <v>2</v>
      </c>
      <c r="E35" s="14">
        <f t="shared" si="2"/>
        <v>0.042960000000000005</v>
      </c>
      <c r="F35" s="9">
        <f t="shared" si="3"/>
        <v>7.16</v>
      </c>
    </row>
    <row r="36" spans="1:6" ht="12.75">
      <c r="A36" s="10" t="s">
        <v>39</v>
      </c>
      <c r="B36" s="13" t="s">
        <v>31</v>
      </c>
      <c r="C36" s="14">
        <v>1</v>
      </c>
      <c r="D36" s="13">
        <v>2</v>
      </c>
      <c r="E36" s="14">
        <f t="shared" si="2"/>
        <v>0.012</v>
      </c>
      <c r="F36" s="9">
        <f t="shared" si="3"/>
        <v>2</v>
      </c>
    </row>
    <row r="37" spans="1:6" ht="12.75">
      <c r="A37" s="15" t="s">
        <v>40</v>
      </c>
      <c r="B37" s="13" t="s">
        <v>31</v>
      </c>
      <c r="C37" s="14">
        <v>6</v>
      </c>
      <c r="D37" s="13">
        <v>1</v>
      </c>
      <c r="E37" s="14">
        <f t="shared" si="2"/>
        <v>0.036000000000000004</v>
      </c>
      <c r="F37" s="9">
        <f t="shared" si="3"/>
        <v>6</v>
      </c>
    </row>
    <row r="38" spans="1:6" ht="12.75">
      <c r="A38" s="15" t="s">
        <v>41</v>
      </c>
      <c r="B38" s="13" t="s">
        <v>31</v>
      </c>
      <c r="C38" s="14">
        <v>5.14</v>
      </c>
      <c r="D38" s="13">
        <v>1</v>
      </c>
      <c r="E38" s="14">
        <f t="shared" si="2"/>
        <v>0.03084</v>
      </c>
      <c r="F38" s="9">
        <f t="shared" si="3"/>
        <v>5.14</v>
      </c>
    </row>
    <row r="39" spans="1:6" ht="12.75">
      <c r="A39" s="15" t="s">
        <v>42</v>
      </c>
      <c r="B39" s="13" t="s">
        <v>31</v>
      </c>
      <c r="C39" s="14">
        <v>6.7</v>
      </c>
      <c r="D39" s="13">
        <v>1</v>
      </c>
      <c r="E39" s="14">
        <f t="shared" si="2"/>
        <v>0.0402</v>
      </c>
      <c r="F39" s="9">
        <f t="shared" si="3"/>
        <v>6.7</v>
      </c>
    </row>
    <row r="40" spans="1:6" ht="12.75">
      <c r="A40" s="10" t="s">
        <v>43</v>
      </c>
      <c r="B40" s="13" t="s">
        <v>31</v>
      </c>
      <c r="C40" s="14">
        <v>4.44</v>
      </c>
      <c r="D40" s="13">
        <v>1</v>
      </c>
      <c r="E40" s="14">
        <f t="shared" si="2"/>
        <v>0.026640000000000004</v>
      </c>
      <c r="F40" s="9">
        <f t="shared" si="3"/>
        <v>4.44</v>
      </c>
    </row>
    <row r="41" spans="1:6" ht="12.75">
      <c r="A41" s="15" t="s">
        <v>44</v>
      </c>
      <c r="B41" s="13" t="s">
        <v>31</v>
      </c>
      <c r="C41" s="14">
        <v>5.29</v>
      </c>
      <c r="D41" s="13">
        <v>2</v>
      </c>
      <c r="E41" s="14">
        <f t="shared" si="2"/>
        <v>0.06348000000000001</v>
      </c>
      <c r="F41" s="9">
        <f t="shared" si="3"/>
        <v>10.58</v>
      </c>
    </row>
    <row r="42" spans="1:6" ht="12.75">
      <c r="A42" s="15" t="s">
        <v>45</v>
      </c>
      <c r="B42" s="13" t="s">
        <v>31</v>
      </c>
      <c r="C42" s="14">
        <v>2.99</v>
      </c>
      <c r="D42" s="13">
        <v>2</v>
      </c>
      <c r="E42" s="14">
        <f t="shared" si="2"/>
        <v>0.03588</v>
      </c>
      <c r="F42" s="9">
        <f t="shared" si="3"/>
        <v>5.98</v>
      </c>
    </row>
    <row r="43" spans="1:6" ht="12.75">
      <c r="A43" s="15" t="s">
        <v>46</v>
      </c>
      <c r="B43" s="13" t="s">
        <v>31</v>
      </c>
      <c r="C43" s="14">
        <v>2.16</v>
      </c>
      <c r="D43" s="13">
        <v>2</v>
      </c>
      <c r="E43" s="14">
        <f t="shared" si="2"/>
        <v>0.025920000000000002</v>
      </c>
      <c r="F43" s="9">
        <f t="shared" si="3"/>
        <v>4.32</v>
      </c>
    </row>
    <row r="44" spans="1:6" ht="12.75">
      <c r="A44" s="10" t="s">
        <v>47</v>
      </c>
      <c r="B44" s="13" t="s">
        <v>31</v>
      </c>
      <c r="C44" s="14">
        <v>2.08</v>
      </c>
      <c r="D44" s="13">
        <v>2</v>
      </c>
      <c r="E44" s="14">
        <f t="shared" si="2"/>
        <v>0.024960000000000003</v>
      </c>
      <c r="F44" s="9">
        <f t="shared" si="3"/>
        <v>4.16</v>
      </c>
    </row>
    <row r="45" spans="1:6" ht="12.75">
      <c r="A45" s="27" t="s">
        <v>48</v>
      </c>
      <c r="B45" s="27"/>
      <c r="C45" s="27"/>
      <c r="D45" s="27"/>
      <c r="E45" s="11">
        <f>SUM(E28:E44)</f>
        <v>0.5045700000000001</v>
      </c>
      <c r="F45" s="16">
        <f>SUM(F28:F44)</f>
        <v>84.095</v>
      </c>
    </row>
    <row r="47" spans="1:6" ht="12.75">
      <c r="A47" s="4" t="s">
        <v>49</v>
      </c>
      <c r="B47" s="5" t="s">
        <v>7</v>
      </c>
      <c r="C47" s="6">
        <v>1.2</v>
      </c>
      <c r="D47" s="5">
        <v>2</v>
      </c>
      <c r="E47" s="17">
        <f>0.14*0.06*C47*D47</f>
        <v>0.02016</v>
      </c>
      <c r="F47" s="7">
        <f>D47*C47</f>
        <v>2.4</v>
      </c>
    </row>
    <row r="48" spans="1:6" ht="12.75">
      <c r="A48" s="10" t="s">
        <v>50</v>
      </c>
      <c r="B48" s="13" t="s">
        <v>7</v>
      </c>
      <c r="C48" s="2">
        <v>1.5</v>
      </c>
      <c r="D48" s="1">
        <v>8</v>
      </c>
      <c r="E48" s="18">
        <f>0.14*0.06*C48*D48</f>
        <v>0.10080000000000001</v>
      </c>
      <c r="F48" s="9">
        <f>D48*C48</f>
        <v>12</v>
      </c>
    </row>
    <row r="49" spans="1:6" ht="12.75">
      <c r="A49" s="10" t="s">
        <v>51</v>
      </c>
      <c r="B49" s="13" t="s">
        <v>7</v>
      </c>
      <c r="C49" s="2">
        <v>0.8</v>
      </c>
      <c r="D49" s="1">
        <v>1</v>
      </c>
      <c r="E49" s="18">
        <f>0.14*0.06*C49*D49</f>
        <v>0.006720000000000001</v>
      </c>
      <c r="F49" s="9">
        <f>D49*C49</f>
        <v>0.8</v>
      </c>
    </row>
    <row r="50" spans="1:6" ht="12.75">
      <c r="A50" s="27" t="s">
        <v>29</v>
      </c>
      <c r="B50" s="27"/>
      <c r="C50" s="27"/>
      <c r="D50" s="27"/>
      <c r="E50" s="11">
        <f>SUM(E47:E49)</f>
        <v>0.12768000000000002</v>
      </c>
      <c r="F50" s="12">
        <f>SUM(F47:F49)</f>
        <v>15.200000000000001</v>
      </c>
    </row>
    <row r="52" spans="1:6" ht="12.75">
      <c r="A52" s="4" t="s">
        <v>52</v>
      </c>
      <c r="B52" s="5" t="s">
        <v>7</v>
      </c>
      <c r="C52" s="6">
        <v>1.12</v>
      </c>
      <c r="D52" s="5">
        <v>8</v>
      </c>
      <c r="E52" s="17">
        <f aca="true" t="shared" si="4" ref="E52:E57">0.14*0.06*C52*D52</f>
        <v>0.07526400000000001</v>
      </c>
      <c r="F52" s="7">
        <f aca="true" t="shared" si="5" ref="F52:F57">D52*C52</f>
        <v>8.96</v>
      </c>
    </row>
    <row r="53" spans="1:6" ht="12.75">
      <c r="A53" s="10" t="s">
        <v>53</v>
      </c>
      <c r="B53" s="13" t="s">
        <v>7</v>
      </c>
      <c r="C53" s="2">
        <v>1.32</v>
      </c>
      <c r="D53" s="1">
        <v>4</v>
      </c>
      <c r="E53" s="18">
        <f t="shared" si="4"/>
        <v>0.04435200000000001</v>
      </c>
      <c r="F53" s="9">
        <f t="shared" si="5"/>
        <v>5.28</v>
      </c>
    </row>
    <row r="54" spans="1:6" ht="12.75">
      <c r="A54" s="10" t="s">
        <v>54</v>
      </c>
      <c r="B54" s="13" t="s">
        <v>7</v>
      </c>
      <c r="C54" s="2">
        <v>1.62</v>
      </c>
      <c r="D54" s="1">
        <v>32</v>
      </c>
      <c r="E54" s="18">
        <f t="shared" si="4"/>
        <v>0.43545600000000007</v>
      </c>
      <c r="F54" s="9">
        <f t="shared" si="5"/>
        <v>51.84</v>
      </c>
    </row>
    <row r="55" spans="1:6" ht="12.75">
      <c r="A55" s="10" t="s">
        <v>55</v>
      </c>
      <c r="B55" s="13" t="s">
        <v>7</v>
      </c>
      <c r="C55" s="2">
        <v>0.92</v>
      </c>
      <c r="D55" s="1">
        <v>4</v>
      </c>
      <c r="E55" s="18">
        <f t="shared" si="4"/>
        <v>0.030912000000000005</v>
      </c>
      <c r="F55" s="9">
        <f t="shared" si="5"/>
        <v>3.68</v>
      </c>
    </row>
    <row r="56" spans="1:6" ht="12.75">
      <c r="A56" s="10" t="s">
        <v>56</v>
      </c>
      <c r="B56" s="13" t="s">
        <v>7</v>
      </c>
      <c r="C56" s="2">
        <v>1.02</v>
      </c>
      <c r="D56" s="1">
        <v>6</v>
      </c>
      <c r="E56" s="18">
        <f t="shared" si="4"/>
        <v>0.05140800000000001</v>
      </c>
      <c r="F56" s="9">
        <f t="shared" si="5"/>
        <v>6.12</v>
      </c>
    </row>
    <row r="57" spans="1:6" ht="12.75">
      <c r="A57" s="10" t="s">
        <v>57</v>
      </c>
      <c r="B57" s="13" t="s">
        <v>7</v>
      </c>
      <c r="C57" s="2">
        <v>1.92</v>
      </c>
      <c r="D57" s="1">
        <v>12</v>
      </c>
      <c r="E57" s="18">
        <f t="shared" si="4"/>
        <v>0.19353600000000004</v>
      </c>
      <c r="F57" s="9">
        <f t="shared" si="5"/>
        <v>23.04</v>
      </c>
    </row>
    <row r="58" spans="1:6" ht="12.75">
      <c r="A58" s="27" t="s">
        <v>29</v>
      </c>
      <c r="B58" s="27"/>
      <c r="C58" s="27"/>
      <c r="D58" s="27"/>
      <c r="E58" s="11">
        <f>SUM(E52:E57)</f>
        <v>0.8309280000000002</v>
      </c>
      <c r="F58" s="12">
        <f>SUM(F52:F57)</f>
        <v>98.92000000000002</v>
      </c>
    </row>
    <row r="60" spans="1:6" ht="12.75">
      <c r="A60" s="4" t="s">
        <v>58</v>
      </c>
      <c r="B60" s="5" t="s">
        <v>31</v>
      </c>
      <c r="C60" s="6">
        <v>1</v>
      </c>
      <c r="D60" s="5">
        <v>1</v>
      </c>
      <c r="E60" s="17">
        <f>0.1*0.06*C60*D60</f>
        <v>0.006</v>
      </c>
      <c r="F60" s="7">
        <f>D60*C60</f>
        <v>1</v>
      </c>
    </row>
    <row r="61" spans="1:6" ht="12.75">
      <c r="A61" s="10" t="s">
        <v>59</v>
      </c>
      <c r="B61" s="13" t="s">
        <v>31</v>
      </c>
      <c r="C61" s="14">
        <v>1.465</v>
      </c>
      <c r="D61" s="13">
        <v>2</v>
      </c>
      <c r="E61" s="14">
        <f>0.1*0.06*C61*D61</f>
        <v>0.017580000000000002</v>
      </c>
      <c r="F61" s="9">
        <f>D61*C61</f>
        <v>2.93</v>
      </c>
    </row>
    <row r="62" spans="1:6" ht="12.75">
      <c r="A62" s="10" t="s">
        <v>60</v>
      </c>
      <c r="B62" s="13" t="s">
        <v>31</v>
      </c>
      <c r="C62" s="14">
        <v>0.9</v>
      </c>
      <c r="D62" s="13">
        <v>1</v>
      </c>
      <c r="E62" s="14">
        <f>0.1*0.06*C62*D62</f>
        <v>0.0054</v>
      </c>
      <c r="F62" s="9">
        <f>D62*C62</f>
        <v>0.9</v>
      </c>
    </row>
    <row r="63" spans="1:6" ht="12.75">
      <c r="A63" s="10" t="s">
        <v>61</v>
      </c>
      <c r="B63" s="13" t="s">
        <v>31</v>
      </c>
      <c r="C63" s="14">
        <v>0.905</v>
      </c>
      <c r="D63" s="13">
        <v>2</v>
      </c>
      <c r="E63" s="14">
        <f>0.1*0.06*C63*D63</f>
        <v>0.01086</v>
      </c>
      <c r="F63" s="9">
        <f>D63*C63</f>
        <v>1.81</v>
      </c>
    </row>
    <row r="64" spans="1:6" ht="12.75">
      <c r="A64" s="27" t="s">
        <v>48</v>
      </c>
      <c r="B64" s="27"/>
      <c r="C64" s="27"/>
      <c r="D64" s="27"/>
      <c r="E64" s="11">
        <f>SUM(E60:E63)</f>
        <v>0.03984000000000001</v>
      </c>
      <c r="F64" s="12">
        <f>SUM(F60:F63)</f>
        <v>6.640000000000001</v>
      </c>
    </row>
    <row r="66" spans="1:6" ht="12.75">
      <c r="A66" s="4" t="s">
        <v>62</v>
      </c>
      <c r="B66" s="5" t="s">
        <v>7</v>
      </c>
      <c r="C66" s="6">
        <v>1.44</v>
      </c>
      <c r="D66" s="5">
        <v>12</v>
      </c>
      <c r="E66" s="17">
        <f>0.14*0.06*C66*D66</f>
        <v>0.145152</v>
      </c>
      <c r="F66" s="7">
        <f>D66*C66</f>
        <v>17.28</v>
      </c>
    </row>
    <row r="67" spans="1:6" ht="12.75">
      <c r="A67" s="10" t="s">
        <v>63</v>
      </c>
      <c r="B67" s="13" t="s">
        <v>7</v>
      </c>
      <c r="C67" s="14">
        <v>1.552</v>
      </c>
      <c r="D67" s="13">
        <v>4</v>
      </c>
      <c r="E67" s="18">
        <f>0.14*0.06*C67*D67</f>
        <v>0.05214720000000001</v>
      </c>
      <c r="F67" s="9">
        <f>D67*C67</f>
        <v>6.208</v>
      </c>
    </row>
    <row r="68" spans="1:6" ht="12.75">
      <c r="A68" s="10" t="s">
        <v>64</v>
      </c>
      <c r="B68" s="13" t="s">
        <v>7</v>
      </c>
      <c r="C68" s="14">
        <v>1.512</v>
      </c>
      <c r="D68" s="13">
        <v>4</v>
      </c>
      <c r="E68" s="18">
        <f>0.14*0.06*C68*D68</f>
        <v>0.05080320000000001</v>
      </c>
      <c r="F68" s="9">
        <f>D68*C68</f>
        <v>6.048</v>
      </c>
    </row>
    <row r="69" spans="1:6" ht="12.75">
      <c r="A69" s="10" t="s">
        <v>65</v>
      </c>
      <c r="B69" s="13" t="s">
        <v>7</v>
      </c>
      <c r="C69" s="14">
        <v>1.401</v>
      </c>
      <c r="D69" s="13">
        <v>12</v>
      </c>
      <c r="E69" s="18">
        <f>0.14*0.06*C69*D69</f>
        <v>0.14122080000000004</v>
      </c>
      <c r="F69" s="9">
        <f>D69*C69</f>
        <v>16.812</v>
      </c>
    </row>
    <row r="70" spans="1:6" ht="12.75">
      <c r="A70" s="27" t="s">
        <v>29</v>
      </c>
      <c r="B70" s="27"/>
      <c r="C70" s="27"/>
      <c r="D70" s="27"/>
      <c r="E70" s="11">
        <f>SUM(E66:E69)</f>
        <v>0.38932320000000004</v>
      </c>
      <c r="F70" s="12">
        <f>SUM(F66:F69)</f>
        <v>46.348</v>
      </c>
    </row>
    <row r="73" spans="1:6" ht="12.75">
      <c r="A73" s="4" t="s">
        <v>66</v>
      </c>
      <c r="B73" s="5" t="s">
        <v>7</v>
      </c>
      <c r="C73" s="6">
        <v>2.65</v>
      </c>
      <c r="D73" s="5">
        <f>21+14+5+16</f>
        <v>56</v>
      </c>
      <c r="E73" s="17">
        <f aca="true" t="shared" si="6" ref="E73:E93">0.14*0.06*C73*D73</f>
        <v>1.2465600000000001</v>
      </c>
      <c r="F73" s="7">
        <f aca="true" t="shared" si="7" ref="F73:F93">D73*C73</f>
        <v>148.4</v>
      </c>
    </row>
    <row r="74" spans="1:6" ht="12.75">
      <c r="A74" s="10" t="s">
        <v>67</v>
      </c>
      <c r="B74" s="13" t="s">
        <v>7</v>
      </c>
      <c r="C74" s="2">
        <v>2.29</v>
      </c>
      <c r="D74" s="1">
        <v>12</v>
      </c>
      <c r="E74" s="18">
        <f t="shared" si="6"/>
        <v>0.23083200000000004</v>
      </c>
      <c r="F74" s="9">
        <f t="shared" si="7"/>
        <v>27.48</v>
      </c>
    </row>
    <row r="75" spans="1:6" ht="12.75">
      <c r="A75" s="10" t="s">
        <v>68</v>
      </c>
      <c r="B75" s="13" t="s">
        <v>7</v>
      </c>
      <c r="C75" s="2">
        <v>0.1</v>
      </c>
      <c r="D75" s="1">
        <f>5+5+9+2</f>
        <v>21</v>
      </c>
      <c r="E75" s="18">
        <f t="shared" si="6"/>
        <v>0.017640000000000003</v>
      </c>
      <c r="F75" s="9">
        <f t="shared" si="7"/>
        <v>2.1</v>
      </c>
    </row>
    <row r="76" spans="1:6" ht="12.75">
      <c r="A76" s="10" t="s">
        <v>68</v>
      </c>
      <c r="B76" s="13" t="s">
        <v>7</v>
      </c>
      <c r="C76" s="2">
        <v>1.63</v>
      </c>
      <c r="D76" s="1">
        <v>3</v>
      </c>
      <c r="E76" s="18">
        <f t="shared" si="6"/>
        <v>0.041076</v>
      </c>
      <c r="F76" s="9">
        <f t="shared" si="7"/>
        <v>4.89</v>
      </c>
    </row>
    <row r="77" spans="1:6" ht="12.75">
      <c r="A77" s="10" t="s">
        <v>69</v>
      </c>
      <c r="B77" s="13" t="s">
        <v>7</v>
      </c>
      <c r="C77" s="2">
        <v>0.18</v>
      </c>
      <c r="D77" s="1">
        <v>6</v>
      </c>
      <c r="E77" s="18">
        <f t="shared" si="6"/>
        <v>0.009072</v>
      </c>
      <c r="F77" s="9">
        <f t="shared" si="7"/>
        <v>1.08</v>
      </c>
    </row>
    <row r="78" spans="1:6" ht="12.75">
      <c r="A78" s="10" t="s">
        <v>70</v>
      </c>
      <c r="B78" s="13" t="s">
        <v>7</v>
      </c>
      <c r="C78" s="2">
        <v>2.89</v>
      </c>
      <c r="D78" s="1">
        <f>24+25+11</f>
        <v>60</v>
      </c>
      <c r="E78" s="18">
        <f t="shared" si="6"/>
        <v>1.4565600000000003</v>
      </c>
      <c r="F78" s="9">
        <f t="shared" si="7"/>
        <v>173.4</v>
      </c>
    </row>
    <row r="79" spans="1:6" ht="12.75">
      <c r="A79" s="10" t="s">
        <v>71</v>
      </c>
      <c r="B79" s="13" t="s">
        <v>7</v>
      </c>
      <c r="C79" s="2">
        <v>0.93</v>
      </c>
      <c r="D79" s="1">
        <v>4</v>
      </c>
      <c r="E79" s="18">
        <f t="shared" si="6"/>
        <v>0.031248000000000005</v>
      </c>
      <c r="F79" s="9">
        <f t="shared" si="7"/>
        <v>3.72</v>
      </c>
    </row>
    <row r="80" spans="1:6" ht="12.75">
      <c r="A80" s="10" t="s">
        <v>72</v>
      </c>
      <c r="B80" s="13" t="s">
        <v>7</v>
      </c>
      <c r="C80" s="2">
        <v>0.4</v>
      </c>
      <c r="D80" s="1">
        <v>8</v>
      </c>
      <c r="E80" s="18">
        <f t="shared" si="6"/>
        <v>0.026880000000000005</v>
      </c>
      <c r="F80" s="9">
        <f t="shared" si="7"/>
        <v>3.2</v>
      </c>
    </row>
    <row r="81" spans="1:6" ht="12.75">
      <c r="A81" s="10" t="s">
        <v>73</v>
      </c>
      <c r="B81" s="13" t="s">
        <v>7</v>
      </c>
      <c r="C81" s="2">
        <v>1.89</v>
      </c>
      <c r="D81" s="1">
        <v>6</v>
      </c>
      <c r="E81" s="18">
        <f t="shared" si="6"/>
        <v>0.09525600000000001</v>
      </c>
      <c r="F81" s="9">
        <f t="shared" si="7"/>
        <v>11.34</v>
      </c>
    </row>
    <row r="82" spans="1:6" ht="12.75">
      <c r="A82" s="10" t="s">
        <v>74</v>
      </c>
      <c r="B82" s="13" t="s">
        <v>7</v>
      </c>
      <c r="C82" s="2">
        <v>1.23</v>
      </c>
      <c r="D82" s="1">
        <v>5</v>
      </c>
      <c r="E82" s="18">
        <f t="shared" si="6"/>
        <v>0.051660000000000005</v>
      </c>
      <c r="F82" s="9">
        <f t="shared" si="7"/>
        <v>6.15</v>
      </c>
    </row>
    <row r="83" spans="1:6" ht="12.75">
      <c r="A83" s="10" t="s">
        <v>75</v>
      </c>
      <c r="B83" s="13" t="s">
        <v>7</v>
      </c>
      <c r="C83" s="2">
        <v>0.74</v>
      </c>
      <c r="D83" s="1">
        <v>7</v>
      </c>
      <c r="E83" s="18">
        <f t="shared" si="6"/>
        <v>0.04351200000000001</v>
      </c>
      <c r="F83" s="9">
        <f t="shared" si="7"/>
        <v>5.18</v>
      </c>
    </row>
    <row r="84" spans="1:6" ht="12.75">
      <c r="A84" s="10" t="s">
        <v>76</v>
      </c>
      <c r="B84" s="13" t="s">
        <v>7</v>
      </c>
      <c r="C84" s="2">
        <v>2.11</v>
      </c>
      <c r="D84" s="1">
        <v>6</v>
      </c>
      <c r="E84" s="18">
        <f t="shared" si="6"/>
        <v>0.106344</v>
      </c>
      <c r="F84" s="9">
        <f t="shared" si="7"/>
        <v>12.66</v>
      </c>
    </row>
    <row r="85" spans="1:6" ht="12.75">
      <c r="A85" s="10" t="s">
        <v>77</v>
      </c>
      <c r="B85" s="13" t="s">
        <v>7</v>
      </c>
      <c r="C85" s="2">
        <v>0.42</v>
      </c>
      <c r="D85" s="1">
        <v>1</v>
      </c>
      <c r="E85" s="18">
        <f t="shared" si="6"/>
        <v>0.0035280000000000003</v>
      </c>
      <c r="F85" s="9">
        <f t="shared" si="7"/>
        <v>0.42</v>
      </c>
    </row>
    <row r="86" spans="1:6" ht="12.75">
      <c r="A86" s="10" t="s">
        <v>78</v>
      </c>
      <c r="B86" s="13" t="s">
        <v>7</v>
      </c>
      <c r="C86" s="2">
        <v>0.66</v>
      </c>
      <c r="D86" s="1">
        <v>2</v>
      </c>
      <c r="E86" s="18">
        <f t="shared" si="6"/>
        <v>0.011088000000000002</v>
      </c>
      <c r="F86" s="9">
        <f t="shared" si="7"/>
        <v>1.32</v>
      </c>
    </row>
    <row r="87" spans="1:6" ht="12.75">
      <c r="A87" s="10" t="s">
        <v>79</v>
      </c>
      <c r="B87" s="13" t="s">
        <v>7</v>
      </c>
      <c r="C87" s="2">
        <v>2.15</v>
      </c>
      <c r="D87" s="1">
        <v>6</v>
      </c>
      <c r="E87" s="18">
        <f t="shared" si="6"/>
        <v>0.10836000000000001</v>
      </c>
      <c r="F87" s="9">
        <f t="shared" si="7"/>
        <v>12.899999999999999</v>
      </c>
    </row>
    <row r="88" spans="1:6" ht="12.75">
      <c r="A88" s="10" t="s">
        <v>80</v>
      </c>
      <c r="B88" s="13" t="s">
        <v>7</v>
      </c>
      <c r="C88" s="2">
        <v>0.24</v>
      </c>
      <c r="D88" s="1">
        <v>4</v>
      </c>
      <c r="E88" s="18">
        <f t="shared" si="6"/>
        <v>0.008064000000000002</v>
      </c>
      <c r="F88" s="9">
        <f t="shared" si="7"/>
        <v>0.96</v>
      </c>
    </row>
    <row r="89" spans="1:6" ht="12.75">
      <c r="A89" s="10" t="s">
        <v>81</v>
      </c>
      <c r="B89" s="13" t="s">
        <v>7</v>
      </c>
      <c r="C89" s="2">
        <v>2.805</v>
      </c>
      <c r="D89" s="1">
        <v>17</v>
      </c>
      <c r="E89" s="18">
        <f t="shared" si="6"/>
        <v>0.4005540000000001</v>
      </c>
      <c r="F89" s="9">
        <f t="shared" si="7"/>
        <v>47.685</v>
      </c>
    </row>
    <row r="90" spans="1:6" ht="12.75">
      <c r="A90" s="10" t="s">
        <v>82</v>
      </c>
      <c r="B90" s="13" t="s">
        <v>7</v>
      </c>
      <c r="C90" s="2">
        <v>2.205</v>
      </c>
      <c r="D90" s="1">
        <v>14</v>
      </c>
      <c r="E90" s="18">
        <f t="shared" si="6"/>
        <v>0.25930800000000004</v>
      </c>
      <c r="F90" s="9">
        <f t="shared" si="7"/>
        <v>30.87</v>
      </c>
    </row>
    <row r="91" spans="1:6" ht="12.75">
      <c r="A91" s="10" t="s">
        <v>83</v>
      </c>
      <c r="B91" s="13" t="s">
        <v>7</v>
      </c>
      <c r="C91" s="2">
        <v>1.545</v>
      </c>
      <c r="D91" s="1">
        <v>9</v>
      </c>
      <c r="E91" s="18">
        <f t="shared" si="6"/>
        <v>0.11680200000000002</v>
      </c>
      <c r="F91" s="9">
        <f t="shared" si="7"/>
        <v>13.905</v>
      </c>
    </row>
    <row r="92" spans="1:6" ht="12.75">
      <c r="A92" s="10" t="s">
        <v>84</v>
      </c>
      <c r="B92" s="13" t="s">
        <v>7</v>
      </c>
      <c r="C92" s="2">
        <v>0.34</v>
      </c>
      <c r="D92" s="1">
        <v>7</v>
      </c>
      <c r="E92" s="18">
        <f t="shared" si="6"/>
        <v>0.019992000000000003</v>
      </c>
      <c r="F92" s="9">
        <f t="shared" si="7"/>
        <v>2.3800000000000003</v>
      </c>
    </row>
    <row r="93" spans="1:6" ht="12.75">
      <c r="A93" s="10" t="s">
        <v>85</v>
      </c>
      <c r="B93" s="13" t="s">
        <v>7</v>
      </c>
      <c r="C93" s="2">
        <v>2.565</v>
      </c>
      <c r="D93" s="1">
        <f>20+18+18</f>
        <v>56</v>
      </c>
      <c r="E93" s="18">
        <f t="shared" si="6"/>
        <v>1.206576</v>
      </c>
      <c r="F93" s="9">
        <f t="shared" si="7"/>
        <v>143.64</v>
      </c>
    </row>
    <row r="94" spans="1:6" ht="12.75">
      <c r="A94" s="27" t="s">
        <v>29</v>
      </c>
      <c r="B94" s="27"/>
      <c r="C94" s="27"/>
      <c r="D94" s="27"/>
      <c r="E94" s="11">
        <f>SUM(E73:E93)</f>
        <v>5.490912000000002</v>
      </c>
      <c r="F94" s="12">
        <f>SUM(F73:F93)</f>
        <v>653.68</v>
      </c>
    </row>
    <row r="96" spans="1:6" ht="12.75">
      <c r="A96" s="4" t="s">
        <v>86</v>
      </c>
      <c r="B96" s="5" t="s">
        <v>87</v>
      </c>
      <c r="C96" s="17">
        <v>2.29</v>
      </c>
      <c r="D96" s="5">
        <v>2</v>
      </c>
      <c r="E96" s="17">
        <f>0.14*0.14*C96*D96</f>
        <v>0.08976800000000001</v>
      </c>
      <c r="F96" s="7">
        <f>D96*C96</f>
        <v>4.58</v>
      </c>
    </row>
    <row r="97" spans="1:6" ht="12.75">
      <c r="A97" s="10" t="s">
        <v>88</v>
      </c>
      <c r="B97" s="1" t="s">
        <v>87</v>
      </c>
      <c r="C97" s="2">
        <v>2.56</v>
      </c>
      <c r="D97" s="1">
        <v>3</v>
      </c>
      <c r="E97" s="18">
        <f>0.14*0.14*C97*D97</f>
        <v>0.15052800000000002</v>
      </c>
      <c r="F97" s="9">
        <f>D97*C97</f>
        <v>7.68</v>
      </c>
    </row>
    <row r="98" spans="1:6" ht="12.75">
      <c r="A98" s="10" t="s">
        <v>89</v>
      </c>
      <c r="B98" s="1" t="s">
        <v>87</v>
      </c>
      <c r="C98" s="2">
        <v>0.1</v>
      </c>
      <c r="D98" s="1">
        <v>1</v>
      </c>
      <c r="E98" s="18">
        <f>0.14*0.14*C98*D98</f>
        <v>0.0019600000000000004</v>
      </c>
      <c r="F98" s="9">
        <f>D98*C98</f>
        <v>0.1</v>
      </c>
    </row>
    <row r="99" spans="1:6" ht="12.75">
      <c r="A99" s="27" t="s">
        <v>90</v>
      </c>
      <c r="B99" s="27"/>
      <c r="C99" s="27"/>
      <c r="D99" s="27"/>
      <c r="E99" s="11">
        <f>SUM(E96:E98)</f>
        <v>0.24225600000000003</v>
      </c>
      <c r="F99" s="12">
        <f>SUM(F96:F98)</f>
        <v>12.36</v>
      </c>
    </row>
    <row r="101" spans="1:6" ht="12.75">
      <c r="A101" s="4" t="s">
        <v>91</v>
      </c>
      <c r="B101" s="5" t="s">
        <v>31</v>
      </c>
      <c r="C101" s="6">
        <v>2.65</v>
      </c>
      <c r="D101" s="5">
        <v>2</v>
      </c>
      <c r="E101" s="17">
        <f aca="true" t="shared" si="8" ref="E101:E112">0.1*0.06*C101*D101</f>
        <v>0.0318</v>
      </c>
      <c r="F101" s="7">
        <f aca="true" t="shared" si="9" ref="F101:F112">D101*C101</f>
        <v>5.3</v>
      </c>
    </row>
    <row r="102" spans="1:6" ht="12.75">
      <c r="A102" s="15" t="s">
        <v>92</v>
      </c>
      <c r="B102" s="13" t="s">
        <v>31</v>
      </c>
      <c r="C102" s="14">
        <v>2.89</v>
      </c>
      <c r="D102" s="13">
        <v>1</v>
      </c>
      <c r="E102" s="14">
        <f t="shared" si="8"/>
        <v>0.01734</v>
      </c>
      <c r="F102" s="9">
        <f t="shared" si="9"/>
        <v>2.89</v>
      </c>
    </row>
    <row r="103" spans="1:6" ht="12.75">
      <c r="A103" s="15" t="s">
        <v>93</v>
      </c>
      <c r="B103" s="13" t="s">
        <v>31</v>
      </c>
      <c r="C103" s="14">
        <v>2.71</v>
      </c>
      <c r="D103" s="13">
        <f>4+5+5+3+22</f>
        <v>39</v>
      </c>
      <c r="E103" s="14">
        <f t="shared" si="8"/>
        <v>0.63414</v>
      </c>
      <c r="F103" s="9">
        <f t="shared" si="9"/>
        <v>105.69</v>
      </c>
    </row>
    <row r="104" spans="1:6" ht="12.75">
      <c r="A104" s="15" t="s">
        <v>94</v>
      </c>
      <c r="B104" s="13" t="s">
        <v>31</v>
      </c>
      <c r="C104" s="14">
        <v>2.44</v>
      </c>
      <c r="D104" s="13">
        <f>3+7+4+11</f>
        <v>25</v>
      </c>
      <c r="E104" s="14">
        <f t="shared" si="8"/>
        <v>0.366</v>
      </c>
      <c r="F104" s="9">
        <f t="shared" si="9"/>
        <v>61</v>
      </c>
    </row>
    <row r="105" spans="1:6" ht="12.75">
      <c r="A105" s="15" t="s">
        <v>95</v>
      </c>
      <c r="B105" s="13" t="s">
        <v>31</v>
      </c>
      <c r="C105" s="14">
        <v>0.27</v>
      </c>
      <c r="D105" s="13">
        <v>1</v>
      </c>
      <c r="E105" s="14">
        <f t="shared" si="8"/>
        <v>0.0016200000000000001</v>
      </c>
      <c r="F105" s="9">
        <f t="shared" si="9"/>
        <v>0.27</v>
      </c>
    </row>
    <row r="106" spans="1:6" ht="12.75">
      <c r="A106" s="15" t="s">
        <v>96</v>
      </c>
      <c r="B106" s="13" t="s">
        <v>31</v>
      </c>
      <c r="C106" s="14">
        <v>2.15</v>
      </c>
      <c r="D106" s="13">
        <v>2</v>
      </c>
      <c r="E106" s="14">
        <f t="shared" si="8"/>
        <v>0.0258</v>
      </c>
      <c r="F106" s="9">
        <f t="shared" si="9"/>
        <v>4.3</v>
      </c>
    </row>
    <row r="107" spans="1:6" ht="12.75">
      <c r="A107" s="15" t="s">
        <v>97</v>
      </c>
      <c r="B107" s="13" t="s">
        <v>31</v>
      </c>
      <c r="C107" s="14">
        <v>0.44</v>
      </c>
      <c r="D107" s="13">
        <v>2</v>
      </c>
      <c r="E107" s="14">
        <f t="shared" si="8"/>
        <v>0.00528</v>
      </c>
      <c r="F107" s="9">
        <f t="shared" si="9"/>
        <v>0.88</v>
      </c>
    </row>
    <row r="108" spans="1:6" ht="12.75">
      <c r="A108" s="15" t="s">
        <v>98</v>
      </c>
      <c r="B108" s="13" t="s">
        <v>31</v>
      </c>
      <c r="C108" s="14">
        <v>2.805</v>
      </c>
      <c r="D108" s="13">
        <v>1</v>
      </c>
      <c r="E108" s="14">
        <f t="shared" si="8"/>
        <v>0.01683</v>
      </c>
      <c r="F108" s="9">
        <f t="shared" si="9"/>
        <v>2.805</v>
      </c>
    </row>
    <row r="109" spans="1:6" ht="12.75">
      <c r="A109" s="15" t="s">
        <v>99</v>
      </c>
      <c r="B109" s="13" t="s">
        <v>31</v>
      </c>
      <c r="C109" s="14">
        <v>2.565</v>
      </c>
      <c r="D109" s="13">
        <v>2</v>
      </c>
      <c r="E109" s="14">
        <f t="shared" si="8"/>
        <v>0.03078</v>
      </c>
      <c r="F109" s="9">
        <f t="shared" si="9"/>
        <v>5.13</v>
      </c>
    </row>
    <row r="110" spans="1:6" ht="12.75">
      <c r="A110" s="15" t="s">
        <v>100</v>
      </c>
      <c r="B110" s="13" t="s">
        <v>31</v>
      </c>
      <c r="C110" s="14">
        <v>0.625</v>
      </c>
      <c r="D110" s="13">
        <v>3</v>
      </c>
      <c r="E110" s="14">
        <f t="shared" si="8"/>
        <v>0.01125</v>
      </c>
      <c r="F110" s="9">
        <f t="shared" si="9"/>
        <v>1.875</v>
      </c>
    </row>
    <row r="111" spans="1:6" ht="12.75">
      <c r="A111" s="15" t="s">
        <v>101</v>
      </c>
      <c r="B111" s="13" t="s">
        <v>31</v>
      </c>
      <c r="C111" s="14">
        <v>2.355</v>
      </c>
      <c r="D111" s="13">
        <v>24</v>
      </c>
      <c r="E111" s="14">
        <f t="shared" si="8"/>
        <v>0.33912</v>
      </c>
      <c r="F111" s="9">
        <f t="shared" si="9"/>
        <v>56.519999999999996</v>
      </c>
    </row>
    <row r="112" spans="1:6" ht="12.75">
      <c r="A112" s="15" t="s">
        <v>102</v>
      </c>
      <c r="B112" s="13" t="s">
        <v>31</v>
      </c>
      <c r="C112" s="14">
        <v>2.605</v>
      </c>
      <c r="D112" s="13">
        <v>5</v>
      </c>
      <c r="E112" s="14">
        <f t="shared" si="8"/>
        <v>0.07815000000000001</v>
      </c>
      <c r="F112" s="9">
        <f t="shared" si="9"/>
        <v>13.025</v>
      </c>
    </row>
    <row r="113" spans="1:6" ht="12.75">
      <c r="A113" s="27" t="s">
        <v>48</v>
      </c>
      <c r="B113" s="27"/>
      <c r="C113" s="27"/>
      <c r="D113" s="27"/>
      <c r="E113" s="11">
        <f>SUM(E101:E112)</f>
        <v>1.5581099999999997</v>
      </c>
      <c r="F113" s="16">
        <f>SUM(F101:F112)</f>
        <v>259.685</v>
      </c>
    </row>
    <row r="114" spans="1:4" ht="12.75">
      <c r="A114" s="15"/>
      <c r="B114" s="15"/>
      <c r="C114" s="15"/>
      <c r="D114" s="15"/>
    </row>
    <row r="115" spans="1:6" ht="12.75">
      <c r="A115" s="19">
        <v>1</v>
      </c>
      <c r="B115" s="5" t="s">
        <v>7</v>
      </c>
      <c r="C115" s="6">
        <v>6</v>
      </c>
      <c r="D115" s="5">
        <v>4</v>
      </c>
      <c r="E115" s="17">
        <f aca="true" t="shared" si="10" ref="E115:E123">0.14*0.06*C115*D115</f>
        <v>0.20160000000000003</v>
      </c>
      <c r="F115" s="7">
        <f aca="true" t="shared" si="11" ref="F115:F123">D115*C115</f>
        <v>24</v>
      </c>
    </row>
    <row r="116" spans="1:6" ht="12.75">
      <c r="A116" s="20">
        <v>2</v>
      </c>
      <c r="B116" s="13" t="s">
        <v>7</v>
      </c>
      <c r="C116" s="14">
        <v>5.42</v>
      </c>
      <c r="D116" s="13">
        <v>4</v>
      </c>
      <c r="E116" s="18">
        <f t="shared" si="10"/>
        <v>0.18211200000000002</v>
      </c>
      <c r="F116" s="9">
        <f t="shared" si="11"/>
        <v>21.68</v>
      </c>
    </row>
    <row r="117" spans="1:6" ht="12.75">
      <c r="A117" s="20">
        <v>3</v>
      </c>
      <c r="B117" s="13" t="s">
        <v>7</v>
      </c>
      <c r="C117" s="14">
        <v>2.075</v>
      </c>
      <c r="D117" s="13">
        <v>4</v>
      </c>
      <c r="E117" s="18">
        <f t="shared" si="10"/>
        <v>0.06972000000000002</v>
      </c>
      <c r="F117" s="9">
        <f t="shared" si="11"/>
        <v>8.3</v>
      </c>
    </row>
    <row r="118" spans="1:9" ht="12.75">
      <c r="A118" s="20">
        <v>4</v>
      </c>
      <c r="B118" s="13" t="s">
        <v>7</v>
      </c>
      <c r="C118" s="14">
        <v>3</v>
      </c>
      <c r="D118" s="13">
        <v>4</v>
      </c>
      <c r="E118" s="18">
        <f t="shared" si="10"/>
        <v>0.10080000000000001</v>
      </c>
      <c r="F118" s="9">
        <f t="shared" si="11"/>
        <v>12</v>
      </c>
      <c r="H118" s="25" t="s">
        <v>112</v>
      </c>
      <c r="I118" s="25"/>
    </row>
    <row r="119" spans="1:6" ht="12.75">
      <c r="A119" s="20">
        <v>5</v>
      </c>
      <c r="B119" s="13" t="s">
        <v>7</v>
      </c>
      <c r="C119" s="14">
        <v>4.785</v>
      </c>
      <c r="D119" s="13">
        <v>2</v>
      </c>
      <c r="E119" s="18">
        <f t="shared" si="10"/>
        <v>0.08038800000000001</v>
      </c>
      <c r="F119" s="9">
        <f t="shared" si="11"/>
        <v>9.57</v>
      </c>
    </row>
    <row r="120" spans="1:6" ht="12.75">
      <c r="A120" s="20">
        <v>6</v>
      </c>
      <c r="B120" s="13" t="s">
        <v>7</v>
      </c>
      <c r="C120" s="14">
        <v>3.7</v>
      </c>
      <c r="D120" s="13">
        <v>1</v>
      </c>
      <c r="E120" s="18">
        <f t="shared" si="10"/>
        <v>0.031080000000000007</v>
      </c>
      <c r="F120" s="9">
        <f t="shared" si="11"/>
        <v>3.7</v>
      </c>
    </row>
    <row r="121" spans="1:6" ht="12.75">
      <c r="A121" s="20">
        <v>7</v>
      </c>
      <c r="B121" s="13" t="s">
        <v>7</v>
      </c>
      <c r="C121" s="14">
        <v>1.245</v>
      </c>
      <c r="D121" s="13">
        <v>1</v>
      </c>
      <c r="E121" s="18">
        <f t="shared" si="10"/>
        <v>0.010458000000000002</v>
      </c>
      <c r="F121" s="9">
        <f t="shared" si="11"/>
        <v>1.245</v>
      </c>
    </row>
    <row r="122" spans="1:6" ht="12.75">
      <c r="A122" s="20">
        <v>8</v>
      </c>
      <c r="B122" s="13" t="s">
        <v>7</v>
      </c>
      <c r="C122" s="14">
        <v>1</v>
      </c>
      <c r="D122" s="13">
        <v>1</v>
      </c>
      <c r="E122" s="18">
        <f t="shared" si="10"/>
        <v>0.008400000000000001</v>
      </c>
      <c r="F122" s="9">
        <f t="shared" si="11"/>
        <v>1</v>
      </c>
    </row>
    <row r="123" spans="1:6" ht="12.75">
      <c r="A123" s="20" t="s">
        <v>103</v>
      </c>
      <c r="B123" s="13" t="s">
        <v>7</v>
      </c>
      <c r="C123" s="14">
        <v>6</v>
      </c>
      <c r="D123" s="13">
        <f>6*3</f>
        <v>18</v>
      </c>
      <c r="E123" s="18">
        <f t="shared" si="10"/>
        <v>0.9072000000000001</v>
      </c>
      <c r="F123" s="9">
        <f t="shared" si="11"/>
        <v>108</v>
      </c>
    </row>
    <row r="124" spans="1:6" ht="12.75">
      <c r="A124" s="27" t="s">
        <v>29</v>
      </c>
      <c r="B124" s="27"/>
      <c r="C124" s="27"/>
      <c r="D124" s="27"/>
      <c r="E124" s="11">
        <f>SUM(E115:E123)</f>
        <v>1.591758</v>
      </c>
      <c r="F124" s="12">
        <f>SUM(F115:F123)</f>
        <v>189.495</v>
      </c>
    </row>
    <row r="125" spans="1:4" ht="12.75">
      <c r="A125" s="15"/>
      <c r="B125" s="15"/>
      <c r="C125" s="15"/>
      <c r="D125" s="15"/>
    </row>
    <row r="126" spans="1:6" ht="12.75">
      <c r="A126" s="4" t="s">
        <v>104</v>
      </c>
      <c r="B126" s="5" t="s">
        <v>105</v>
      </c>
      <c r="C126" s="5">
        <v>3.69</v>
      </c>
      <c r="D126" s="5">
        <v>1</v>
      </c>
      <c r="E126" s="17">
        <f>0.14*0.26*C126*D126</f>
        <v>0.134316</v>
      </c>
      <c r="F126" s="7">
        <f>D126*C126</f>
        <v>3.69</v>
      </c>
    </row>
    <row r="127" spans="1:6" ht="12.75">
      <c r="A127" s="10" t="s">
        <v>106</v>
      </c>
      <c r="B127" s="13" t="s">
        <v>105</v>
      </c>
      <c r="C127" s="13">
        <v>2.98</v>
      </c>
      <c r="D127" s="13">
        <v>1</v>
      </c>
      <c r="E127" s="18">
        <f>0.14*0.26*C127*D127</f>
        <v>0.108472</v>
      </c>
      <c r="F127" s="9">
        <f>D127*C127</f>
        <v>2.98</v>
      </c>
    </row>
    <row r="128" spans="1:6" ht="12.75">
      <c r="A128" s="10" t="s">
        <v>107</v>
      </c>
      <c r="B128" s="13" t="s">
        <v>105</v>
      </c>
      <c r="C128" s="13">
        <v>1.38</v>
      </c>
      <c r="D128" s="13">
        <v>1</v>
      </c>
      <c r="E128" s="18">
        <f>0.14*0.26*C128*D128</f>
        <v>0.050232</v>
      </c>
      <c r="F128" s="9">
        <f>D128*C128</f>
        <v>1.38</v>
      </c>
    </row>
    <row r="129" spans="1:6" ht="12.75">
      <c r="A129" s="27" t="s">
        <v>108</v>
      </c>
      <c r="B129" s="27"/>
      <c r="C129" s="27"/>
      <c r="D129" s="27"/>
      <c r="E129" s="11">
        <f>SUM(E126:E128)</f>
        <v>0.29302</v>
      </c>
      <c r="F129" s="12">
        <f>SUM(F126:F128)</f>
        <v>8.05</v>
      </c>
    </row>
    <row r="130" spans="1:4" ht="12.75">
      <c r="A130" s="15"/>
      <c r="B130" s="15"/>
      <c r="C130" s="15"/>
      <c r="D130" s="15"/>
    </row>
    <row r="131" spans="1:6" ht="12.75">
      <c r="A131" s="28" t="s">
        <v>109</v>
      </c>
      <c r="B131" s="28"/>
      <c r="C131" s="28"/>
      <c r="D131" s="28"/>
      <c r="E131" s="21" t="s">
        <v>5</v>
      </c>
      <c r="F131" s="22" t="s">
        <v>3</v>
      </c>
    </row>
    <row r="132" spans="1:6" ht="12.75">
      <c r="A132" s="26" t="s">
        <v>110</v>
      </c>
      <c r="B132" s="26"/>
      <c r="C132" s="26"/>
      <c r="D132" s="26"/>
      <c r="E132" s="23">
        <f>E26+E50+E58+E70+E94+E124</f>
        <v>10.856311200000004</v>
      </c>
      <c r="F132" s="24">
        <f>F26+F50+F58+F70+F94+F124</f>
        <v>1292.4180000000001</v>
      </c>
    </row>
    <row r="133" spans="1:6" ht="12.75">
      <c r="A133" s="26" t="s">
        <v>111</v>
      </c>
      <c r="B133" s="26"/>
      <c r="C133" s="26"/>
      <c r="D133" s="26"/>
      <c r="E133" s="23">
        <f>E45+E64+E113</f>
        <v>2.1025199999999997</v>
      </c>
      <c r="F133" s="24">
        <f>F45+F64+F113</f>
        <v>350.42</v>
      </c>
    </row>
    <row r="134" spans="1:6" ht="12.75">
      <c r="A134" s="26" t="s">
        <v>108</v>
      </c>
      <c r="B134" s="26"/>
      <c r="C134" s="26"/>
      <c r="D134" s="26"/>
      <c r="E134" s="23">
        <f>E129</f>
        <v>0.29302</v>
      </c>
      <c r="F134" s="24">
        <f>F129</f>
        <v>8.05</v>
      </c>
    </row>
    <row r="135" spans="1:6" ht="12.75">
      <c r="A135" s="27" t="s">
        <v>90</v>
      </c>
      <c r="B135" s="27"/>
      <c r="C135" s="27"/>
      <c r="D135" s="27"/>
      <c r="E135" s="23">
        <f>E99</f>
        <v>0.24225600000000003</v>
      </c>
      <c r="F135" s="24">
        <f>F99</f>
        <v>12.36</v>
      </c>
    </row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7" ht="12.75">
      <c r="H147" s="25" t="s">
        <v>113</v>
      </c>
    </row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</sheetData>
  <sheetProtection selectLockedCells="1" selectUnlockedCells="1"/>
  <mergeCells count="16">
    <mergeCell ref="A26:D26"/>
    <mergeCell ref="A45:D45"/>
    <mergeCell ref="A50:D50"/>
    <mergeCell ref="A58:D58"/>
    <mergeCell ref="A64:D64"/>
    <mergeCell ref="A70:D70"/>
    <mergeCell ref="A132:D132"/>
    <mergeCell ref="A133:D133"/>
    <mergeCell ref="A134:D134"/>
    <mergeCell ref="A135:D135"/>
    <mergeCell ref="A94:D94"/>
    <mergeCell ref="A99:D99"/>
    <mergeCell ref="A113:D113"/>
    <mergeCell ref="A124:D124"/>
    <mergeCell ref="A129:D129"/>
    <mergeCell ref="A131:D13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2020-02-24T08:51:03Z</dcterms:created>
  <dcterms:modified xsi:type="dcterms:W3CDTF">2020-02-24T08:51:03Z</dcterms:modified>
  <cp:category/>
  <cp:version/>
  <cp:contentType/>
  <cp:contentStatus/>
</cp:coreProperties>
</file>