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Krycí list" sheetId="1" r:id="rId1"/>
    <sheet name="Rekapitulace" sheetId="2" r:id="rId2"/>
    <sheet name="VzorPolozky" sheetId="3" state="hidden" r:id="rId3"/>
    <sheet name="Položky" sheetId="4" r:id="rId4"/>
  </sheets>
  <definedNames>
    <definedName name="_xlnm.Print_Area" localSheetId="0">'Krycí list'!$A$1:$G$51</definedName>
    <definedName name="_xlnm.Print_Area" localSheetId="3">'Položky'!$A$1:$G$826</definedName>
    <definedName name="_xlnm.Print_Area" localSheetId="1">'Rekapitulace'!$A$1:$I$53</definedName>
    <definedName name="_xlnm.Print_Titles" localSheetId="1">'Rekapitulace'!$1:$6</definedName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JKSO">'Krycí list'!$G$2</definedName>
    <definedName name="MJ">'Krycí list'!$G$5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Objednatel">'Krycí list'!$C$10</definedName>
    <definedName name="PocetMJ">'Krycí list'!$G$6</definedName>
    <definedName name="Poznamka">'Krycí list'!$B$38</definedName>
    <definedName name="Projektant">'Krycí list'!$C$8</definedName>
    <definedName name="Rozpoctoval">'Krycí list'!$C$12</definedName>
    <definedName name="SazbaDPH1">'Krycí list'!$C$31</definedName>
    <definedName name="SazbaDPH2">'Krycí list'!$C$33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list'!$F$33</definedName>
    <definedName name="Zaklad5">'Krycí list'!$F$31</definedName>
    <definedName name="Zaokrouhleni">'Krycí list'!$F$35</definedName>
    <definedName name="Zhotovitel">'Krycí list'!$C$11:$E$11</definedName>
    <definedName name="Dodavka" localSheetId="1">'Rekapitulace'!$G$41</definedName>
    <definedName name="HSV" localSheetId="1">'Rekapitulace'!$E$41</definedName>
    <definedName name="HZS" localSheetId="1">'Rekapitulace'!$I$41</definedName>
    <definedName name="Mont" localSheetId="1">'Rekapitulace'!$H$41</definedName>
    <definedName name="PSV" localSheetId="1">'Rekapitulace'!$F$41</definedName>
  </definedNames>
  <calcPr fullCalcOnLoad="1"/>
</workbook>
</file>

<file path=xl/sharedStrings.xml><?xml version="1.0" encoding="utf-8"?>
<sst xmlns="http://schemas.openxmlformats.org/spreadsheetml/2006/main" count="1809" uniqueCount="1234">
  <si>
    <t>SLEPÝ  POLOŽKOVÝ  ROZPOČET</t>
  </si>
  <si>
    <t>Rozpočet</t>
  </si>
  <si>
    <t>03</t>
  </si>
  <si>
    <t>Změna 1 TULIPA</t>
  </si>
  <si>
    <t xml:space="preserve">JKSO </t>
  </si>
  <si>
    <t>Objekt</t>
  </si>
  <si>
    <t>Název objektu</t>
  </si>
  <si>
    <t>Celkový rozpočet</t>
  </si>
  <si>
    <t xml:space="preserve">SKP </t>
  </si>
  <si>
    <t>01</t>
  </si>
  <si>
    <t>TULIPA, Jinonická 90a, Praha 5 - Košíře</t>
  </si>
  <si>
    <t>Měrná jednotka</t>
  </si>
  <si>
    <t>Stavba</t>
  </si>
  <si>
    <t>Název stavby</t>
  </si>
  <si>
    <t>Počet jednotek</t>
  </si>
  <si>
    <t>078</t>
  </si>
  <si>
    <t>Přístavba provozní budovy - Expedice řezaných květin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</si>
  <si>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</si>
  <si>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</si>
  <si>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</si>
  <si>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</si>
  <si>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</si>
  <si>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</si>
  <si>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</si>
  <si>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</si>
  <si>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Rozpis ceny</t>
  </si>
  <si>
    <t>Název</t>
  </si>
  <si>
    <t>Celkem</t>
  </si>
  <si>
    <t>HSV</t>
  </si>
  <si>
    <t>PSV</t>
  </si>
  <si>
    <t>MON</t>
  </si>
  <si>
    <t>SUBDOD</t>
  </si>
  <si>
    <t>Vedlejší náklady</t>
  </si>
  <si>
    <t>%</t>
  </si>
  <si>
    <t>zařízení staveniště</t>
  </si>
  <si>
    <t>Ostatní náklady</t>
  </si>
  <si>
    <t>rezerva detaily</t>
  </si>
  <si>
    <t>Vypracoval</t>
  </si>
  <si>
    <t>Za zhotovitele</t>
  </si>
  <si>
    <t>Za objednatele</t>
  </si>
  <si>
    <t>Jméno :</t>
  </si>
  <si>
    <t xml:space="preserve">  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</si>
  <si>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</si>
  <si>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</si>
  <si>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</si>
  <si>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</si>
  <si>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</si>
  <si>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</si>
  <si>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</si>
  <si>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Zaokrouhlení</t>
  </si>
  <si>
    <t>CENA ZA OBJEKT CELKEM</t>
  </si>
  <si>
    <t>Popis :</t>
  </si>
  <si>
    <t xml:space="preserve"> </t>
  </si>
  <si>
    <t>Stavba :</t>
  </si>
  <si>
    <t>Rozpočet :</t>
  </si>
  <si>
    <t>Objekt :</t>
  </si>
  <si>
    <t>REKAPITULACE DÍLŮ</t>
  </si>
  <si>
    <t>Stavební díl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</si>
  <si>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</si>
  <si>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</si>
  <si>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</si>
  <si>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</si>
  <si>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</si>
  <si>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</si>
  <si>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</si>
  <si>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</si>
  <si>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</si>
  <si>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</si>
  <si>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</si>
  <si>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</si>
  <si>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Upravy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</si>
  <si>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</si>
  <si>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</si>
  <si>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</si>
  <si>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</si>
  <si>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</si>
  <si>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</si>
  <si>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</si>
  <si>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</si>
  <si>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91</t>
  </si>
  <si>
    <t>Doplňující práce na komunikaci</t>
  </si>
  <si>
    <t>93</t>
  </si>
  <si>
    <t>Dokončovací práce inženýrských staveb</t>
  </si>
  <si>
    <t>94</t>
  </si>
  <si>
    <t>Lešení a stavební výtahy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</si>
  <si>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</si>
  <si>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</si>
  <si>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</si>
  <si>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</si>
  <si>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</si>
  <si>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</si>
  <si>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</si>
  <si>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</si>
  <si>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</si>
  <si>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</si>
  <si>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</si>
  <si>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</si>
  <si>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</si>
  <si>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</si>
  <si>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</si>
  <si>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</si>
  <si>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728</t>
  </si>
  <si>
    <t>Vzduchotechnika</t>
  </si>
  <si>
    <t>730</t>
  </si>
  <si>
    <t>Ústřední vytápění</t>
  </si>
  <si>
    <t>764</t>
  </si>
  <si>
    <t>Konstrukce klempířské</t>
  </si>
  <si>
    <t>766</t>
  </si>
  <si>
    <t>Konstrukce truhlářské</t>
  </si>
  <si>
    <t>767</t>
  </si>
  <si>
    <t>Konstrukce zámečnické</t>
  </si>
  <si>
    <t>769</t>
  </si>
  <si>
    <t>Otvorové prvky z plastu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</si>
  <si>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</si>
  <si>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</si>
  <si>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</si>
  <si>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</si>
  <si>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</si>
  <si>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</si>
  <si>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</si>
  <si>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</si>
  <si>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</si>
  <si>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</si>
  <si>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M44</t>
  </si>
  <si>
    <t>Montáže hasících zařízení</t>
  </si>
  <si>
    <t>D96</t>
  </si>
  <si>
    <t>Přesuny suti a vybouraných hmot</t>
  </si>
  <si>
    <t>PSU</t>
  </si>
  <si>
    <t>CELKEM  OBJEKT</t>
  </si>
  <si>
    <t>Plánované subdodávky:</t>
  </si>
  <si>
    <t xml:space="preserve"> 1)</t>
  </si>
  <si>
    <t>Dřevěný obklad fasády</t>
  </si>
  <si>
    <t xml:space="preserve"> 2)</t>
  </si>
  <si>
    <t>Průmyslová vrata, poz. 1V až 6V</t>
  </si>
  <si>
    <t xml:space="preserve"> 3)</t>
  </si>
  <si>
    <t>Zvedací plošina s dveřmi</t>
  </si>
  <si>
    <t>C e l k e m    bez  DPH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</si>
  <si>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</si>
  <si>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</si>
  <si>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</si>
  <si>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</si>
  <si>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</si>
  <si>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</si>
  <si>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</si>
  <si>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</si>
  <si>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</si>
  <si>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</si>
  <si>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</si>
  <si>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 xml:space="preserve">Slepý položkový rozpočet </t>
  </si>
  <si>
    <t>Díl:</t>
  </si>
  <si>
    <t>113107415R00</t>
  </si>
  <si>
    <t>Odstranění podkladu nad 50 m2,kam.těžené tl.15 cm</t>
  </si>
  <si>
    <t>m2</t>
  </si>
  <si>
    <t>113107620R00</t>
  </si>
  <si>
    <t>Odstranění podkladu nad 50 m2,kam.drcené tl.20 cm</t>
  </si>
  <si>
    <t>113108415R00</t>
  </si>
  <si>
    <t>Odstranění podkladu pl. nad 50 m2, živice tl.15 cm</t>
  </si>
  <si>
    <t>příjezdová plocha : (4,8+8,15+3,45)*(0,3+2,95+0,2+4,65)</t>
  </si>
  <si>
    <t>zastavěná plocha a : (0,4+5,5+9,4)*(0,5+3,0+0,2+1,5+2,05)</t>
  </si>
  <si>
    <t>zastavěná plocha b : 5,2*6,2+9,9*3,8</t>
  </si>
  <si>
    <t>113201111R00</t>
  </si>
  <si>
    <t>Vytrhání obrub chodníkových ležatých</t>
  </si>
  <si>
    <t>m</t>
  </si>
  <si>
    <t>lež obrub vytrh : 3,0</t>
  </si>
  <si>
    <t>113202111R00</t>
  </si>
  <si>
    <t>Vytrhání obrub z krajníků nebo obrubníků stojatých</t>
  </si>
  <si>
    <t>stoj obrub vytrh : 28,0+6,4+9,6+20,</t>
  </si>
  <si>
    <t>122201101R00</t>
  </si>
  <si>
    <t>Odkopávky nezapažené v hor. 3 do 100 m3</t>
  </si>
  <si>
    <t>m3</t>
  </si>
  <si>
    <t>plocha živice : 313,625*0,1</t>
  </si>
  <si>
    <t>sníž ter Zp2 kontejn : 12,4*5,5*0,9</t>
  </si>
  <si>
    <t>sníž ter m. 003 : 19,5*4,6*0,5</t>
  </si>
  <si>
    <t>122201109R00</t>
  </si>
  <si>
    <t>Příplatek za lepivost - odkopávky v hor. 3</t>
  </si>
  <si>
    <t>137,593*0,3</t>
  </si>
  <si>
    <t>131201110R00</t>
  </si>
  <si>
    <t>Hloubení nezapaž. jam hor.3 do 50 m3, STROJNĚ</t>
  </si>
  <si>
    <t>za opěrkou 005 : 6,2*5,25*2,4</t>
  </si>
  <si>
    <t>podél opěrky objekt : 6,8*((0,4+2,4)/2)*0,6</t>
  </si>
  <si>
    <t>podél opěrky oplo B : 15,2*((0,4+2,4)/2)*1,8</t>
  </si>
  <si>
    <t>podél opěrky oplo A : 24,5*1,4*2,2</t>
  </si>
  <si>
    <t>jáma kontejner : 2,7*5,5*0,475</t>
  </si>
  <si>
    <t>jáma vsakovací : 3,2*3,2*2,8</t>
  </si>
  <si>
    <t>131201119R00</t>
  </si>
  <si>
    <t>Příplatek za lepivost - hloubení nezap.jam v hor.3</t>
  </si>
  <si>
    <t>233,322*0,3</t>
  </si>
  <si>
    <t>132201110R00</t>
  </si>
  <si>
    <t>Hloubení rýh š.do 60 cm v hor.3 do 50 m3</t>
  </si>
  <si>
    <t>vjezd řez 7-7 : (8,1+0,5)*0,5*0,7</t>
  </si>
  <si>
    <t>u zadní zved plošiny : 2,5*0,5*0,5</t>
  </si>
  <si>
    <t>132201119R00</t>
  </si>
  <si>
    <t>Příplatek za lepivost - hloubení rýh 60 cm v hor.3</t>
  </si>
  <si>
    <t>3,635*0,3</t>
  </si>
  <si>
    <t>132201210R00</t>
  </si>
  <si>
    <t>Hloubení rýh š.do 200 cm hor.3 do 50 m3</t>
  </si>
  <si>
    <t>výkop ST01 : 11,2*1,25*0,6</t>
  </si>
  <si>
    <t>výkop ST02 : 13,0*0,7*0,6</t>
  </si>
  <si>
    <t>rýha podél stáv obj : (34,5+0,8)*0,7*0,58</t>
  </si>
  <si>
    <t>132201219R00</t>
  </si>
  <si>
    <t>Příplatek za lepivost - hloubení rýh 200cm v hor.3</t>
  </si>
  <si>
    <t>28,192*0,3</t>
  </si>
  <si>
    <t>133201101R00</t>
  </si>
  <si>
    <t>Hloubení šachet v hor.3 do 100 m3</t>
  </si>
  <si>
    <t>šachta m. 002 : 3,5*2,0*2,3</t>
  </si>
  <si>
    <t>šachta m. 005 : 2,5*3,0*0,7</t>
  </si>
  <si>
    <t>133201109R00</t>
  </si>
  <si>
    <t>Příplatek za lepivost - hloubení šachet v hor.3</t>
  </si>
  <si>
    <t>21,35*0,3</t>
  </si>
  <si>
    <t>162301101R00</t>
  </si>
  <si>
    <t>Vodorovné přemístění výkopku z hor.1-4 do 500 m</t>
  </si>
  <si>
    <t>hornina pro zásyp : 143,44*2</t>
  </si>
  <si>
    <t>162701105R00</t>
  </si>
  <si>
    <t>Vodorovné přemístění výkopku z hor.1-4 do 10000 m</t>
  </si>
  <si>
    <t>137,593+233,322+3,635+28,192+21,35-143,44</t>
  </si>
  <si>
    <t>162701109R00</t>
  </si>
  <si>
    <t>Příplatek k vod. přemístění hor.1-4 za další 1 km (6x)</t>
  </si>
  <si>
    <t>280,652*6</t>
  </si>
  <si>
    <t>167101101R00</t>
  </si>
  <si>
    <t>Nakládání výkopku z hor.1-4 v množství do 100 m3</t>
  </si>
  <si>
    <t>171201201R00</t>
  </si>
  <si>
    <t>Uložení sypaniny na skl.-modelace na výšku přes 2m</t>
  </si>
  <si>
    <t>174101101R00</t>
  </si>
  <si>
    <t>Zásyp jam, rýh, šachet se zhutněním</t>
  </si>
  <si>
    <t>okolo objektů : 5,5*1,3*2,0+36,5*1,3*1,8+11,5*1,3*1,4+10,0</t>
  </si>
  <si>
    <t>jáma vsakovací : 3,2*3,2*(2,8-1,55)</t>
  </si>
  <si>
    <t>181101102R00</t>
  </si>
  <si>
    <t>Úprava pláně v zářezech v hor. 1-4, se zhutněním</t>
  </si>
  <si>
    <t>13,0*8,5+20,2*8,0+15,5*6,0</t>
  </si>
  <si>
    <t>ZP2 sever : 60,0</t>
  </si>
  <si>
    <t>ZP3 sever : 4,1*1,9+2,0*0,7+1,1*0,75</t>
  </si>
  <si>
    <t>199000002R00</t>
  </si>
  <si>
    <t>Poplatek za skládku horniny 1- 4</t>
  </si>
  <si>
    <t>271571111R00</t>
  </si>
  <si>
    <t>Polštář základu ze štěrkopísku tříděného</t>
  </si>
  <si>
    <t>pod ST01 : (11,2+2*0,5)*1,45*0,105</t>
  </si>
  <si>
    <t>pod ST02 : (13,0+3*0,5)*0,9*0,105</t>
  </si>
  <si>
    <t>pod zastav půdorys : (20,3*7,8+14,5*5,9)*0,105*1,04</t>
  </si>
  <si>
    <t>273313511R00</t>
  </si>
  <si>
    <t>Beton základových desek prostý C 12/15, X0</t>
  </si>
  <si>
    <t>pod ST01 : (11,2+2*0,5)*1,45*0,1</t>
  </si>
  <si>
    <t>pod ST02 : (13,0+3*0,5)*0,9*0,1</t>
  </si>
  <si>
    <t>pod zastav půdorys : (20,3*7,8+14,5*5,9)*0,1*1,04</t>
  </si>
  <si>
    <t>273323611RT9</t>
  </si>
  <si>
    <t>Železobeton základ. desek vodostavební C 30/37 s přísadou H-KRYSTAL 3,0 kg/m3, XC4, XF1, XA1, XM1</t>
  </si>
  <si>
    <t>žb des podl 1.pp a : (19,9*7,4+14,5*5,45)*0,25+(19,9+4,0)*0,5*0,5+(1,72+1,66)*0,95*0,35</t>
  </si>
  <si>
    <t>žb des podl 1.pp b : (2,6+1,7)*2*0,6*0,25</t>
  </si>
  <si>
    <t>žb des zes podél obj : (34,5+0,8)*0,8*0,33</t>
  </si>
  <si>
    <t>273351215R00</t>
  </si>
  <si>
    <t>Bednění stěn základových desek - zřízení</t>
  </si>
  <si>
    <t>žb des podl 1.pp a : (34,4*2+8,3+5,5)*0,25</t>
  </si>
  <si>
    <t>pokrač. : (19,9+4,0)*2*0,5+(1,72+1,66)*2*0,35</t>
  </si>
  <si>
    <t>žb des podl 1.pp b : (2,6+1,7)*2*0,6*2</t>
  </si>
  <si>
    <t>žb des zes podél obj : (34,5+0,8)*2*0,35</t>
  </si>
  <si>
    <t>273351216R00</t>
  </si>
  <si>
    <t>Bednění stěn základových desek - odstranění</t>
  </si>
  <si>
    <t>273361215R00</t>
  </si>
  <si>
    <t>Výztuž zákl. desek do 12 mm, ocel 10425(BSt 500 S)</t>
  </si>
  <si>
    <t>t</t>
  </si>
  <si>
    <t>D.1.2.b.2.1 : 4,488*1,08</t>
  </si>
  <si>
    <t>D.1.2.b.2.2 : 3,011*1,08</t>
  </si>
  <si>
    <t>D.1.2.b.2.3 : 2,627*1,08</t>
  </si>
  <si>
    <t>274313511R00</t>
  </si>
  <si>
    <t>Beton základových pasů prostý C 12/15, X0</t>
  </si>
  <si>
    <t>pas řez 7-7 : (8,1+0,5)*0,5*0,7</t>
  </si>
  <si>
    <t>pas řez 4-4, 6-6 : (34,5+0,8)*0,8*0,3</t>
  </si>
  <si>
    <t>u zadní zved plošiny : 2,5*0,5*0,6</t>
  </si>
  <si>
    <t>274351215R00</t>
  </si>
  <si>
    <t>Bednění stěn základových pasů - zřízení</t>
  </si>
  <si>
    <t>pas řez 7-7 : (8,1+0,5)*2*0,7</t>
  </si>
  <si>
    <t>pas řez 4-4, 6-6 : (34,5+0,8+0,8*2)*0,3</t>
  </si>
  <si>
    <t>u zadní zved plošiny : 2,5*2*0,6</t>
  </si>
  <si>
    <t>274351216R00</t>
  </si>
  <si>
    <t>Bednění stěn základových pasů - odstranění</t>
  </si>
  <si>
    <t>274354012R00</t>
  </si>
  <si>
    <t>Bednění prostupu základem do 0,01 m2, dl. 0,5 m</t>
  </si>
  <si>
    <t>kus</t>
  </si>
  <si>
    <t>ST02 : 2</t>
  </si>
  <si>
    <t>základ 1.pp vjezd : 1</t>
  </si>
  <si>
    <t>jímka 1.pp : 2</t>
  </si>
  <si>
    <t>u zved ploš 1.pp : 1</t>
  </si>
  <si>
    <t>274354022R00</t>
  </si>
  <si>
    <t>Bednění prostupu základem do 0,02 m2, dl. 0,5 m</t>
  </si>
  <si>
    <t>čelní stěna vjezd 1.pp : 1</t>
  </si>
  <si>
    <t>275321611R00</t>
  </si>
  <si>
    <t>Železobeton základových patek vodostavební C 30/37 s přísadou H-KRYSTAL 3,0 kg/m3, XC4, XF1, XA1</t>
  </si>
  <si>
    <t>žb patky schod 1.pp : 0,65*0,5*0,3+2*0,65*0,3*0,5</t>
  </si>
  <si>
    <t>275351215R00</t>
  </si>
  <si>
    <t>Bednění stěn základových patek - zřízení</t>
  </si>
  <si>
    <t>275351216R00</t>
  </si>
  <si>
    <t>Bednění stěn základových patek - odstranění</t>
  </si>
  <si>
    <t>žb patky schod 1.pp : (0,65+0,5)*2*0,3+2*(0,65+0,3)*2*0,5</t>
  </si>
  <si>
    <t>279321511R00</t>
  </si>
  <si>
    <t>Železobeton základových zdí vodostavební C 30/37 s přísadou H-KRYSTAL 3,0 kg/m3, XC4, XF1, XA1, XM 1</t>
  </si>
  <si>
    <t>žb ST01 : (11,2+2*0,5)*1,25*0,25+(4,3*2,02+4,05*2,52+2,85*4,6+(3,5-2,85)*1,55)*0,25</t>
  </si>
  <si>
    <t>žb ST02 : (13,0+3*0,5)*0,7*0,3+(1,82*1,3+3,47*1,6+4,0*1,8+3,7*2,0)*0,25</t>
  </si>
  <si>
    <t>žb šachta řez 7-7 : (2,5+1,5)*2*2,5*0,25</t>
  </si>
  <si>
    <t>279351105R00</t>
  </si>
  <si>
    <t>Bednění stěn základových zdí, oboustranné-zřízení</t>
  </si>
  <si>
    <t>žb ST01 : (11,2+2*0,5+1,25)*2*0,25+(4,3*2,02+4,05*2,52+2,85*4,6+(3,5-2,85)*1,55)*2+(2,05+1,55+4,6)*0,25</t>
  </si>
  <si>
    <t>žb ST02 : (13,0+3*0,5+0,7)*2*0,3+(1,82*1,3+3,47*1,6+4,0*1,8+3,7*2,0)*2+(1,35+1,9)*0,25</t>
  </si>
  <si>
    <t>žb šachta řez 7-7 : (2,5+1,5)*2*2,5*2</t>
  </si>
  <si>
    <t>279351106R00</t>
  </si>
  <si>
    <t>Bednění stěn základových zdí, oboustranné-odstran.</t>
  </si>
  <si>
    <t>279361721R00</t>
  </si>
  <si>
    <t>Výztuž základových zdí z oceli 10425 (BSt 500 S)</t>
  </si>
  <si>
    <t>D.1.2.b.2.11 : 3,506*1,08</t>
  </si>
  <si>
    <t>325356910R00</t>
  </si>
  <si>
    <t>Příplatek za zřízení rozepření bednění při objemu do 100 m3</t>
  </si>
  <si>
    <t>žb šachta řez 7-7 : 2,0*1,0*2,5</t>
  </si>
  <si>
    <t>žb šachta zved ploš : 2,05*1,66*7,5</t>
  </si>
  <si>
    <t>2 NC01</t>
  </si>
  <si>
    <t>D+M Patní plech P10 400x400 mm, 12,6 kg/kus vč. kotevních pracen přivařených k výztuži žb desky</t>
  </si>
  <si>
    <t>1.pp : 16</t>
  </si>
  <si>
    <t>1.np : 4</t>
  </si>
  <si>
    <t>2 NC02</t>
  </si>
  <si>
    <t>D+M Patní plech P10 250x250 mm, 4,93 kg/kus vč. kotevních pracen přivařených k výztuži žb desky</t>
  </si>
  <si>
    <t>u schod. 1.pp : 2</t>
  </si>
  <si>
    <t>2 NC03</t>
  </si>
  <si>
    <t>Vložení zemnícího pásku (vedení) do základ. konstrukcí - viz. elektroinstalace</t>
  </si>
  <si>
    <t>311101212R00</t>
  </si>
  <si>
    <t>Vytvoření prostupů pl. do 0,05 m2 v nosných zdech</t>
  </si>
  <si>
    <t>1.pp : 0,5+0,5+0,5</t>
  </si>
  <si>
    <t>1.np : 0,5</t>
  </si>
  <si>
    <t>311101214R00</t>
  </si>
  <si>
    <t>Vytvoření prostupů pl. do 0,20 m2 v nosných zdech</t>
  </si>
  <si>
    <t>1.np : 0,5+0,5</t>
  </si>
  <si>
    <t>311238144R00</t>
  </si>
  <si>
    <t>Zdivo POROTHERM 30 Profi P10, tl. 300 mm</t>
  </si>
  <si>
    <t>1.np výplň v rohu : 0,86*3,5</t>
  </si>
  <si>
    <t>311238253R00</t>
  </si>
  <si>
    <t>Zdivo POROTHERM 40 Profi  P15,  tl. 400 mm</t>
  </si>
  <si>
    <t>1.np obvod zdivo : (8,2+19,1+6,7)*3,5+0,9*0,3*3,5-1,6*2,85</t>
  </si>
  <si>
    <t>311238254R00</t>
  </si>
  <si>
    <t>Zdivo POROTHERM 44 Profi  P15,  tl. 440 mm</t>
  </si>
  <si>
    <t>1.pp m. 001 : 1,6*3,5+0,75*1,25</t>
  </si>
  <si>
    <t>1.np m. 105 : 1,0*1,5</t>
  </si>
  <si>
    <t>311321312R00</t>
  </si>
  <si>
    <t>Železobeton nadzákladových zdí C 20/25, XC1</t>
  </si>
  <si>
    <t>žb část zved šachty : 2,55*3,7*0,25+(1,9*3,7-1,66*3,12)*0,325+2,3*7,0*0,25+(1,7*7,0-1,66*3,09-1,66*3,17)*0,25</t>
  </si>
  <si>
    <t>žb vjezd C-C 1.np : 4,3*0,25*0,2</t>
  </si>
  <si>
    <t>žb zídka řez 1-1 1.np : (11,4+13,5)*1,2*0,2+2,7*0,3*0,2</t>
  </si>
  <si>
    <t>žb zídka obvod střecha : (19,8+6,6+7,9+18,9)*0,45*0,2</t>
  </si>
  <si>
    <t>311321412R00</t>
  </si>
  <si>
    <t>Železobeton nadzákladových zdí vodostavební C 30/37 s přísadou H-KRYSTAL 3,0 kg/m3, XC4, XF1, XA1, XM1</t>
  </si>
  <si>
    <t>žb vjezd řez 7-7 1.pp : (4,4*3,5-2,0*2,2)*0,25</t>
  </si>
  <si>
    <t>žb hranice poz 1.pp : (19,7*4,0+13,6*3,5+2,65*3,4-1,66*3,12-1,06*2,32)*0,25</t>
  </si>
  <si>
    <t>žb část šachty zved ploš : 2,55*3,4*0,25</t>
  </si>
  <si>
    <t>žb u schod vpravo : (1,0+5,05+1,5)*2,4*0,25</t>
  </si>
  <si>
    <t>žb prostor schod 1.pp : (1,25+4,41+1,25)*2,45*0,25</t>
  </si>
  <si>
    <t>311351805R00</t>
  </si>
  <si>
    <t>Bednění nadzákl.zdí pohled.hl.oboustranné-zřízení</t>
  </si>
  <si>
    <t>žb vjezd řez 7-7 1.pp : (4,4*3,5)*2+(2,0+2,2)*2*0,25</t>
  </si>
  <si>
    <t>žb hranice poz 1.pp : (19,7*4,0+13,6*3,5+2,65*3,4)*2+(1,66+3,12+1,06+2,32)*2*0,25</t>
  </si>
  <si>
    <t>žb část šachty zved ploš : 2,55*3,4*2</t>
  </si>
  <si>
    <t>žb u schod vpravo : (1,0+5,05+1,5)*2,4*2</t>
  </si>
  <si>
    <t>žb část zved šachty : 2,55*3,7*2+1,9*3,7*2+(1,66+3,12)*2*0,325</t>
  </si>
  <si>
    <t>žb část zved šachty : 2,3*7,0*2+1,7*7,0*2+1,66*3,09*2+(1,66+3,17)*2*0,25</t>
  </si>
  <si>
    <t>žb vjezd C-C 1.np : (4,3+0,25)*2*0,2</t>
  </si>
  <si>
    <t>žb zídka řez 1-1 1.np : (11,4+13,5)*1,2*2+2,7*0,3*2</t>
  </si>
  <si>
    <t>žb zídka obvod střecha : (19,8+6,6+7,9+18,9)*0,45*2</t>
  </si>
  <si>
    <t>žb prostor schod 1.pp : (1,25+4,41+1,25)*2,45*2</t>
  </si>
  <si>
    <t>311351806R00</t>
  </si>
  <si>
    <t>Bednění nadzákladových zdí oboustranné-odstranění</t>
  </si>
  <si>
    <t>311361721R00</t>
  </si>
  <si>
    <t>Výztuž nadzákladových zdí z ocel 10425 (BSt 500 S)</t>
  </si>
  <si>
    <t>D.1.2.b.2.4 : 5,177*1,08</t>
  </si>
  <si>
    <t>D.1.2.b.2.7 : 0,446*1,08</t>
  </si>
  <si>
    <t>317168112R00</t>
  </si>
  <si>
    <t>Překlad POROTHERM plochý 115x71x1250 mm</t>
  </si>
  <si>
    <t>007 a 004 : 1+1</t>
  </si>
  <si>
    <t>104 a 103 : 1+1</t>
  </si>
  <si>
    <t>317168115R00</t>
  </si>
  <si>
    <t>Překlad POROTHERM plochý 115x71x2000 mm</t>
  </si>
  <si>
    <t>107 : 1</t>
  </si>
  <si>
    <t>317168117R00</t>
  </si>
  <si>
    <t>Překlad POROTHERM plochý 115x71x2500 mm</t>
  </si>
  <si>
    <t>102 : 1+1</t>
  </si>
  <si>
    <t>317168135R00</t>
  </si>
  <si>
    <t>Překlad POROTHERM 7 vysoký 70x235x2250 mm</t>
  </si>
  <si>
    <t>107 : 5</t>
  </si>
  <si>
    <t>317998111R00</t>
  </si>
  <si>
    <t>Izolace mezi překlady polystyren tl. 50 mm</t>
  </si>
  <si>
    <t>317941123RT2</t>
  </si>
  <si>
    <t>Osazení ocelových válcovaných nosníků  č.14-22, včetně dodávky profilu I č.14</t>
  </si>
  <si>
    <t>m 001 1.pp : 4*1,3*0,0129</t>
  </si>
  <si>
    <t>m 104 a 107 1.np : (4*2,35+4*1,8)*0,0129</t>
  </si>
  <si>
    <t>319201311R00</t>
  </si>
  <si>
    <t>Vyrovnání povrchu zdiva maltou tl.do 3 cm</t>
  </si>
  <si>
    <t>1.np bour zdiva : (1,05+2*2,25)*0,5</t>
  </si>
  <si>
    <t>2.np bour zdiva : (2*(2,1+2*1,2)+1,1+2*1,05+2,0+2*2,2+1,6+2*3,1)*0,5</t>
  </si>
  <si>
    <t>319202321R00</t>
  </si>
  <si>
    <t>Vyrovnání povrchu zdiva přizděním do tl. 8 cm</t>
  </si>
  <si>
    <t>332381321R00</t>
  </si>
  <si>
    <t>Sloupy železobetonové z trub ocelových 200-250 mm</t>
  </si>
  <si>
    <t>ocel sloupy 1.pp : 5*3,2+3*3,4+4*3,5+2*0,52</t>
  </si>
  <si>
    <t>ocel sloupy 1.np : 4*3,45</t>
  </si>
  <si>
    <t>342248141R00</t>
  </si>
  <si>
    <t>Příčky POROTHERM 11,5 Profi na DBM, tl. 115 mm</t>
  </si>
  <si>
    <t>1.pp m. 007 : 1,4*3,5-0,7*2,0</t>
  </si>
  <si>
    <t>1.pp m. 004 : (1,2+1,5)*3,5-0,8*2,0</t>
  </si>
  <si>
    <t>1.np m. 105 : (1,4+1,95)*3,5-2*0,7*2,0</t>
  </si>
  <si>
    <t>1.np m. 102-104 : (2,65*2+4,2+1,95+1,55+5,6+2,5+2,1)*3,5-0,7*2,0-0,9*2,0-1,6*2,85-1,7*1,25-2,2*1,25</t>
  </si>
  <si>
    <t>342248144R00</t>
  </si>
  <si>
    <t>Příčky POROTHERM 14 Profi na DBM, tl. 140 mm</t>
  </si>
  <si>
    <t>1.pp m. 001 : (1,7+4,9)*3,5</t>
  </si>
  <si>
    <t>342255028RT1</t>
  </si>
  <si>
    <t>Příčky z desek Ytong tl. 15 cm, obezdívky / předstěny v hygien. zařízeních, desky P 2 - 500, 599 x 249 x 150 mm</t>
  </si>
  <si>
    <t>m 105 a 106 a 103 : 0,925*1,5*2+1,96*1,5</t>
  </si>
  <si>
    <t>m 008 : 0,9*1,5</t>
  </si>
  <si>
    <t>346244381RT2</t>
  </si>
  <si>
    <t>Plentování ocelových nosníků výšky do 20 cm, s použitím suché maltové směsi</t>
  </si>
  <si>
    <t>m 001 1.pp : 2*1,3*0,14</t>
  </si>
  <si>
    <t>m 104 a 107 1.np : (2*2,35+2*1,8)*0,14</t>
  </si>
  <si>
    <t>346271112R00</t>
  </si>
  <si>
    <t>Přizdívky izolační z cihel betonových 140 mm</t>
  </si>
  <si>
    <t>iz přizd šachta řez 7-7 : (2,8+2,0)*2*2,2</t>
  </si>
  <si>
    <t>iz přizd šachta ploši : (3,0+2,2)*2*0,6</t>
  </si>
  <si>
    <t>347015114R00</t>
  </si>
  <si>
    <t>Předstěna SDK, tl.65mm,ocel. kce CW, 1x RFI 12,5mm</t>
  </si>
  <si>
    <t>1.pp 101 a 107 : 2*(0,25+0,5)*3,05</t>
  </si>
  <si>
    <t>3 NC01</t>
  </si>
  <si>
    <t>Propojení ocel. noisníků - překladů pásovou ocelí</t>
  </si>
  <si>
    <t>soub</t>
  </si>
  <si>
    <t>3 NC02</t>
  </si>
  <si>
    <t>Provedení niky v ŽB stěně , š. 15x25 cm, dl. 34 cm, úpravou v bednění</t>
  </si>
  <si>
    <t>m 004 - 005 : 1</t>
  </si>
  <si>
    <t>m 108 - 005 : 2</t>
  </si>
  <si>
    <t>3 NC03</t>
  </si>
  <si>
    <t>Sestava 2x větr. mřížka 150x150 mm + propoj potr, dl. 150 mm prům. 125 mm</t>
  </si>
  <si>
    <t>m 102 : 1</t>
  </si>
  <si>
    <t>m 104 : 1</t>
  </si>
  <si>
    <t>3 NC04</t>
  </si>
  <si>
    <t>Sestava 2x větr. mřížka 150x150 mm + propoj potr, dl. 450 mm prům. 125 mm</t>
  </si>
  <si>
    <t>m 001 : 2</t>
  </si>
  <si>
    <t>3 NC05</t>
  </si>
  <si>
    <t>Sestava 2x větr. mřížka 400x400 mm</t>
  </si>
  <si>
    <t>m 107 : 1</t>
  </si>
  <si>
    <t>411321315R00</t>
  </si>
  <si>
    <t>Stropy deskové ze železobetonu C 20/25, XC1</t>
  </si>
  <si>
    <t>žb strop zved šachta : 2,65*2,2*0,2</t>
  </si>
  <si>
    <t>žb strop 1.pp : (((7,0+8,2)/2)*20,05+((6,1+5,25)/2)*13,2-2,1*2,6)*0,25</t>
  </si>
  <si>
    <t>žb strop 1.pp zesílení : 20,05*0,85*0,3+6,85*0,4*0,1</t>
  </si>
  <si>
    <t>žb strop 1.np : (((8,2+7,0)/2)*19,8-2*1,2*0,9)*0,25</t>
  </si>
  <si>
    <t>411351101RT4</t>
  </si>
  <si>
    <t>Bednění stropů deskových -zřízení, systémové, tl. stropu 25 cm</t>
  </si>
  <si>
    <t>žb strop 1.pp : ((7,0+8,2)/2)*20,05+((6,1+5,25)/2)*13,2+(2,1+2,6)*2*0,25</t>
  </si>
  <si>
    <t>žb strop 1.pp zesílení : 20,05*0,3+6,85*0,1</t>
  </si>
  <si>
    <t>žb strop 1.np : ((8,2+7,0)/2)*19,8+2*(1,2+0,9)*2*0,25</t>
  </si>
  <si>
    <t>malé prostupy : (0,5+0,25)*2*0,25+(0,45+0,25)*2*0,25*2+(0,25+0,25)*2*0,25*3</t>
  </si>
  <si>
    <t>411351102R00</t>
  </si>
  <si>
    <t>Bednění stropů deskových, vlastní - odstranění</t>
  </si>
  <si>
    <t>411351213R00</t>
  </si>
  <si>
    <t>Bednění stropů deskových, podepření,do 6,9m, 10kPa</t>
  </si>
  <si>
    <t>žb strop zved šachta : (2,65+2,2)*2*0,2+2,65*1,66</t>
  </si>
  <si>
    <t>411351214R00</t>
  </si>
  <si>
    <t>Odstranění bednění stropů deskových do 6,9m, 10kPa</t>
  </si>
  <si>
    <t>411354173R00</t>
  </si>
  <si>
    <t>Podpěrná konstr. stropů do 12 kPa - zřízení</t>
  </si>
  <si>
    <t>žb strop 1.pp : ((7,0+8,2)/2)*20,05+((6,1+5,25)/2)*13,2</t>
  </si>
  <si>
    <t>žb strop 1.np : ((8,2+7,0)/2)*19,8</t>
  </si>
  <si>
    <t>411354174R00</t>
  </si>
  <si>
    <t>Podpěrná konstr. stropů do 12 kPa - odstranění</t>
  </si>
  <si>
    <t>411361721R00</t>
  </si>
  <si>
    <t>Výztuž stropů z oceli 10425 (Bst 500 S)</t>
  </si>
  <si>
    <t>D.1.2.b.2.5 : 2,494*1,08</t>
  </si>
  <si>
    <t>D.1.2-b.2.6 : 2,160*1,08</t>
  </si>
  <si>
    <t>D.1.2.b.2.8 : 2,068*1,08</t>
  </si>
  <si>
    <t>D.1.2.b.2.9 : 1,444*1,08</t>
  </si>
  <si>
    <t>430321314R00</t>
  </si>
  <si>
    <t>Schodišťové konstrukce, železobeton C 20/25, XC1</t>
  </si>
  <si>
    <t>žb schod 1.pp : 3,3*1,0*0,17+1,0*0,3*0,3</t>
  </si>
  <si>
    <t>430361721R00</t>
  </si>
  <si>
    <t>Výztuž schodišť. konstrukcí ocel 10425 (BSt 500 S)</t>
  </si>
  <si>
    <t>D.1.2.b.2.10 : 0,121*1,08</t>
  </si>
  <si>
    <t>433351131R00</t>
  </si>
  <si>
    <t>Bednění schodnic přímočarých - zřízení</t>
  </si>
  <si>
    <t>žb schod 1.pp : 3,3*1,0+1,0*(0,3+0,3)</t>
  </si>
  <si>
    <t>433351132R00</t>
  </si>
  <si>
    <t>Bednění schodnic přímočarých - odstranění</t>
  </si>
  <si>
    <t>434351141R00</t>
  </si>
  <si>
    <t>Bednění stupňů přímočarých - zřízení</t>
  </si>
  <si>
    <t>m. 003 : 2*2*1,0*0,2+2*2*0,6*0,36</t>
  </si>
  <si>
    <t>schod. 1.pp vpravo : 11*1,0*0,2</t>
  </si>
  <si>
    <t>434351142R00</t>
  </si>
  <si>
    <t>Bednění stupňů přímočarých - odstranění</t>
  </si>
  <si>
    <t>4 NC01</t>
  </si>
  <si>
    <t>Vytvoření prostupu ve stropní konstr. vložením plast. trubky KG DN 160 mm dl. 300 mm, pro dešťové svody</t>
  </si>
  <si>
    <t>strop nad 1.pp : 2</t>
  </si>
  <si>
    <t>4 NC02</t>
  </si>
  <si>
    <t>Vytvoření prostupu ve stropní konstr. vložením plast. trubky KG DN 250 mm dl. 300 mm, pro dešťové svody</t>
  </si>
  <si>
    <t>strop nad 1.pp : 4+1</t>
  </si>
  <si>
    <t>strop nad 1.np : 3</t>
  </si>
  <si>
    <t>273321611R00</t>
  </si>
  <si>
    <t>Železobeton základových desek C 30/37 , deska pod kontejner</t>
  </si>
  <si>
    <t>deska kontejner : 2,6*5,4*0,205</t>
  </si>
  <si>
    <t>deska kontejner : (2,65+5,4)*2*0,25</t>
  </si>
  <si>
    <t>273362021R00</t>
  </si>
  <si>
    <t>Výztuž základových desek ze svařovaných sití KARI</t>
  </si>
  <si>
    <t>deska kontejner : 2,6*5,4*0,00837*2*1,15</t>
  </si>
  <si>
    <t>289971211R00</t>
  </si>
  <si>
    <t>Zřízení vrstvy z geotextilie sklon do 1:5 š.do 3 m</t>
  </si>
  <si>
    <t>ZP4 východ : 29,0*0,4+13,3*1,1</t>
  </si>
  <si>
    <t>ZP4 jih : 14,0*0,4</t>
  </si>
  <si>
    <t>ZP4 sever : 4,5*0,4</t>
  </si>
  <si>
    <t>338920021R00</t>
  </si>
  <si>
    <t>Osazení betonové palisády, š. do 20 cm, dl. 60 cm</t>
  </si>
  <si>
    <t>okolo Zp2 sever : (7,2+0,55+2,6+11,3+0,55)</t>
  </si>
  <si>
    <t>564231111R00</t>
  </si>
  <si>
    <t>Podklad ze štěrkopísku po zhutnění tloušťky 10 cm</t>
  </si>
  <si>
    <t>ZP1 jih : 13,6*3,0</t>
  </si>
  <si>
    <t>ZP2 jih : 12,2*5,0</t>
  </si>
  <si>
    <t>ZP2 sever a : 7,1*4,65+4,25*4,5+1,65*0,5-2,6*3,4</t>
  </si>
  <si>
    <t>564251111R00</t>
  </si>
  <si>
    <t>Podklad ze štěrkopísku po zhutnění tloušťky 15 cm</t>
  </si>
  <si>
    <t>564761111R00</t>
  </si>
  <si>
    <t>Podklad z kameniva drceného vel.32-63 mm,tl. 20 cm</t>
  </si>
  <si>
    <t>564732111R00</t>
  </si>
  <si>
    <t>Podklad z kam.drceného 16-32 mm, tl. 10 cm</t>
  </si>
  <si>
    <t>564762111R00</t>
  </si>
  <si>
    <t>Podklad z kam.drceného 32-63 s výplň.kamen. 20 cm</t>
  </si>
  <si>
    <t>deska kontejner : 2,7*5,5*4</t>
  </si>
  <si>
    <t>564782111R00</t>
  </si>
  <si>
    <t>Podklad z kam.drceného 16-32 mm, tl. 30 cm</t>
  </si>
  <si>
    <t>564831111R00</t>
  </si>
  <si>
    <t>Podklad ze štěrkodrti po zhutnění tloušťky 10 cm, fr. 8-16 mm</t>
  </si>
  <si>
    <t>564861111R00</t>
  </si>
  <si>
    <t>Podklad ze štěrkodrti po zhutnění tloušťky 20 cm, fr. 8-16 mm</t>
  </si>
  <si>
    <t>596215021R00</t>
  </si>
  <si>
    <t>Kladení zámkové dlažby tl. 6 cm do drtě tl. 4 cm</t>
  </si>
  <si>
    <t>596215040R00</t>
  </si>
  <si>
    <t>Kladení zámkové dlažby tl. 8 cm do drtě tl. 4 cm</t>
  </si>
  <si>
    <t>596215061R00</t>
  </si>
  <si>
    <t>Kladení zámkové dlažby tl. 10 cm do drtě tl. 4 cm</t>
  </si>
  <si>
    <t>599141111R00</t>
  </si>
  <si>
    <t>Vyplnění spáry mezi zpev. plochou ZP1 a ZP2 a stáv. živičnou vosovkou asfaltovou zálivkou</t>
  </si>
  <si>
    <t>599432111R00</t>
  </si>
  <si>
    <t>Výplň spár dlažby beton. zámkové kam.těženým jemným</t>
  </si>
  <si>
    <t>10,015+40,8+103,39</t>
  </si>
  <si>
    <t>639571215R00</t>
  </si>
  <si>
    <t>Okapový chodník podél budovy z kačírku tl. 150 mm</t>
  </si>
  <si>
    <t>916531111RT4</t>
  </si>
  <si>
    <t>Osazení záhon.obrubníků do lože z C12/15 bez opěry, včetně obrubníku ABO 4 - 5    50/5/25</t>
  </si>
  <si>
    <t>ZP4 východ : 29,0+0,5+13,3+0,75+0,5</t>
  </si>
  <si>
    <t>ZP4 sever : (4,5+0,5)</t>
  </si>
  <si>
    <t>917762111RT8</t>
  </si>
  <si>
    <t>Osazení ležat. obrub. bet. s opěrou,lože z C 12/15, včetně obrubníku ABO 1 - 15 100/15/30</t>
  </si>
  <si>
    <t>příjezd šikmý : 9,5</t>
  </si>
  <si>
    <t>917862111RT8</t>
  </si>
  <si>
    <t>Osazení stojat. obrub.bet. s opěrou,lože z C 12/15, včetně obrubníku ABO 1 - 15 100/15/30</t>
  </si>
  <si>
    <t>příjezd podél budovy : 14,0</t>
  </si>
  <si>
    <t>okolo ZP2 sever část : 4,0+11,0+2,0+4,0</t>
  </si>
  <si>
    <t>918101111R00</t>
  </si>
  <si>
    <t>Lože pod obrubníky nebo obruby dlažeb z C 12/15</t>
  </si>
  <si>
    <t>záhon obrub : 49,05*0,3*0,15</t>
  </si>
  <si>
    <t>sil obrob stoj : 35,0*0,4*0,2</t>
  </si>
  <si>
    <t>sil obrub ležaté : 9,5*0,45*0,25</t>
  </si>
  <si>
    <t>palisády : 22,2*0,4*0,4</t>
  </si>
  <si>
    <t>aco žlábky : (3*3,0+5,25+5,0+5,0)*0,4*0,25</t>
  </si>
  <si>
    <t>59228408R</t>
  </si>
  <si>
    <t>Palisáda přírodní 12x12x60 cm</t>
  </si>
  <si>
    <t>(22,2/0,12)*1,05+0,75</t>
  </si>
  <si>
    <t>59245296R</t>
  </si>
  <si>
    <t>Dlažba BEST BEATON přírodní rovný 20x16,5x10</t>
  </si>
  <si>
    <t>105,125*1,05</t>
  </si>
  <si>
    <t>592453010R</t>
  </si>
  <si>
    <t>Dlažba BEST BEATON rovný přírodní 20x16,5x8</t>
  </si>
  <si>
    <t>40,8*1,05</t>
  </si>
  <si>
    <t>59245304R</t>
  </si>
  <si>
    <t>Dlažba BEST BEATON přírodní  20x16,5x6</t>
  </si>
  <si>
    <t>10,02*1,05</t>
  </si>
  <si>
    <t>69366055R</t>
  </si>
  <si>
    <t>GEOFILTEX 63 100% PP 63/30 300 g/m2 šíře do 8,8m</t>
  </si>
  <si>
    <t>33,63*1,2</t>
  </si>
  <si>
    <t>601013131RT1</t>
  </si>
  <si>
    <t>Omítka stropů jednovrstvá hlazená MV 1 ručně, tloušťka vrstvy 10 mm</t>
  </si>
  <si>
    <t>m 005 : 3,8</t>
  </si>
  <si>
    <t>m 107 : 50,4</t>
  </si>
  <si>
    <t>602012131RT1</t>
  </si>
  <si>
    <t>Stěrka vápenocementová stěn ručně - šachta zved. plošiny, tloušťka vrstvy 5 mm</t>
  </si>
  <si>
    <t>m 005 : (1,65+2,05)*2*7,1-1,4*2,8-1,4*2,8*2</t>
  </si>
  <si>
    <t>612421311R00</t>
  </si>
  <si>
    <t>Oprava vápen.omítek stěn do 30 % pl. - hrubých</t>
  </si>
  <si>
    <t>stáv povrchy 1.np : (10,0+2,0+6,5)*3,25-2,0*3,0*2-1,0*2,1-1,04*2,0-1,5*2,9</t>
  </si>
  <si>
    <t>DTTO 1.PP : (10,0+2,0)*3,25-1,6*3,0-0,75*1,0-0,95*2,1</t>
  </si>
  <si>
    <t>612425931RT2</t>
  </si>
  <si>
    <t>Omítka vápenná vnitřního ostění - štuková, s použitím suché maltové směsi</t>
  </si>
  <si>
    <t>otvory z bour 1.pp : (2,15*2+0,95)*0,45</t>
  </si>
  <si>
    <t>m 003 : (0,45+0,15)*3,0+(3,75*2+3,5+2,2*2+2,0)*0,25</t>
  </si>
  <si>
    <t>mezi m 004 a 005 : 0,25*3,75</t>
  </si>
  <si>
    <t>otvor do m 006 : (2,15*2+0,9)*0,25</t>
  </si>
  <si>
    <t>otvory z bour 1.np : 1,0*0,45*2*2+1,0*0,45+3,0*0,45*2+2,95*0,45*2+(1,95+1,5)*0,45</t>
  </si>
  <si>
    <t>otvor m 107 a 108 : (2,9*2+1,6)*0,4</t>
  </si>
  <si>
    <t>612471411RT2</t>
  </si>
  <si>
    <t>Úprava vnitřních stěn aktivovaným štukem, s použitím suché maltové směsi</t>
  </si>
  <si>
    <t>612473181R00</t>
  </si>
  <si>
    <t>Omítka vnitřního zdiva ze suché směsi, hladká</t>
  </si>
  <si>
    <t>m 101 : (7,8+8,1+2,3+2,45+3,5+1,1+1,1+4,5+2,7+6,0)*3,1+(2*2,95+2,0)*0,45*2</t>
  </si>
  <si>
    <t>otvory : -(0,9*2,0+1,6*2,85+0,7*2,0+2,2*1,25+1,75*1,25+2,0*2,95*2)</t>
  </si>
  <si>
    <t>m 103 : (2,35+2,05)*2*2,1-0,9*2,0</t>
  </si>
  <si>
    <t>m 104 - 106 : (1,95+0,92+0,92+1,4+1,4+1,52)*2*2,1-0,7*2,0*5</t>
  </si>
  <si>
    <t>m 107 : (6,9+7,4)*2*1,5-1,6*1,5-1,6*1,5-1,4*1,5+1,5*0,45*2</t>
  </si>
  <si>
    <t>612473182R00</t>
  </si>
  <si>
    <t>Omítka vnitřního zdiva ze suché směsi, štuková</t>
  </si>
  <si>
    <t>na příčkách : (88,84+23,1)*2</t>
  </si>
  <si>
    <t>dozdívky : 8,0375*2</t>
  </si>
  <si>
    <t>1.np obvodové : (7,75+19,0+6,65)*3,4-1,6*2,85</t>
  </si>
  <si>
    <t>odpočet pod obkl : -(186,31)</t>
  </si>
  <si>
    <t>612481211RU1</t>
  </si>
  <si>
    <t>Montáž výztužné sítě (perlinky) do stěrky-stěny, včetně výztužné sítě a stěrkového tmelu Terranova</t>
  </si>
  <si>
    <t>přizdívky ytong : 7,065*1,25</t>
  </si>
  <si>
    <t>61 NC01</t>
  </si>
  <si>
    <t>Provedení protipožárního utěsnění v konstr. mezi jednotlivými požárními úseky</t>
  </si>
  <si>
    <t>601015187RT6</t>
  </si>
  <si>
    <t>Omítka stropů tenkovrstvá weber.pas silikon, zatíraná, tloušťka vrstvy 1,5 mm</t>
  </si>
  <si>
    <t>601015191R00</t>
  </si>
  <si>
    <t>Podkladní nátěr stropů pod tenkovrstvé omítky, penetrační</t>
  </si>
  <si>
    <t>202,95+8,325</t>
  </si>
  <si>
    <t>602015187RT6</t>
  </si>
  <si>
    <t>Omítka stěn tenkovrstvá weber.pas silikon, zatíraná, tloušťka vrstvy 1,5 mm</t>
  </si>
  <si>
    <t>622323041R00</t>
  </si>
  <si>
    <t>Penetrace podkladu HC-4</t>
  </si>
  <si>
    <t>12,113+119,85+103,6+32,84+34,64+17,67+3,65</t>
  </si>
  <si>
    <t>622319512R00</t>
  </si>
  <si>
    <t>Izolace suterénu Weber XPS tl. 100 mm, bez PÚ</t>
  </si>
  <si>
    <t>fas boční A : 20,1*2,2</t>
  </si>
  <si>
    <t>fas boční B : 13,6*1,75</t>
  </si>
  <si>
    <t>622319122RV1</t>
  </si>
  <si>
    <t>Zateplovací systém Weber, sokl, EPS P 100 mm, zakončený stěrkou s výztužnou tkaninou</t>
  </si>
  <si>
    <t>sokl terasa m 108 : (5,9-1,7)*0,6+(2,6+0,4)*0,6</t>
  </si>
  <si>
    <t>fas stěna u schod : 5,4*3,8+2,8*3,5</t>
  </si>
  <si>
    <t>622319124RV1</t>
  </si>
  <si>
    <t>Zateplovací systém Weber, sokl, EPS P 140 mm, zakončený stěrkou s výztužnou tkaninou</t>
  </si>
  <si>
    <t>fas boční A : 20,1*0,6</t>
  </si>
  <si>
    <t>fas boční B : 13,6*0,6-1,4*2,85+2,4*0,6</t>
  </si>
  <si>
    <t>622319130RV1</t>
  </si>
  <si>
    <t>Zatepl. Webertherm elastic, fasáda, EPS F 50 mm, zakončený stěrkou s výztužnou tkaninou</t>
  </si>
  <si>
    <t>fas F1 : 8,3*4,25+19,9*4,25</t>
  </si>
  <si>
    <t>622319132R00</t>
  </si>
  <si>
    <t>Zatepl. podhled Kooltherm tl. 100 mm</t>
  </si>
  <si>
    <t>část stropu m 003 : 3,7*2,25</t>
  </si>
  <si>
    <t>622319132RV1</t>
  </si>
  <si>
    <t>Zatepl. Webertherm elastic, fasáda, EPS F 100 mm, zakončený stěrkou s výztužnou tkaninou</t>
  </si>
  <si>
    <t>fas terasa m. 108 : 6,3*3,9-1,7*2,9</t>
  </si>
  <si>
    <t>fas šachta plošiny : (2,6+2,4)*3,6-1,6*3,0</t>
  </si>
  <si>
    <t>622319135RV1</t>
  </si>
  <si>
    <t>Zatepl. Webertherm elastic, fasáda, EPS F 160 mm, zakončený stěrkou s výztužnou tkaninou</t>
  </si>
  <si>
    <t>fas čelní stěna : 8,3*3,9-2,0*2,2-3,5*3,75</t>
  </si>
  <si>
    <t>fas boční A : 20,1*2,25</t>
  </si>
  <si>
    <t>fas boční B : 13,6*3,0-1,4*2,85+2,4*2,8</t>
  </si>
  <si>
    <t>622319137RV1</t>
  </si>
  <si>
    <t>Zatepl. Webertherm elastic, fasáda, EPS F 200 mm - podhled, zakončený stěrkou s výztužnou tkaninou</t>
  </si>
  <si>
    <t>m 002, 003, 004 : 132,8+74,3+2,8+2,0*0,25+3,5*0,25</t>
  </si>
  <si>
    <t>odpo eps 100 mm : -(8,325)</t>
  </si>
  <si>
    <t>622319153RV1</t>
  </si>
  <si>
    <t>Zatepl.sys.Webertherm elastic, ostění, XPS 30 mm, zakončený stěrkou s výztužnou tkaninou</t>
  </si>
  <si>
    <t xml:space="preserve"> m. 107 : (1,6+2,85*2)*0,5</t>
  </si>
  <si>
    <t>622421121R00</t>
  </si>
  <si>
    <t>Omítka vnější stěn, MVC, hrubá zatřená</t>
  </si>
  <si>
    <t>1.np zdivo pod zatepl : 8,25*3,45+19,05*3,45+7,1*3,45-1,6*2,85</t>
  </si>
  <si>
    <t>622481211RU1</t>
  </si>
  <si>
    <t>m 108 vnitř atika : (11,35+2,9)*0,85</t>
  </si>
  <si>
    <t>62 NC01</t>
  </si>
  <si>
    <t>Deska izol. KOOLTHERM tl. 100 mm - podhled u prům.  vjezdových vrat - příplatek k pol. 622319132</t>
  </si>
  <si>
    <t>631312611R00</t>
  </si>
  <si>
    <t>Mazanina betonová tl. 5 - 8 cm C 16/20</t>
  </si>
  <si>
    <t>P1 a P1a podl : (8,4+1,35+1,35)*0,065</t>
  </si>
  <si>
    <t>631313611R00</t>
  </si>
  <si>
    <t>Mazanina betonová tl. 8 - 12 cm C 16/20</t>
  </si>
  <si>
    <t>P2 podl : (132,8+74,3+2,8)*0,105</t>
  </si>
  <si>
    <t>P4 podl : 1,75*0,085</t>
  </si>
  <si>
    <t>P6 podl : (69,2+10,6)*0,085</t>
  </si>
  <si>
    <t>P7 podl : (4,8+3,5+50,4)*0,085</t>
  </si>
  <si>
    <t>P8 podl : (1,45+1,45)*0,085</t>
  </si>
  <si>
    <t>S3 střecha : (((5,85+5,4)/2)*11,15+2,55*2,2)*0,095</t>
  </si>
  <si>
    <t>631319151R00</t>
  </si>
  <si>
    <t>Příplatek za přehlaz. mazanin pod povlaky tl. 8 cm</t>
  </si>
  <si>
    <t>631319153R00</t>
  </si>
  <si>
    <t>Příplatek za přehlaz. mazanin pod povlaky tl. 12cm</t>
  </si>
  <si>
    <t>631319171R00</t>
  </si>
  <si>
    <t>Příplatek za stržení povrchu mazaniny tl. 8 cm</t>
  </si>
  <si>
    <t>631319173R00</t>
  </si>
  <si>
    <t>Příplatek za stržení povrchu mazaniny tl. 12 cm</t>
  </si>
  <si>
    <t>631319183R00</t>
  </si>
  <si>
    <t>Příplatek za sklon mazaniny 15°-35°  tl. 8 - 12 cm</t>
  </si>
  <si>
    <t>631362021R00</t>
  </si>
  <si>
    <t>Výztuž mazanin svařovanou sítí z drátů Kari</t>
  </si>
  <si>
    <t>P1 a P1a podl : (8,4+1,35+1,35)*0,0032*1,15</t>
  </si>
  <si>
    <t>P2 podl : (132,8+74,3+2,8)*0,0032*1,15</t>
  </si>
  <si>
    <t>P4 podl : 1,75*0,0032*1,15</t>
  </si>
  <si>
    <t>P6 podl : (69,2+10,6)*0,0032*1,15</t>
  </si>
  <si>
    <t>P7 podl : (4,8+3,5+50,4)*0,0032*1,15</t>
  </si>
  <si>
    <t>P8 podl : (1,45+1,45)*0,0032*1,15</t>
  </si>
  <si>
    <t>S3 střecha : (((5,85+5,4)/2)*11,15+2,55*2,2)*0,0032*1,15</t>
  </si>
  <si>
    <t>642942111R00</t>
  </si>
  <si>
    <t>Osazení zárubní dveřních ocelových, pl. do 2,5 m2</t>
  </si>
  <si>
    <t>55330333R</t>
  </si>
  <si>
    <t>Zárubeň ocelová H 160   700x1970x160 mm, ZAKO pro klasické zdění, bez drážky, pevně přivařené závěsy</t>
  </si>
  <si>
    <t>55330334R</t>
  </si>
  <si>
    <t>Zárubeň ocelová H 160   800x1970x160 mm, ZAKO pro klasické zdění, bez drážky, pevně přivařené závěsy</t>
  </si>
  <si>
    <t>212532111R00</t>
  </si>
  <si>
    <t>Lože a obsyp trativodu z kameniva fr.16-32 mm</t>
  </si>
  <si>
    <t>obsyp drenáže : (12,0+36,5+6,0+5*2,5)*0,6*0,45</t>
  </si>
  <si>
    <t>212531111R00</t>
  </si>
  <si>
    <t>Výplň odvodňov. trativodů kam. hrubě drcen. 63 mm</t>
  </si>
  <si>
    <t>jáma vsakovací : 3,2*3,2*1,55</t>
  </si>
  <si>
    <t>212752112R00</t>
  </si>
  <si>
    <t>Trativody z drenážních trubek plast., DN 100 mm</t>
  </si>
  <si>
    <t>potrubí drenáže : (12,0+36,5+6,0+5*2,5)</t>
  </si>
  <si>
    <t>289971221R00</t>
  </si>
  <si>
    <t>Zřízení vrstvy z geotext. okolo drenážní vrstvy</t>
  </si>
  <si>
    <t>drenáž : 67,0*(0,4+0,6+0,4)</t>
  </si>
  <si>
    <t>vsak jáma : 4,0*4,0</t>
  </si>
  <si>
    <t>895291111R00</t>
  </si>
  <si>
    <t>Drenážní šachtice kontrolní plast.</t>
  </si>
  <si>
    <t>87131312</t>
  </si>
  <si>
    <t>Montáž trub z plastu, gumový kroužek, DN 150, včetně dodávky trub PVC hrdlových 160x4,0x5000</t>
  </si>
  <si>
    <t>69366013R</t>
  </si>
  <si>
    <t>Textilie netkaná Getex šíře 200 cm/300g/m2</t>
  </si>
  <si>
    <t>109,8*1,15</t>
  </si>
  <si>
    <t>919735113R00</t>
  </si>
  <si>
    <t>Řezání stávajícího živičného krytu tl. 10 - 15 cm</t>
  </si>
  <si>
    <t xml:space="preserve">šikmá linie napojení : </t>
  </si>
  <si>
    <t>Zp1 a Zp2 : 9,2</t>
  </si>
  <si>
    <t>919735123R00</t>
  </si>
  <si>
    <t>Řezání stávajícího betonového krytu tl. 10 - 15 cm</t>
  </si>
  <si>
    <t>okolo m 001 : 4,95+1,85</t>
  </si>
  <si>
    <t>931961115R00</t>
  </si>
  <si>
    <t>Vložky do dilatačních spár, polystyren, tl 20 mm</t>
  </si>
  <si>
    <t>mezi obj základy : 35,4*0,9</t>
  </si>
  <si>
    <t>mezi obj strop 1.pp : 12,2*1,5+(14,7+0,8)*0,55</t>
  </si>
  <si>
    <t>mezi obj strop 1.np : (19,0+1,1)*0,75</t>
  </si>
  <si>
    <t>mezi obj stěny 1.pp : 2,7*0,3+3,4*0,3</t>
  </si>
  <si>
    <t>mezi obj stěny 1.np : 2*3,5*0,5+3,5*1,05</t>
  </si>
  <si>
    <t>941941041R00</t>
  </si>
  <si>
    <t>Montáž lešení leh.řad.s podlahami,š.1,2 m, H 10 m</t>
  </si>
  <si>
    <t>9,0*8,0+21,5*6,5+15,0*6,0+3,5*3+4*3,0*3,5</t>
  </si>
  <si>
    <t>941941291R00</t>
  </si>
  <si>
    <t>Příplatek za každý měsíc použití lešení k pol.1041</t>
  </si>
  <si>
    <t>354,25*3</t>
  </si>
  <si>
    <t>941941841R00</t>
  </si>
  <si>
    <t>Demontáž lešení leh.řad.s podlahami,š.1,2 m,H 10 m</t>
  </si>
  <si>
    <t>941955002R00</t>
  </si>
  <si>
    <t>Lešení lehké pomocné, výška podlahy do 1,9 m</t>
  </si>
  <si>
    <t>pro minerál podhl : 101,9</t>
  </si>
  <si>
    <t>943943221R00</t>
  </si>
  <si>
    <t>Montáž lešení prostorové lehké, do 200kg, H 10 m</t>
  </si>
  <si>
    <t>m 005 : 2,0*1,65*7,0</t>
  </si>
  <si>
    <t>943943821R00</t>
  </si>
  <si>
    <t>Demontáž lešení, prostor. lehké, 200 kPa, H 10 m</t>
  </si>
  <si>
    <t>94 NC01</t>
  </si>
  <si>
    <t>Lešení a pracovní plošiny - pro žb konstr. monolitické</t>
  </si>
  <si>
    <t>961044111R00</t>
  </si>
  <si>
    <t>Bourání základů z betonu prostého</t>
  </si>
  <si>
    <t>lež obrub vytrh : 3,0*0,5*0,35</t>
  </si>
  <si>
    <t>stoj obrub vytrh : (28,0+6,4+9,6+20,)*0,35*0,25</t>
  </si>
  <si>
    <t>uložení odvodnění : 3,6</t>
  </si>
  <si>
    <t>původ palisády : (11,3+0,7+3,0)*0,45*0,55</t>
  </si>
  <si>
    <t>961055111R00</t>
  </si>
  <si>
    <t>Bourání základů železobetonových</t>
  </si>
  <si>
    <t>opěrka vnitřní : (6,7+4,8+15,1)*(0,2*0,4+0,25*1,1)</t>
  </si>
  <si>
    <t>opěrka oplocení : 40,2*(0,3*1,6+0,3*1,2)</t>
  </si>
  <si>
    <t>962042321R00</t>
  </si>
  <si>
    <t>Bourání zdiva nadzákladového z betonu prostého</t>
  </si>
  <si>
    <t>opěrka vnitřní : (3,2*0,75+1,25*1,0+1,25*1,25+1,25*1,5+9,5*1,75+5,5*1,5+7,3*1,25)*0,3</t>
  </si>
  <si>
    <t>podezd oplo n.část : 52,2*0,3*0,35</t>
  </si>
  <si>
    <t>965042131RT2</t>
  </si>
  <si>
    <t>Bourání mazanin betonových  tl. 10 cm, pl. 4 m2, ručně tl. mazaniny 8 - 10 cm</t>
  </si>
  <si>
    <t>m 001, 007, 008 : (4,95*1,8+1,4+1,4)*0,15</t>
  </si>
  <si>
    <t>m 105, 106 : (1,5+1,5)*0,15</t>
  </si>
  <si>
    <t>968061125R00</t>
  </si>
  <si>
    <t>Vyvěšení dřevěných dveřních křídel pl. do 2 m2</t>
  </si>
  <si>
    <t>968071137R00</t>
  </si>
  <si>
    <t>Vyvěšení, zavěšení kovových křídel vrat nad 4 m2</t>
  </si>
  <si>
    <t>968072455R00</t>
  </si>
  <si>
    <t>Vybourání kovových dveřních zárubní pl. do 2 m2</t>
  </si>
  <si>
    <t>0,9*2,0+0,8*2,0</t>
  </si>
  <si>
    <t>968072559R00</t>
  </si>
  <si>
    <t>Vybourání kovových vrat plochy nad 5 m2</t>
  </si>
  <si>
    <t>3,0*3,0</t>
  </si>
  <si>
    <t>971033251R00</t>
  </si>
  <si>
    <t>Vybourání otv. zeď cihel. 0,0225 m2, tl. 45cm, MVC</t>
  </si>
  <si>
    <t>1.pp : 3</t>
  </si>
  <si>
    <t>1.np : 1</t>
  </si>
  <si>
    <t>971033651R00</t>
  </si>
  <si>
    <t>Vybourání otv. zeď cihel. pl.4 m2, tl.60 cm, MVC</t>
  </si>
  <si>
    <t>1.np bour zdiva : (2*2,1*1,2+1,1*1,05+2,0*2,2+1,6*3,1)*0,5</t>
  </si>
  <si>
    <t>1.pp bour zdiva : 1,05*2,25*0,5</t>
  </si>
  <si>
    <t>972054241R00</t>
  </si>
  <si>
    <t>Vybourání otv. stropy ŽB pl. 0,09 m2, tl. 15 cm</t>
  </si>
  <si>
    <t>m 008 : 1+1</t>
  </si>
  <si>
    <t>973031345R00</t>
  </si>
  <si>
    <t>Vysekání kapes zeď cih. MVC pl. 0,25 m2, hl. 30 cm</t>
  </si>
  <si>
    <t>1.pp m. 001 : 2</t>
  </si>
  <si>
    <t>1.np m. 104 a 107 : 2+2</t>
  </si>
  <si>
    <t>974042565R00</t>
  </si>
  <si>
    <t>Vysekání rýh betonová, monolitická dlažba 15x20 cm</t>
  </si>
  <si>
    <t>uložení žb desky : 0,3+1,5</t>
  </si>
  <si>
    <t>978013141R00</t>
  </si>
  <si>
    <t>Otlučení omítek vnitřních stěn v rozsahu do 30 %</t>
  </si>
  <si>
    <t>96 NC01</t>
  </si>
  <si>
    <t>Vybourání vpustí, žlábků a mřížěk v ploše stávajícího krytu komunikace živičné</t>
  </si>
  <si>
    <t>998012022R00</t>
  </si>
  <si>
    <t>Přesun hmot pro budovy monolitické výšky do 12 m</t>
  </si>
  <si>
    <t>711111002RZ1</t>
  </si>
  <si>
    <t>Izolace proti vlhk.vodor. nátěr asf.lak za studena, 1x nátěr - včetně dodávky asfaltového laku ALN</t>
  </si>
  <si>
    <t>pod zastav půdorys : (20,5*7,9+14,7*6,0)*1,04</t>
  </si>
  <si>
    <t>m 006 řez 2-2 : 3,9</t>
  </si>
  <si>
    <t>711112001RZ1</t>
  </si>
  <si>
    <t>Izolace proti vlhkosti svis. nátěr ALP, za studena, 1x nátěr - včetně dodávky asfaltového laku</t>
  </si>
  <si>
    <t xml:space="preserve">izol svis podl 1.pp : </t>
  </si>
  <si>
    <t>izol přizdívky : 27,36</t>
  </si>
  <si>
    <t>vjezd : 8,3*1,0</t>
  </si>
  <si>
    <t>zadní schod u ploši : (4,9+1,3)*2,9</t>
  </si>
  <si>
    <t>boč stěna hranice poz : (1,3+0,25+33,3+0,35)*2,65</t>
  </si>
  <si>
    <t>opěrka ST01 : (0,25+11,2+0,5)*2,25</t>
  </si>
  <si>
    <t>podél objektu stáv : (20,2+0,9+13,4)*0,9</t>
  </si>
  <si>
    <t>m 006 řez 2-2 : (1,0+4,4)*2*0,6</t>
  </si>
  <si>
    <t>711141559RY2</t>
  </si>
  <si>
    <t>Izolace proti vlhk. vodorovná pásy přitavením, 1 vrstva - včetně dod. Glastek 40 special mineral</t>
  </si>
  <si>
    <t>264,056*2</t>
  </si>
  <si>
    <t>711142559RY2</t>
  </si>
  <si>
    <t>Izolace proti vlhkosti svislá pásy přitavením, 1 vrstva - včetně dod. Glastek 40 special mineral</t>
  </si>
  <si>
    <t>211,338*2</t>
  </si>
  <si>
    <t>711212000R00</t>
  </si>
  <si>
    <t>Penetrace podkladu pod hydroizolační nátěr - stěrku</t>
  </si>
  <si>
    <t>podlahy : 289,0</t>
  </si>
  <si>
    <t>střecha S3 : 66,517</t>
  </si>
  <si>
    <t>711212002RT2</t>
  </si>
  <si>
    <t>Stěrka hydroizolační těsnicí hmotou, Aquafin 2K (fa Schömburg),proti tlak.vodě,tl.2,5 mm</t>
  </si>
  <si>
    <t>P2 podl : (132,8+74,3+2,8)*1,04</t>
  </si>
  <si>
    <t>P3 šachta plošiny : 3,8*1,2</t>
  </si>
  <si>
    <t>P4 podesta schod : 1,75*1,2</t>
  </si>
  <si>
    <t>P7 podl : (4,8+3,5+50,4)*1,04</t>
  </si>
  <si>
    <t>P8 podl : (1,45+1,45)*1,04</t>
  </si>
  <si>
    <t>711212003RT3</t>
  </si>
  <si>
    <t>Stěrka protiradonová a hydroizolační, hmotou, Combiflex C2, beton, proti vlhkosti</t>
  </si>
  <si>
    <t>S3 : ((5,85+5,05)/2)*11,15+2,5*2,3</t>
  </si>
  <si>
    <t>711482011RZ1</t>
  </si>
  <si>
    <t>Izolační systém fólií Platon, svisle, včetně dodávky fólie Platon P5, lišty a doplňků</t>
  </si>
  <si>
    <t>izol bez XPS : (5,1+1,4+0,5)*2,5</t>
  </si>
  <si>
    <t>izol s XPS : 45,0*2,0</t>
  </si>
  <si>
    <t>opěr stěna ZP1-ZP2 : 13,2*(1,6+1,1+0,3*2+0,35*2)</t>
  </si>
  <si>
    <t>711 NC01</t>
  </si>
  <si>
    <t>Montáž ochranné textilie na svislou izolaci z živič. pásů</t>
  </si>
  <si>
    <t>68,02*1,1</t>
  </si>
  <si>
    <t>69366198R</t>
  </si>
  <si>
    <t>Geotextilie FILTEK 300 g/m2 š. 200cm 100% PP</t>
  </si>
  <si>
    <t>74,822*1,15</t>
  </si>
  <si>
    <t>998711202R00</t>
  </si>
  <si>
    <t>Přesun hmot pro izolace proti vodě, výšky do 12 m</t>
  </si>
  <si>
    <t>712311101R00</t>
  </si>
  <si>
    <t>Povlaková krytina střech do 10°, za studena ALP</t>
  </si>
  <si>
    <t>S1 a S1a : ((6,55+5,4)/2)*19,35-0,9*1,2*2</t>
  </si>
  <si>
    <t>S2 : 1,1*19,35</t>
  </si>
  <si>
    <t>S4 : 2,4*3,0</t>
  </si>
  <si>
    <t>712341559R00</t>
  </si>
  <si>
    <t>Povlaková krytina střech do 10°, NAIP přitavením</t>
  </si>
  <si>
    <t>712372111R00</t>
  </si>
  <si>
    <t>Krytina střech do 10° fólie, 4 kotvy/m2, na beton</t>
  </si>
  <si>
    <t>S3 svislá část obvod : (5,45+11,15)*2*0,25</t>
  </si>
  <si>
    <t>712373111R00</t>
  </si>
  <si>
    <t>Krytina střech do 10° fólie, 6 kotev/m2, na beton</t>
  </si>
  <si>
    <t>S1+2 svislá část obvod : (6,0+19,35)*2*(0,15+0,45)</t>
  </si>
  <si>
    <t>S4 svislá část obvod : (2,4+3,0)*2*0,2</t>
  </si>
  <si>
    <t>712378003R00</t>
  </si>
  <si>
    <t>Atiková okapnice VIPLANYL RŠ 250 mm, K1</t>
  </si>
  <si>
    <t>712378005R00</t>
  </si>
  <si>
    <t>Stěnová lišta vyhnutá VIPLANYL do RŠ 80 mm, K3, K4</t>
  </si>
  <si>
    <t>8,0+25,5</t>
  </si>
  <si>
    <t>712378006R00</t>
  </si>
  <si>
    <t>Rohová a koutová lištaVIPLANYL RŠ 100 mm, K2</t>
  </si>
  <si>
    <t>712391171R00</t>
  </si>
  <si>
    <t>Povlaková krytina střech do 10°, podklad. textilie</t>
  </si>
  <si>
    <t>S3 : (((5,85+5,05)/2)*11,15+2,5*2,3)*2</t>
  </si>
  <si>
    <t>712391172R00</t>
  </si>
  <si>
    <t>Povlaková krytina střech do 10°, ochran. textilie</t>
  </si>
  <si>
    <t>712 NC01</t>
  </si>
  <si>
    <t>Provedení bezpeč. přepadu střechy s chrličem prům. 50 mm, vč.  detailu prostupu střeš. krytinou</t>
  </si>
  <si>
    <t>712 NC02</t>
  </si>
  <si>
    <t>Příplatek za provedení prostupů střešním pláštěm</t>
  </si>
  <si>
    <t>11163230R</t>
  </si>
  <si>
    <t>Nátěr asfaltový penetrační DEKPRIMER</t>
  </si>
  <si>
    <t>kg</t>
  </si>
  <si>
    <t>208,459*0,35</t>
  </si>
  <si>
    <t>28322010R</t>
  </si>
  <si>
    <t>Fólie ALKORPLAN 35176 tl. 1,5 mm š. 1600 mm, alter. DEKPLAN 76</t>
  </si>
  <si>
    <t>S1 a S1a : (((6,55+5,4)/2)*19,35-0,9*1,2*2)*1,15</t>
  </si>
  <si>
    <t>S2 : 1,1*19,35*1,15</t>
  </si>
  <si>
    <t>S1+2 svislá část obvod : (6,0+19,35)*2*(0,15+0,45)*1,15</t>
  </si>
  <si>
    <t>28322011R</t>
  </si>
  <si>
    <t>Fólie ALKORPLAN 35176 tl. 1,5 mm š. 2100 mm, alter. PROTAN</t>
  </si>
  <si>
    <t>S4 : 2,4*3,0*1,15</t>
  </si>
  <si>
    <t>S4 svislá část obvod : (2,4+3,0)*2*0,2*1,15</t>
  </si>
  <si>
    <t>28322017R</t>
  </si>
  <si>
    <t>Fólie ALKORPLAN 35177 tl. 1,5 mm š. 2050 mm, alter. DEKPLAN 77</t>
  </si>
  <si>
    <t>S3 : (((5,85+5,05)/2)*11,15+2,5*2,3)*1,15</t>
  </si>
  <si>
    <t>S3 svislá část obvod : (5,45+11,15)*2*0,25*1,15</t>
  </si>
  <si>
    <t>62852265R</t>
  </si>
  <si>
    <t>Pás modifikovaný asfalt Glastek 40 AL special mineral</t>
  </si>
  <si>
    <t>208,459*1,15</t>
  </si>
  <si>
    <t>S1 a S1a : (((6,55+5,4)/2)*19,35-0,9*1,2*2)*1,12</t>
  </si>
  <si>
    <t>S2 : 1,1*19,35*1,12</t>
  </si>
  <si>
    <t>S3 : (((5,85+5,05)/2)*11,15+2,5*2,3)*1,12</t>
  </si>
  <si>
    <t>S4 : 2,4*3,0*1,12</t>
  </si>
  <si>
    <t>69366199R</t>
  </si>
  <si>
    <t>Geotextilie FILTEK 500 g/m2 š. 200cm 100% PP</t>
  </si>
  <si>
    <t>S3 : (((5,85+5,05)/2)*11,15+2,5*2,3)*2*1,12</t>
  </si>
  <si>
    <t>998712202R00</t>
  </si>
  <si>
    <t>Přesun hmot pro povlakové krytiny, výšky do 12 m</t>
  </si>
  <si>
    <t>713121111R00</t>
  </si>
  <si>
    <t>Izolace tepelná podlah na sucho, jednovrstvá</t>
  </si>
  <si>
    <t>P1 styrofoam 7 cm : 8,4+1,35+1,35</t>
  </si>
  <si>
    <t>713131131R00</t>
  </si>
  <si>
    <t>Izolace tepelná stěn lepením</t>
  </si>
  <si>
    <t>S1 obvod atiky : (6,0+19,35)*2*0,5</t>
  </si>
  <si>
    <t>vodor plochy atik : (7,6+6,5+0,9+20,0+20,1+11,2+1,1+0,35)*0,4</t>
  </si>
  <si>
    <t>713141123R00</t>
  </si>
  <si>
    <t>Izolace tepelná střech bodově lep. tmelem ,1vrstvá</t>
  </si>
  <si>
    <t>713141151R00</t>
  </si>
  <si>
    <t>Izolace tepelná střech kladená na sucho 1vrstvá, spádové klíny</t>
  </si>
  <si>
    <t>713191100RT9</t>
  </si>
  <si>
    <t>Položení separační fólie, včetně dodávky fólie PE</t>
  </si>
  <si>
    <t>P1 a P1a podl : 8,4+1,35+1,35</t>
  </si>
  <si>
    <t>P6 podl : (69,2+10,6)</t>
  </si>
  <si>
    <t>P7 podl : (4,8+3,5+50,4)</t>
  </si>
  <si>
    <t>P8 podl : (1,45+1,45)</t>
  </si>
  <si>
    <t>713 NC01</t>
  </si>
  <si>
    <t>Vložení pásku Ethafoam mezi podl. konstr. a stěny</t>
  </si>
  <si>
    <t>713 NC02</t>
  </si>
  <si>
    <t>Montáž střešní izolace  z desek PIR tl. 80 mm - 1 vrstva</t>
  </si>
  <si>
    <t>713 NC03</t>
  </si>
  <si>
    <t>D+M Drenážní rohož Dekdren P900</t>
  </si>
  <si>
    <t>S3 : (((5,85+5,05)/2)*11,15+2,5*2,3)*1,06</t>
  </si>
  <si>
    <t>229a</t>
  </si>
  <si>
    <t>713 NC04</t>
  </si>
  <si>
    <t>D+M Izolace na dešťové svody tl. 50 mm s Al opláštěním, na potr. prům 110 mm</t>
  </si>
  <si>
    <t>229b</t>
  </si>
  <si>
    <t>713 NC05</t>
  </si>
  <si>
    <t xml:space="preserve">D+M Izolace protipožární - opláštění ocel. sloupů miner. Izolací ORDEXAL tl. 20 mm </t>
  </si>
  <si>
    <t>28375430.AR</t>
  </si>
  <si>
    <t>Polystyren extrudovaný STYROFOAM IB tl. 30-100 mm</t>
  </si>
  <si>
    <t>P1 styrofoam 7 cm : (8,4+1,35+1,35)*0,07*1,04</t>
  </si>
  <si>
    <t>S3 : (((5,85+5,05)/2)*11,15+2,5*2,3)*0,05*1,04</t>
  </si>
  <si>
    <t>S1 obvod atiky : (6,0+19,35)*2*0,5*0,1*1,04</t>
  </si>
  <si>
    <t>vodor plochy atik : (7,6+6,5+0,9+20,0+20,1+11,2+1,1+0,35)*0,4*0,04*1,04</t>
  </si>
  <si>
    <t>28375766.AR</t>
  </si>
  <si>
    <t>Deska polystyrén samozhášivý EPS 100 S</t>
  </si>
  <si>
    <t>S1 a S1a : (((6,55+5,4)/2)*19,35-0,9*1,2*2)*0,08*1,04</t>
  </si>
  <si>
    <t>28375971R</t>
  </si>
  <si>
    <t>Deska - klín spádový EPS 100 S Stabil</t>
  </si>
  <si>
    <t>S1 a S1a : (((6,55+5,4)/2)*19,35-0,9*1,2*2)*0,26*1,05</t>
  </si>
  <si>
    <t>S2 : 1,1*19,35*0,15*1,05</t>
  </si>
  <si>
    <t>S4 : 2,4*3,0*0,09*1,05</t>
  </si>
  <si>
    <t>28376912R</t>
  </si>
  <si>
    <t>Deska izolační PIR střecha tl. 80mm, pero drážka, např. Kingspan Thermaroof TR26</t>
  </si>
  <si>
    <t>21,285*1,12</t>
  </si>
  <si>
    <t>998713202R00</t>
  </si>
  <si>
    <t>Přesun hmot pro izolace tepelné, výšky do 12 m</t>
  </si>
  <si>
    <t>235a</t>
  </si>
  <si>
    <t>721 NC01</t>
  </si>
  <si>
    <t>Vnitřní kanalizace dle soupisu specialisty</t>
  </si>
  <si>
    <t>235b</t>
  </si>
  <si>
    <t>721 NC02</t>
  </si>
  <si>
    <t>Zemní práce pro ZTI dle soupisu specialisty</t>
  </si>
  <si>
    <t>722 NC01</t>
  </si>
  <si>
    <t>Vnitřní vodovod dle soupisu specialisty</t>
  </si>
  <si>
    <t>725 NC01</t>
  </si>
  <si>
    <t>Zařizovací předměty dle soupisu specialisty</t>
  </si>
  <si>
    <t>728 NC01</t>
  </si>
  <si>
    <t>Vzduchotechnika dle soupisu specialisty</t>
  </si>
  <si>
    <t>730 NC01</t>
  </si>
  <si>
    <t>Vytápění dle soupisu specialisty</t>
  </si>
  <si>
    <t>764323330R00</t>
  </si>
  <si>
    <t>Ukončovací lišta zpev. plochy u venk. schodiště, rš 330 mm, plech prePATINA blaugrau, K13</t>
  </si>
  <si>
    <t>764252602RT2</t>
  </si>
  <si>
    <t>Žlab podokapní půlkulatý TiZn RHEINZINK rš. 250 mm, plech prePATINA blaugrau, K14</t>
  </si>
  <si>
    <t>764259614RT2</t>
  </si>
  <si>
    <t>Kotlík závěsný TiZn RHEINZINK půlkulatý, 330/80 mm, plech prePATINA blaugrau, K15</t>
  </si>
  <si>
    <t>764259615RT2</t>
  </si>
  <si>
    <t>Kotlík závěsný TiZn RHEINZINK půlkulatý,330/100 mm, plech prePATINA blaugrau, K16</t>
  </si>
  <si>
    <t>764292621RT2</t>
  </si>
  <si>
    <t>Oplechování závětrná lišta TiZn RHEINZINK, plech prePATINA blaugrau, K12</t>
  </si>
  <si>
    <t>764292651R00</t>
  </si>
  <si>
    <t>Lemování TiZn RHEINZINK, okapnička atiky, obkladu stěny, střechy rš 250 mm, K5, K6, K11</t>
  </si>
  <si>
    <t>60,0+22,0+3,0</t>
  </si>
  <si>
    <t>764531640RT2</t>
  </si>
  <si>
    <t>Oplech. zdí z TiZn RHEINZINK,do  rš. 540, lepením, plech prePATINA blaugrau, K17, K18</t>
  </si>
  <si>
    <t>13,0+11,5</t>
  </si>
  <si>
    <t>764531660RT2</t>
  </si>
  <si>
    <t>Oplech.zdí TiZn RHEINZINK,tl.0,8 mm, do rš.800,lepením, plech prePATINA blaugrau, K8, K9, K10</t>
  </si>
  <si>
    <t>13,0+1,0+5,0</t>
  </si>
  <si>
    <t>764551602RT2</t>
  </si>
  <si>
    <t>Svod z Ti Zn RHEINZINK, kruhový, D 80 mm, plech prePATINA blaugrau, K15</t>
  </si>
  <si>
    <t>764551603RT2</t>
  </si>
  <si>
    <t>Svod z Ti Zn RHEINZINK, kruhový, D 100 mm, plech prePATINA blaugrau, K16</t>
  </si>
  <si>
    <t>998764202R00</t>
  </si>
  <si>
    <t>Přesun hmot pro klempířské konstr., výšky do 12 m</t>
  </si>
  <si>
    <t>766661112R00</t>
  </si>
  <si>
    <t>Montáž dveří do zárubně,otevíravých 1kř.do 0,8 m</t>
  </si>
  <si>
    <t>766661122R00</t>
  </si>
  <si>
    <t>Montáž dveří do zárubně,otevíravých 1kř.nad 0,8 m</t>
  </si>
  <si>
    <t>766670011R00</t>
  </si>
  <si>
    <t>Montáž obložkové zárubně</t>
  </si>
  <si>
    <t>766 NC14</t>
  </si>
  <si>
    <t xml:space="preserve">Doplnění Al mřížky do spodní části dveř. křídla </t>
  </si>
  <si>
    <t>61181251.AR</t>
  </si>
  <si>
    <t>Zárubeň obkladová Sapeli š. 70 cm/tl. stěny 7-15cm dýha</t>
  </si>
  <si>
    <t>61181253.AR</t>
  </si>
  <si>
    <t>Zárubeň obkladová Sapeli š. 90 cm/tl. stěny 7-15cm dýha</t>
  </si>
  <si>
    <t>766 NC10</t>
  </si>
  <si>
    <t>Dveře dřev. dýha dub 70x197 cm plné + kování klika / klika - WC zámek, poz. 1D, 4D, 5D</t>
  </si>
  <si>
    <t>766 NC11</t>
  </si>
  <si>
    <t>Dveře dřev. dýha dub 70x197 cm plné + kování madlo / madlo - zámek obyč., poz. 6D</t>
  </si>
  <si>
    <t>766 NC12</t>
  </si>
  <si>
    <t>Dveře dřev. dýha dub 80x197 cm plné + kování klika / klika - zámek obyč., poz. 2D, 3D</t>
  </si>
  <si>
    <t>766 NC13</t>
  </si>
  <si>
    <t xml:space="preserve">Dveře dřev. dýha dub 90x197 cm plné + madlo / madlo - WC zámek </t>
  </si>
  <si>
    <t>998766202R00</t>
  </si>
  <si>
    <t>Přesun hmot pro truhlářské konstr., výšky do 12 m</t>
  </si>
  <si>
    <t>767586101RT1</t>
  </si>
  <si>
    <t>Nosný rošt podhledu Armstrong, modul 60 x 60 cm (kazety)</t>
  </si>
  <si>
    <t>m 001 : 8,4</t>
  </si>
  <si>
    <t>m 007 a 008 : 1,3+1,3</t>
  </si>
  <si>
    <t>m 101 - 104 : 69,2+10,6+4,8+3,5</t>
  </si>
  <si>
    <t>m 105 a 106 : 1,4+1,4</t>
  </si>
  <si>
    <t>767586201RV3</t>
  </si>
  <si>
    <t>Podhled minerál. Armstrong, hrana Board , standard</t>
  </si>
  <si>
    <t>101,9*1,085</t>
  </si>
  <si>
    <t>767911822R00</t>
  </si>
  <si>
    <t>Demontáž drátěného pletiva výšky do 2,0 m</t>
  </si>
  <si>
    <t>oplocení : 52,2</t>
  </si>
  <si>
    <t>767 NC01</t>
  </si>
  <si>
    <t>D+M Poklop šachty z pororoštu vč. rámu š. 100x200 cm, poz. 1Z, žárově zinkováno</t>
  </si>
  <si>
    <t>767 NC02</t>
  </si>
  <si>
    <t>D+M Stoupací žebřík do šachty z L profilů 50/50 dl. 200 cm, stupadla kulatina prům. 25 mm, poz. 1aZ, žárově zinkováno</t>
  </si>
  <si>
    <t>767 NC03</t>
  </si>
  <si>
    <t>D+M Čistící zóna 100x50 cm, krycí rošt z pororoštu s odvodněním do kanalizace, poz. 2Z, žárově zinkováno</t>
  </si>
  <si>
    <t>767 NC04</t>
  </si>
  <si>
    <t>D+M Zábradlí beton. schodiště v 1.PP, dl. 54 cm, v, 90 cm, poz. 3Z, žárově zinkováno</t>
  </si>
  <si>
    <t>767 NC05</t>
  </si>
  <si>
    <t>D+M Přejezdový a přechodový plech z pásové oceli 80x5 mm (350 cm + 160 cm), poz. 4Z, nerez</t>
  </si>
  <si>
    <t>767 NC06</t>
  </si>
  <si>
    <t>D+M Branka š. 96 cm, v. 95 cm z ocel. profilů, výplň tahokov, poz. 5Z, žárově zinkováno</t>
  </si>
  <si>
    <t>767 NC07</t>
  </si>
  <si>
    <t>D+M Venkovní schod. z ocel. profilů, podesta pororošt, výplň tahokov, poz. 6Z (cca 900 kg), žárově zinkováno (viz. konstrukční část oddíl D.1.2)</t>
  </si>
  <si>
    <t>767 NC08</t>
  </si>
  <si>
    <t>D+M Oplechování přechodu mezi schodištěm a terasou RŠ 200 mm, dl. 110 cm, poz. 7Z, slzičkový plech, žárově zinkováno</t>
  </si>
  <si>
    <t>767 NC09</t>
  </si>
  <si>
    <t>D+M Oplechování sloupů RŠ 950 mm, dl. 315 cm, poz. 8Z, nerez, tl. 0,7 mm</t>
  </si>
  <si>
    <t>767 NC10</t>
  </si>
  <si>
    <t>D+M Oplechování sloupů RŠ 950 mm, dl. 320 cm, poz. 9Z, nerez, tl. 0,7 mm</t>
  </si>
  <si>
    <t>767 NC11</t>
  </si>
  <si>
    <t>D+M Oplechování sloupů RŠ 950 mm, dl. 335 cm, poz. 10Z, nerez, tl. 0,7 mm</t>
  </si>
  <si>
    <t>767 NC12</t>
  </si>
  <si>
    <t>D+M Zábrana proti nárazu vozíků z tr. prům. 68 mm, kotveno do stěny / podlahy, poz. 11Z, žárově zinkováno</t>
  </si>
  <si>
    <t>767 NC13</t>
  </si>
  <si>
    <t>D+M Zábrana proti nárazu vozíků z tr. prům. 68 mm, kotveno do stěny / podlahy, poz. 11aZ, nerez</t>
  </si>
  <si>
    <t>767 NC14</t>
  </si>
  <si>
    <t>D+M Ocelové 2kř. dveře š. 140x285 cm - do zvedací šachty - součást dodávky zdvižné plošiny (2 ks), poz. 12Z</t>
  </si>
  <si>
    <t>767 NC15</t>
  </si>
  <si>
    <t>D+M Ocelové 2kř. dveře š. 140x285 cm - do zvedací šachty - součást dodávky zdvižné plošiny (1 ks), požár. odolnost RW-15-DP3, poz. 13Z</t>
  </si>
  <si>
    <t>767 NC16</t>
  </si>
  <si>
    <t>D+M Schodišťové madlo z trubky prům. 40 mm dl. 355 cm, v. 90 cm, poz. 14Z, nerez</t>
  </si>
  <si>
    <t>767 NC17</t>
  </si>
  <si>
    <t>D+M Zábradlí rampy z trubky prům. 40 mm dl. 250 cm, v. 90 cm, poz. 15Z, žárově zinkováno</t>
  </si>
  <si>
    <t>767 NC18</t>
  </si>
  <si>
    <t>D+M Zábradlí rampy z trubky prům. 40 mm dl. 70 cm, v. 90 cm, poz. 16Z, žárově zinkováno</t>
  </si>
  <si>
    <t>767 NC19</t>
  </si>
  <si>
    <t>D+M Odnímatelné sloupky tvořící zábradlí / zábranu proti pádu - mezi sloupy v 1.PP, poz. 17aZ, sloupky prům. 50 mm vč. pouzder v podlaze, žárově zinkováno</t>
  </si>
  <si>
    <t>767 NC20</t>
  </si>
  <si>
    <t>D+M Odnímatelné řetězy bránící proti pádu - mezi sloupy v 1.PP, poz. 17bZ, žárově zinkováno</t>
  </si>
  <si>
    <t>767 NC21</t>
  </si>
  <si>
    <t>D+M Zábradlí opěrky mezi dvěma rampami z tr. prům. 40 mm, v. 70 cm - poz. 18Z, žárově zinkováno</t>
  </si>
  <si>
    <t>767 NC22</t>
  </si>
  <si>
    <t>D+M Zábradlí opěrky u vjezdu z tr. prům. 40 mm, v. 90 cm - poz. 19Z, žárově zinkováno</t>
  </si>
  <si>
    <t>767 NC23</t>
  </si>
  <si>
    <t>D+M Okopový plech z plechu P10, v. 18 cm - poz. 20Z, žárově zinkováno</t>
  </si>
  <si>
    <t>767 NC24a</t>
  </si>
  <si>
    <t>D+M OK přístřešku z válcov. nosníků IPE160-200 mm - poz. 21aZ, vč. 2x základní nátěr, 1x vrchní nátěr</t>
  </si>
  <si>
    <t>IPe 160 : (0,454+0,0593+0,0363*2+0,0356*2+0,0348*2+0,0553+0,0632+0,7584+0,0569)*1,15</t>
  </si>
  <si>
    <t>IPe 200 : (0,1272+0,1266+0,1254+0,1187+0,1154+0,0616+0,0515+0,0538*2)*1,15</t>
  </si>
  <si>
    <t>767 NC24b</t>
  </si>
  <si>
    <t>D+M OK přístřešku z ocel. prvků JC 50x5 - poz. 21aZ, vč. 2x základní nátěr, 1x vrchní nátěr</t>
  </si>
  <si>
    <t>(0,0356)*1,15</t>
  </si>
  <si>
    <t>767 NC24c</t>
  </si>
  <si>
    <t>D+M OK přístřešku z ocel. prvků L 80x6, P10, kotevní plechy - poz. 21aZ, vč. 2x základní nátěr, 1x vrchní nátěr</t>
  </si>
  <si>
    <t>(0,2054+0,0452+0,0075+0,6485)*1,15</t>
  </si>
  <si>
    <t>293b</t>
  </si>
  <si>
    <t>767 NC24d</t>
  </si>
  <si>
    <t>D+M OK přístřešku - výplň tahokov v rámové konstrukci, žár. zinkováno</t>
  </si>
  <si>
    <t>2,1*11,0</t>
  </si>
  <si>
    <t>767 NC25</t>
  </si>
  <si>
    <t>D+M Plechová krytina OK přístřešku z profil. trapéz. krytiny TR40S / 160-0,63 - poz. 21bZ, žárově zinkováno + nástřik Pe</t>
  </si>
  <si>
    <t>767 NC26</t>
  </si>
  <si>
    <t>Demontáž sloupků oplocení - ocelových, dl. do 220 cm</t>
  </si>
  <si>
    <t>767 NC27</t>
  </si>
  <si>
    <t>Demontáž sloupků oplocení - vzpěr, ocelových, dl. do 250 cm</t>
  </si>
  <si>
    <t>767 NC28</t>
  </si>
  <si>
    <t>D+M Sřešní světlík VELUX š. 90x120 cm, vč. lemování</t>
  </si>
  <si>
    <t>998767202R00</t>
  </si>
  <si>
    <t>Přesun hmot pro zámečnické konstr., výšky do 12 m</t>
  </si>
  <si>
    <t>769 NC01</t>
  </si>
  <si>
    <t>D+M Vchod. proskl. dveře poz. 1HL š. 196x220 s 2x kř. 90x212 cm, bezpeč. zámek a kování, madla, z hliníkových profilů</t>
  </si>
  <si>
    <t>769 NC02</t>
  </si>
  <si>
    <t>D+M Vchod. plné dveře poz. 2HL š. 90x220 cm, bezpeč. zámek a kování, klika, z hliníkových profilů</t>
  </si>
  <si>
    <t>769 NC03</t>
  </si>
  <si>
    <t>D+M Vchod. proskl. 1kř. dveře poz. 1PL š. 96x220 s oknem 104x123 cm, nadsvětlík š. 200x75 cm, z plastových profilů</t>
  </si>
  <si>
    <t>769 NC04</t>
  </si>
  <si>
    <t>D+M Okno bílé 1kř. poz. 2PL š. 173x123 cm s izol. 2sklem - fix, z plastových profilů</t>
  </si>
  <si>
    <t>769 NC05</t>
  </si>
  <si>
    <t>D+M Okno bílé 1kř. poz. 3PL š. 220x123 cm s izol. 2sklem - fix, z plastových profilů</t>
  </si>
  <si>
    <t>769 NC06</t>
  </si>
  <si>
    <t>D+M Průmyslová vrata s navíjecí roletou poz. 1V š. 350x375 cm, plné, přiznaný kastlík na fasádě, s el. pohonem vč. dálk. ovládání, odstín antracit</t>
  </si>
  <si>
    <t>769 NC07</t>
  </si>
  <si>
    <t>D+M Posuvná sekční vrata tepel. izol. poz. 2V š. 140x297 cm, plné, s el. pohonem, odstín antracit</t>
  </si>
  <si>
    <t>769 NC08</t>
  </si>
  <si>
    <t>D+M Posuvná sekční vrata tepel. izol. poz. 3V š. 155x300 cm, plné, s el. pohonem, odstín antracit</t>
  </si>
  <si>
    <t>769 NC09</t>
  </si>
  <si>
    <t>D+M Rychloběžné deře s navíjecí roletou 4V š. 160x285 cm, foliové, kastlík nad dveřmi, s el. pohonem</t>
  </si>
  <si>
    <t>769 NC10</t>
  </si>
  <si>
    <t>D+M Posuvná sekční vrata tepel. izol. poz. 5V š. 160x285 cm, plné, s el. pohonem, odstín antracit</t>
  </si>
  <si>
    <t>769 NC11</t>
  </si>
  <si>
    <t>D+M Skládací sekční vrata tepel. izol. poz. 6V š. 160x285 cm, plné, s el. pohonem, odstín antracit</t>
  </si>
  <si>
    <t>769 NC12</t>
  </si>
  <si>
    <t>Demontáž a zpětné osazení stáv. chladír. dveří š. 140x285 cm do nové pozice, m. 107</t>
  </si>
  <si>
    <t>771101210RT1</t>
  </si>
  <si>
    <t>Penetrace podkladu pod dlažby, penetrační nátěr Primer G</t>
  </si>
  <si>
    <t>209,9+152,5+70,079+6,0</t>
  </si>
  <si>
    <t>771275205RT1</t>
  </si>
  <si>
    <t>Obklad keram.schod.stupňů relief.do tmele</t>
  </si>
  <si>
    <t>m. 006 schod : 12*1,0*(0,2+0,3)</t>
  </si>
  <si>
    <t>771475014RT1</t>
  </si>
  <si>
    <t>Obklad soklíků keram.rovných, tmel,výška 10 cm</t>
  </si>
  <si>
    <t>sokl 30 cm m 001 : (4,75+1,7+0,35)*2-0,95</t>
  </si>
  <si>
    <t>sokl 30 cm m 006 : 0,4+0,15+1,0+1,45</t>
  </si>
  <si>
    <t>sokl 30 cm m 102 : (2,5+4,2)*2-0,95</t>
  </si>
  <si>
    <t>sokl 30 cm S3 : (5,85+11,2+2,95+1,4+0,8+13,2)</t>
  </si>
  <si>
    <t>771575107RU2</t>
  </si>
  <si>
    <t>Montáž podlah keram.,režné hladké, tmel, 20x20 cm, průmyslové</t>
  </si>
  <si>
    <t>P2 podl : 132,8+74,3+2,8</t>
  </si>
  <si>
    <t>771575109RT6</t>
  </si>
  <si>
    <t>Montáž podlah keram.,hladké, tmel</t>
  </si>
  <si>
    <t>771575206RT6</t>
  </si>
  <si>
    <t>Montáž podlah keram.,režné relief. - protiskluzné</t>
  </si>
  <si>
    <t>P4 podl : 1,75</t>
  </si>
  <si>
    <t>S3 střecha : ((5,85+5,4)/2)*11,15+2,55*2,2</t>
  </si>
  <si>
    <t>597623101R</t>
  </si>
  <si>
    <t>Dlaždice keram.30x30 cm</t>
  </si>
  <si>
    <t>P1 a P1a podl : (8,4+1,35+1,35)*1,1</t>
  </si>
  <si>
    <t>P6 podl : (69,2+10,6)*1,1</t>
  </si>
  <si>
    <t>P7 podl : (4,8+3,5+50,4)*1,1</t>
  </si>
  <si>
    <t>P8 podl : (1,45+1,45)*1,1</t>
  </si>
  <si>
    <t>597623134R</t>
  </si>
  <si>
    <t>Dlaždice keram. 20x20 cm - protiskluzná</t>
  </si>
  <si>
    <t>70,079*1,1</t>
  </si>
  <si>
    <t>597642021R</t>
  </si>
  <si>
    <t>Dlažba keram. průmyslová (industry) 200x200x15 mm</t>
  </si>
  <si>
    <t>P2 podl : (132,8+74,3+2,8)*1,1</t>
  </si>
  <si>
    <t>59764202R</t>
  </si>
  <si>
    <t>Dlažba Taurus Granit matná 200x200x9 mm</t>
  </si>
  <si>
    <t>m. 006 schod : 12*1,0*(0,2)*1,1</t>
  </si>
  <si>
    <t>59764240R</t>
  </si>
  <si>
    <t>Dlažba Taurus Granit matná schodovka 300x300x9 mm</t>
  </si>
  <si>
    <t>m. 006 schod : 12*1,0*(0,3)*1,1</t>
  </si>
  <si>
    <t>59764241R</t>
  </si>
  <si>
    <t>Dlažba Taurus Granit matná sokl 300x80x9 mm</t>
  </si>
  <si>
    <t>(63,5/0,3)*1,06*0</t>
  </si>
  <si>
    <t>224</t>
  </si>
  <si>
    <t>998771202R00</t>
  </si>
  <si>
    <t>Přesun hmot pro podlahy z dlaždic, výšky do 12 m</t>
  </si>
  <si>
    <t>781101210R00</t>
  </si>
  <si>
    <t>Penetrace podkladu pod obklady</t>
  </si>
  <si>
    <t>781320121R00</t>
  </si>
  <si>
    <t>Obkládání parapetů do tmele šířky do 300 mm</t>
  </si>
  <si>
    <t xml:space="preserve">parapet oken : </t>
  </si>
  <si>
    <t>PL1, PL2, PL3 : 1,05+1,75+2,2</t>
  </si>
  <si>
    <t>781475114R00</t>
  </si>
  <si>
    <t>Obklad vnitřní stěn keramický, do tmele</t>
  </si>
  <si>
    <t>m 002 - 003 : 4,25*2,75-2,0*2,2+3,4*3,75-3,5*3,75+(2,2*2+2,0)*0,25+(3,75*2+3,5)*0,25</t>
  </si>
  <si>
    <t>19,5*3,75+3,5*1,5+(6,75+1,55+0,3+0,15+1,0+0,3+0,3+1,25+0,25+0,25+0,35+5,6)*0,3</t>
  </si>
  <si>
    <t>(7,4+0,9+19,8)*1,5-1,55*1,5-1,5*1,5-0,9*1,5-1,4*1,5+(19,2+3,75)*0,5</t>
  </si>
  <si>
    <t>m 004 : ((1,4+1,2)*2-0,7)*0,3</t>
  </si>
  <si>
    <t>m 007 a 008 : (0,9+1,0+1,4*2)*2*2,1-0,7*2,0*3</t>
  </si>
  <si>
    <t>597623121R</t>
  </si>
  <si>
    <t>Dlaždice 30x30 cm bílá lesk</t>
  </si>
  <si>
    <t>343,852*1,085</t>
  </si>
  <si>
    <t>5,0*0,2*1,1</t>
  </si>
  <si>
    <t>998781202R00</t>
  </si>
  <si>
    <t>Přesun hmot pro obklady keramické, výšky do 12 m</t>
  </si>
  <si>
    <t>783225100R00</t>
  </si>
  <si>
    <t>Nátěr syntetický kovových konstrukcí 2x + 1x email</t>
  </si>
  <si>
    <t>zárubně : 3*4,8*0,32</t>
  </si>
  <si>
    <t>ostatní : 8,0</t>
  </si>
  <si>
    <t>783226100R00</t>
  </si>
  <si>
    <t>Nátěr syntetický kovových konstrukcí základní</t>
  </si>
  <si>
    <t>783614200R00</t>
  </si>
  <si>
    <t>Nátěr olejový truhlář.výrobků 2x</t>
  </si>
  <si>
    <t>119,85*1,5</t>
  </si>
  <si>
    <t>784161401R00</t>
  </si>
  <si>
    <t>Penetrace podkladu nátěrem 1 x</t>
  </si>
  <si>
    <t>351,542+4,575</t>
  </si>
  <si>
    <t>784165512R00</t>
  </si>
  <si>
    <t>Malba tekutá  bílá omítek, bez penetrace, 2 x</t>
  </si>
  <si>
    <t>54,2+40,78+71,05+22,867+162,645</t>
  </si>
  <si>
    <t>784165612R00</t>
  </si>
  <si>
    <t>Malba tekutá bílá SDK, bez penetrace, 2x</t>
  </si>
  <si>
    <t>M21 NC01</t>
  </si>
  <si>
    <t>Elektroinstalace silnoproud dle soupisu specialisty</t>
  </si>
  <si>
    <t>M21 NC02</t>
  </si>
  <si>
    <t>Elektroinstalace slaboproud + MaR - není předmětem ocenění</t>
  </si>
  <si>
    <t>M44 NC01</t>
  </si>
  <si>
    <t>Montáž přenosných hasících přístrojů</t>
  </si>
  <si>
    <t>44984124R</t>
  </si>
  <si>
    <t>Přístroj hasicí práškový, hasící schopnost 21A</t>
  </si>
  <si>
    <t>44984132R</t>
  </si>
  <si>
    <t>Přístroj hasicí vodní V9Ti</t>
  </si>
  <si>
    <t>979990001R00</t>
  </si>
  <si>
    <t>Poplatek za skládku stavební suti</t>
  </si>
  <si>
    <t>548,2-103,496</t>
  </si>
  <si>
    <t>979990113R00</t>
  </si>
  <si>
    <t>Poplatek za skládku suti - obalovaný asfalt</t>
  </si>
  <si>
    <t>979081121R00</t>
  </si>
  <si>
    <t>Příplatek k odvozu za každý další 1 km</t>
  </si>
  <si>
    <t>548,2*15</t>
  </si>
  <si>
    <t>979082111R00</t>
  </si>
  <si>
    <t>Vnitrostaveništní doprava suti do 10 m</t>
  </si>
  <si>
    <t>548,2*0,15</t>
  </si>
  <si>
    <t>979093111R00</t>
  </si>
  <si>
    <t>Uložení suti na skládku bez zhutnění</t>
  </si>
  <si>
    <t>979087112R00</t>
  </si>
  <si>
    <t>Nakládání suti na dopravní prostředky</t>
  </si>
  <si>
    <t>979081111R00</t>
  </si>
  <si>
    <t>Odvoz suti a vybour. hmot na skládku do 1 km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</si>
</sst>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#,##0.00"/>
    <numFmt numFmtId="168" formatCode="0"/>
    <numFmt numFmtId="169" formatCode="#,##0.00\ [$CZK]"/>
    <numFmt numFmtId="170" formatCode="#,##0.00000"/>
  </numFmts>
  <fonts count="12">
    <font>
      <sz val="10"/>
      <name val="Arial CE"/>
      <family val="0"/>
    </font>
    <font>
      <sz val="10"/>
      <name val="Arial"/>
      <family val="0"/>
    </font>
    <font>
      <sz val="10"/>
      <color indexed="9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2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NumberFormat="1" applyFont="1" applyBorder="1" applyAlignment="1">
      <alignment horizontal="center" vertical="top"/>
    </xf>
    <xf numFmtId="164" fontId="0" fillId="0" borderId="0" xfId="0" applyAlignment="1">
      <alignment wrapText="1"/>
    </xf>
    <xf numFmtId="164" fontId="2" fillId="0" borderId="0" xfId="0" applyFont="1" applyAlignment="1">
      <alignment wrapText="1"/>
    </xf>
    <xf numFmtId="164" fontId="4" fillId="0" borderId="1" xfId="0" applyFont="1" applyFill="1" applyBorder="1" applyAlignment="1">
      <alignment horizontal="left"/>
    </xf>
    <xf numFmtId="164" fontId="5" fillId="0" borderId="2" xfId="0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wrapText="1"/>
    </xf>
    <xf numFmtId="164" fontId="5" fillId="0" borderId="4" xfId="0" applyFont="1" applyBorder="1" applyAlignment="1">
      <alignment/>
    </xf>
    <xf numFmtId="164" fontId="5" fillId="0" borderId="5" xfId="0" applyNumberFormat="1" applyFont="1" applyBorder="1" applyAlignment="1">
      <alignment horizontal="left"/>
    </xf>
    <xf numFmtId="165" fontId="2" fillId="0" borderId="0" xfId="0" applyNumberFormat="1" applyFont="1" applyAlignment="1">
      <alignment wrapText="1"/>
    </xf>
    <xf numFmtId="164" fontId="0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4" fontId="5" fillId="0" borderId="10" xfId="0" applyNumberFormat="1" applyFont="1" applyBorder="1" applyAlignment="1">
      <alignment horizontal="left"/>
    </xf>
    <xf numFmtId="164" fontId="4" fillId="0" borderId="11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13" xfId="0" applyFont="1" applyBorder="1" applyAlignment="1">
      <alignment/>
    </xf>
    <xf numFmtId="164" fontId="6" fillId="0" borderId="14" xfId="0" applyFont="1" applyBorder="1" applyAlignment="1">
      <alignment/>
    </xf>
    <xf numFmtId="164" fontId="5" fillId="0" borderId="15" xfId="0" applyFont="1" applyBorder="1" applyAlignment="1">
      <alignment/>
    </xf>
    <xf numFmtId="165" fontId="0" fillId="2" borderId="16" xfId="0" applyNumberFormat="1" applyFont="1" applyFill="1" applyBorder="1" applyAlignment="1">
      <alignment/>
    </xf>
    <xf numFmtId="164" fontId="0" fillId="2" borderId="15" xfId="0" applyFont="1" applyFill="1" applyBorder="1" applyAlignment="1">
      <alignment/>
    </xf>
    <xf numFmtId="165" fontId="4" fillId="2" borderId="9" xfId="0" applyNumberFormat="1" applyFont="1" applyFill="1" applyBorder="1" applyAlignment="1">
      <alignment wrapText="1"/>
    </xf>
    <xf numFmtId="164" fontId="4" fillId="0" borderId="16" xfId="0" applyFont="1" applyBorder="1" applyAlignment="1">
      <alignment/>
    </xf>
    <xf numFmtId="164" fontId="5" fillId="0" borderId="14" xfId="0" applyFont="1" applyBorder="1" applyAlignment="1">
      <alignment/>
    </xf>
    <xf numFmtId="164" fontId="5" fillId="0" borderId="9" xfId="0" applyFont="1" applyFill="1" applyBorder="1" applyAlignment="1">
      <alignment/>
    </xf>
    <xf numFmtId="164" fontId="5" fillId="0" borderId="10" xfId="0" applyNumberFormat="1" applyFont="1" applyBorder="1" applyAlignment="1">
      <alignment horizontal="right"/>
    </xf>
    <xf numFmtId="164" fontId="0" fillId="0" borderId="0" xfId="0" applyFill="1" applyAlignment="1">
      <alignment/>
    </xf>
    <xf numFmtId="165" fontId="4" fillId="2" borderId="16" xfId="0" applyNumberFormat="1" applyFont="1" applyFill="1" applyBorder="1" applyAlignment="1">
      <alignment/>
    </xf>
    <xf numFmtId="165" fontId="5" fillId="0" borderId="9" xfId="0" applyNumberFormat="1" applyFont="1" applyBorder="1" applyAlignment="1">
      <alignment horizontal="left"/>
    </xf>
    <xf numFmtId="164" fontId="5" fillId="0" borderId="17" xfId="0" applyFont="1" applyBorder="1" applyAlignment="1">
      <alignment/>
    </xf>
    <xf numFmtId="164" fontId="5" fillId="0" borderId="9" xfId="0" applyFont="1" applyBorder="1" applyAlignment="1">
      <alignment horizontal="left"/>
    </xf>
    <xf numFmtId="164" fontId="5" fillId="0" borderId="18" xfId="0" applyFont="1" applyBorder="1" applyAlignment="1">
      <alignment horizontal="left"/>
    </xf>
    <xf numFmtId="164" fontId="5" fillId="0" borderId="9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wrapText="1"/>
    </xf>
    <xf numFmtId="164" fontId="0" fillId="0" borderId="0" xfId="0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5" fillId="0" borderId="9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 horizontal="right" wrapText="1"/>
    </xf>
    <xf numFmtId="164" fontId="5" fillId="0" borderId="9" xfId="0" applyFont="1" applyBorder="1" applyAlignment="1">
      <alignment/>
    </xf>
    <xf numFmtId="164" fontId="5" fillId="0" borderId="19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5" fillId="0" borderId="16" xfId="0" applyFont="1" applyBorder="1" applyAlignment="1">
      <alignment/>
    </xf>
    <xf numFmtId="165" fontId="5" fillId="0" borderId="18" xfId="0" applyNumberFormat="1" applyFont="1" applyBorder="1" applyAlignment="1">
      <alignment horizontal="left"/>
    </xf>
    <xf numFmtId="164" fontId="5" fillId="0" borderId="14" xfId="0" applyFont="1" applyBorder="1" applyAlignment="1">
      <alignment horizontal="left"/>
    </xf>
    <xf numFmtId="164" fontId="5" fillId="0" borderId="15" xfId="0" applyFont="1" applyBorder="1" applyAlignment="1">
      <alignment horizontal="left"/>
    </xf>
    <xf numFmtId="164" fontId="5" fillId="0" borderId="20" xfId="0" applyFont="1" applyBorder="1" applyAlignment="1">
      <alignment horizontal="left"/>
    </xf>
    <xf numFmtId="164" fontId="5" fillId="0" borderId="21" xfId="0" applyNumberFormat="1" applyFont="1" applyBorder="1" applyAlignment="1">
      <alignment horizontal="right"/>
    </xf>
    <xf numFmtId="164" fontId="3" fillId="0" borderId="22" xfId="0" applyFont="1" applyBorder="1" applyAlignment="1">
      <alignment horizontal="center" vertical="center"/>
    </xf>
    <xf numFmtId="164" fontId="4" fillId="2" borderId="23" xfId="0" applyFont="1" applyFill="1" applyBorder="1" applyAlignment="1">
      <alignment horizontal="left"/>
    </xf>
    <xf numFmtId="164" fontId="0" fillId="2" borderId="24" xfId="0" applyFont="1" applyFill="1" applyBorder="1" applyAlignment="1">
      <alignment horizontal="left"/>
    </xf>
    <xf numFmtId="164" fontId="0" fillId="2" borderId="25" xfId="0" applyFill="1" applyBorder="1" applyAlignment="1">
      <alignment horizontal="center"/>
    </xf>
    <xf numFmtId="164" fontId="4" fillId="2" borderId="24" xfId="0" applyFont="1" applyFill="1" applyBorder="1" applyAlignment="1">
      <alignment horizontal="center"/>
    </xf>
    <xf numFmtId="164" fontId="0" fillId="2" borderId="24" xfId="0" applyFont="1" applyFill="1" applyBorder="1" applyAlignment="1">
      <alignment horizontal="right"/>
    </xf>
    <xf numFmtId="164" fontId="0" fillId="2" borderId="25" xfId="0" applyFont="1" applyFill="1" applyBorder="1" applyAlignment="1">
      <alignment horizontal="right"/>
    </xf>
    <xf numFmtId="164" fontId="0" fillId="0" borderId="26" xfId="0" applyBorder="1" applyAlignment="1">
      <alignment/>
    </xf>
    <xf numFmtId="165" fontId="0" fillId="0" borderId="27" xfId="0" applyNumberFormat="1" applyFont="1" applyBorder="1" applyAlignment="1">
      <alignment/>
    </xf>
    <xf numFmtId="167" fontId="0" fillId="0" borderId="28" xfId="0" applyNumberFormat="1" applyBorder="1" applyAlignment="1">
      <alignment/>
    </xf>
    <xf numFmtId="164" fontId="0" fillId="0" borderId="29" xfId="0" applyBorder="1" applyAlignment="1">
      <alignment/>
    </xf>
    <xf numFmtId="167" fontId="0" fillId="0" borderId="3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7" fontId="0" fillId="0" borderId="31" xfId="0" applyNumberFormat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1" xfId="0" applyBorder="1" applyAlignment="1">
      <alignment/>
    </xf>
    <xf numFmtId="165" fontId="0" fillId="0" borderId="0" xfId="0" applyNumberFormat="1" applyFont="1" applyBorder="1" applyAlignment="1">
      <alignment shrinkToFit="1"/>
    </xf>
    <xf numFmtId="164" fontId="0" fillId="0" borderId="32" xfId="0" applyFont="1" applyBorder="1" applyAlignment="1">
      <alignment/>
    </xf>
    <xf numFmtId="166" fontId="0" fillId="0" borderId="31" xfId="0" applyNumberFormat="1" applyBorder="1" applyAlignment="1">
      <alignment/>
    </xf>
    <xf numFmtId="164" fontId="0" fillId="0" borderId="34" xfId="0" applyBorder="1" applyAlignment="1">
      <alignment horizontal="center" shrinkToFit="1"/>
    </xf>
    <xf numFmtId="167" fontId="0" fillId="0" borderId="35" xfId="0" applyNumberFormat="1" applyBorder="1" applyAlignment="1">
      <alignment/>
    </xf>
    <xf numFmtId="164" fontId="0" fillId="0" borderId="36" xfId="0" applyBorder="1" applyAlignment="1">
      <alignment/>
    </xf>
    <xf numFmtId="166" fontId="0" fillId="0" borderId="35" xfId="0" applyNumberFormat="1" applyBorder="1" applyAlignment="1">
      <alignment/>
    </xf>
    <xf numFmtId="164" fontId="0" fillId="0" borderId="37" xfId="0" applyBorder="1" applyAlignment="1">
      <alignment/>
    </xf>
    <xf numFmtId="167" fontId="0" fillId="0" borderId="21" xfId="0" applyNumberFormat="1" applyBorder="1" applyAlignment="1">
      <alignment/>
    </xf>
    <xf numFmtId="164" fontId="4" fillId="2" borderId="1" xfId="0" applyFont="1" applyFill="1" applyBorder="1" applyAlignment="1">
      <alignment/>
    </xf>
    <xf numFmtId="164" fontId="4" fillId="2" borderId="3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38" xfId="0" applyFont="1" applyFill="1" applyBorder="1" applyAlignment="1">
      <alignment/>
    </xf>
    <xf numFmtId="164" fontId="4" fillId="2" borderId="39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31" xfId="0" applyFill="1" applyBorder="1" applyAlignment="1">
      <alignment/>
    </xf>
    <xf numFmtId="164" fontId="0" fillId="2" borderId="33" xfId="0" applyFont="1" applyFill="1" applyBorder="1" applyAlignment="1">
      <alignment/>
    </xf>
    <xf numFmtId="164" fontId="0" fillId="2" borderId="30" xfId="0" applyFill="1" applyBorder="1" applyAlignment="1">
      <alignment/>
    </xf>
    <xf numFmtId="164" fontId="0" fillId="0" borderId="30" xfId="0" applyBorder="1" applyAlignment="1">
      <alignment/>
    </xf>
    <xf numFmtId="164" fontId="0" fillId="0" borderId="40" xfId="0" applyFont="1" applyBorder="1" applyAlignment="1">
      <alignment horizontal="center" vertical="center"/>
    </xf>
    <xf numFmtId="164" fontId="0" fillId="0" borderId="32" xfId="0" applyFont="1" applyBorder="1" applyAlignment="1">
      <alignment horizontal="center" vertical="center"/>
    </xf>
    <xf numFmtId="164" fontId="0" fillId="0" borderId="41" xfId="0" applyFont="1" applyBorder="1" applyAlignment="1">
      <alignment horizontal="center" vertical="center"/>
    </xf>
    <xf numFmtId="164" fontId="0" fillId="0" borderId="0" xfId="0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6" xfId="0" applyFont="1" applyBorder="1" applyAlignment="1">
      <alignment/>
    </xf>
    <xf numFmtId="164" fontId="0" fillId="0" borderId="8" xfId="0" applyBorder="1" applyAlignment="1">
      <alignment/>
    </xf>
    <xf numFmtId="168" fontId="0" fillId="0" borderId="7" xfId="0" applyNumberFormat="1" applyBorder="1" applyAlignment="1">
      <alignment horizontal="right"/>
    </xf>
    <xf numFmtId="164" fontId="0" fillId="0" borderId="7" xfId="0" applyBorder="1" applyAlignment="1">
      <alignment/>
    </xf>
    <xf numFmtId="169" fontId="0" fillId="0" borderId="10" xfId="0" applyNumberFormat="1" applyBorder="1" applyAlignment="1">
      <alignment horizontal="right"/>
    </xf>
    <xf numFmtId="169" fontId="0" fillId="0" borderId="42" xfId="0" applyNumberFormat="1" applyBorder="1" applyAlignment="1">
      <alignment horizontal="right"/>
    </xf>
    <xf numFmtId="164" fontId="7" fillId="2" borderId="43" xfId="0" applyFont="1" applyFill="1" applyBorder="1" applyAlignment="1">
      <alignment/>
    </xf>
    <xf numFmtId="164" fontId="7" fillId="2" borderId="23" xfId="0" applyFont="1" applyFill="1" applyBorder="1" applyAlignment="1">
      <alignment/>
    </xf>
    <xf numFmtId="164" fontId="7" fillId="2" borderId="24" xfId="0" applyFont="1" applyFill="1" applyBorder="1" applyAlignment="1">
      <alignment/>
    </xf>
    <xf numFmtId="164" fontId="7" fillId="2" borderId="44" xfId="0" applyFont="1" applyFill="1" applyBorder="1" applyAlignment="1">
      <alignment/>
    </xf>
    <xf numFmtId="169" fontId="7" fillId="2" borderId="45" xfId="0" applyNumberFormat="1" applyFont="1" applyFill="1" applyBorder="1" applyAlignment="1">
      <alignment horizontal="right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0" xfId="0" applyFont="1" applyBorder="1" applyAlignment="1">
      <alignment horizontal="left" vertical="top" wrapText="1"/>
    </xf>
    <xf numFmtId="164" fontId="9" fillId="0" borderId="0" xfId="0" applyFont="1" applyAlignment="1">
      <alignment/>
    </xf>
    <xf numFmtId="167" fontId="9" fillId="0" borderId="0" xfId="0" applyNumberFormat="1" applyFont="1" applyAlignment="1">
      <alignment/>
    </xf>
    <xf numFmtId="164" fontId="9" fillId="0" borderId="46" xfId="20" applyFont="1" applyBorder="1" applyAlignment="1">
      <alignment horizontal="center"/>
      <protection/>
    </xf>
    <xf numFmtId="164" fontId="9" fillId="0" borderId="47" xfId="0" applyFont="1" applyBorder="1" applyAlignment="1">
      <alignment/>
    </xf>
    <xf numFmtId="164" fontId="9" fillId="0" borderId="47" xfId="20" applyFont="1" applyBorder="1">
      <alignment/>
      <protection/>
    </xf>
    <xf numFmtId="167" fontId="9" fillId="0" borderId="47" xfId="20" applyNumberFormat="1" applyFont="1" applyBorder="1" applyAlignment="1">
      <alignment horizontal="right"/>
      <protection/>
    </xf>
    <xf numFmtId="167" fontId="9" fillId="0" borderId="47" xfId="20" applyNumberFormat="1" applyFont="1" applyBorder="1">
      <alignment/>
      <protection/>
    </xf>
    <xf numFmtId="167" fontId="9" fillId="0" borderId="48" xfId="20" applyNumberFormat="1" applyFont="1" applyBorder="1">
      <alignment/>
      <protection/>
    </xf>
    <xf numFmtId="167" fontId="9" fillId="0" borderId="47" xfId="0" applyNumberFormat="1" applyFont="1" applyBorder="1" applyAlignment="1">
      <alignment horizontal="left"/>
    </xf>
    <xf numFmtId="167" fontId="9" fillId="0" borderId="49" xfId="0" applyNumberFormat="1" applyFont="1" applyBorder="1" applyAlignment="1">
      <alignment/>
    </xf>
    <xf numFmtId="164" fontId="9" fillId="0" borderId="50" xfId="20" applyFont="1" applyBorder="1" applyAlignment="1">
      <alignment horizontal="center"/>
      <protection/>
    </xf>
    <xf numFmtId="164" fontId="9" fillId="0" borderId="51" xfId="0" applyFont="1" applyBorder="1" applyAlignment="1">
      <alignment/>
    </xf>
    <xf numFmtId="164" fontId="9" fillId="0" borderId="51" xfId="20" applyFont="1" applyBorder="1">
      <alignment/>
      <protection/>
    </xf>
    <xf numFmtId="167" fontId="9" fillId="0" borderId="51" xfId="20" applyNumberFormat="1" applyFont="1" applyBorder="1" applyAlignment="1">
      <alignment horizontal="right"/>
      <protection/>
    </xf>
    <xf numFmtId="167" fontId="9" fillId="0" borderId="51" xfId="20" applyNumberFormat="1" applyFont="1" applyBorder="1">
      <alignment/>
      <protection/>
    </xf>
    <xf numFmtId="167" fontId="9" fillId="0" borderId="52" xfId="20" applyNumberFormat="1" applyFont="1" applyBorder="1" applyAlignment="1">
      <alignment horizontal="left"/>
      <protection/>
    </xf>
    <xf numFmtId="167" fontId="9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right"/>
    </xf>
    <xf numFmtId="164" fontId="9" fillId="0" borderId="0" xfId="0" applyFont="1" applyAlignment="1">
      <alignment horizontal="right"/>
    </xf>
    <xf numFmtId="164" fontId="10" fillId="2" borderId="1" xfId="0" applyFont="1" applyFill="1" applyBorder="1" applyAlignment="1">
      <alignment horizontal="left"/>
    </xf>
    <xf numFmtId="164" fontId="10" fillId="2" borderId="38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39" xfId="0" applyFont="1" applyFill="1" applyBorder="1" applyAlignment="1">
      <alignment horizontal="center"/>
    </xf>
    <xf numFmtId="167" fontId="10" fillId="2" borderId="2" xfId="0" applyNumberFormat="1" applyFont="1" applyFill="1" applyBorder="1" applyAlignment="1">
      <alignment horizontal="right"/>
    </xf>
    <xf numFmtId="167" fontId="10" fillId="2" borderId="4" xfId="0" applyNumberFormat="1" applyFont="1" applyFill="1" applyBorder="1" applyAlignment="1">
      <alignment horizontal="right"/>
    </xf>
    <xf numFmtId="167" fontId="10" fillId="2" borderId="5" xfId="0" applyNumberFormat="1" applyFont="1" applyFill="1" applyBorder="1" applyAlignment="1">
      <alignment horizontal="right"/>
    </xf>
    <xf numFmtId="164" fontId="9" fillId="0" borderId="0" xfId="0" applyFont="1" applyBorder="1" applyAlignment="1">
      <alignment horizontal="right"/>
    </xf>
    <xf numFmtId="164" fontId="9" fillId="0" borderId="0" xfId="0" applyFont="1" applyBorder="1" applyAlignment="1">
      <alignment/>
    </xf>
    <xf numFmtId="165" fontId="9" fillId="0" borderId="16" xfId="0" applyNumberFormat="1" applyFont="1" applyBorder="1" applyAlignment="1">
      <alignment/>
    </xf>
    <xf numFmtId="164" fontId="9" fillId="0" borderId="18" xfId="0" applyFont="1" applyBorder="1" applyAlignment="1">
      <alignment/>
    </xf>
    <xf numFmtId="164" fontId="9" fillId="0" borderId="14" xfId="0" applyFont="1" applyBorder="1" applyAlignment="1">
      <alignment/>
    </xf>
    <xf numFmtId="167" fontId="9" fillId="0" borderId="15" xfId="0" applyNumberFormat="1" applyFont="1" applyBorder="1" applyAlignment="1">
      <alignment horizontal="right"/>
    </xf>
    <xf numFmtId="167" fontId="9" fillId="0" borderId="9" xfId="0" applyNumberFormat="1" applyFont="1" applyBorder="1" applyAlignment="1">
      <alignment horizontal="right"/>
    </xf>
    <xf numFmtId="167" fontId="9" fillId="3" borderId="10" xfId="0" applyNumberFormat="1" applyFont="1" applyFill="1" applyBorder="1" applyAlignment="1">
      <alignment horizontal="right"/>
    </xf>
    <xf numFmtId="167" fontId="9" fillId="4" borderId="10" xfId="0" applyNumberFormat="1" applyFont="1" applyFill="1" applyBorder="1" applyAlignment="1">
      <alignment horizontal="right"/>
    </xf>
    <xf numFmtId="167" fontId="9" fillId="5" borderId="10" xfId="0" applyNumberFormat="1" applyFont="1" applyFill="1" applyBorder="1" applyAlignment="1">
      <alignment horizontal="right"/>
    </xf>
    <xf numFmtId="165" fontId="9" fillId="6" borderId="43" xfId="0" applyNumberFormat="1" applyFont="1" applyFill="1" applyBorder="1" applyAlignment="1">
      <alignment/>
    </xf>
    <xf numFmtId="164" fontId="9" fillId="6" borderId="53" xfId="0" applyFont="1" applyFill="1" applyBorder="1" applyAlignment="1">
      <alignment/>
    </xf>
    <xf numFmtId="164" fontId="9" fillId="6" borderId="54" xfId="0" applyFont="1" applyFill="1" applyBorder="1" applyAlignment="1">
      <alignment/>
    </xf>
    <xf numFmtId="167" fontId="9" fillId="6" borderId="55" xfId="0" applyNumberFormat="1" applyFont="1" applyFill="1" applyBorder="1" applyAlignment="1">
      <alignment horizontal="right"/>
    </xf>
    <xf numFmtId="167" fontId="9" fillId="6" borderId="56" xfId="0" applyNumberFormat="1" applyFont="1" applyFill="1" applyBorder="1" applyAlignment="1">
      <alignment horizontal="right"/>
    </xf>
    <xf numFmtId="167" fontId="9" fillId="6" borderId="57" xfId="0" applyNumberFormat="1" applyFont="1" applyFill="1" applyBorder="1" applyAlignment="1">
      <alignment horizontal="right"/>
    </xf>
    <xf numFmtId="165" fontId="9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164" fontId="9" fillId="0" borderId="9" xfId="0" applyFont="1" applyBorder="1" applyAlignment="1">
      <alignment/>
    </xf>
    <xf numFmtId="167" fontId="9" fillId="0" borderId="9" xfId="0" applyNumberFormat="1" applyFont="1" applyFill="1" applyBorder="1" applyAlignment="1">
      <alignment/>
    </xf>
    <xf numFmtId="167" fontId="9" fillId="0" borderId="9" xfId="0" applyNumberFormat="1" applyFont="1" applyFill="1" applyBorder="1" applyAlignment="1">
      <alignment horizontal="right"/>
    </xf>
    <xf numFmtId="167" fontId="9" fillId="0" borderId="14" xfId="0" applyNumberFormat="1" applyFont="1" applyBorder="1" applyAlignment="1">
      <alignment horizontal="right"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7" fillId="0" borderId="0" xfId="0" applyFont="1" applyBorder="1" applyAlignment="1">
      <alignment horizontal="center" vertical="top"/>
    </xf>
    <xf numFmtId="164" fontId="0" fillId="0" borderId="58" xfId="0" applyFont="1" applyBorder="1" applyAlignment="1">
      <alignment vertical="top"/>
    </xf>
    <xf numFmtId="165" fontId="0" fillId="0" borderId="59" xfId="0" applyNumberFormat="1" applyBorder="1" applyAlignment="1">
      <alignment vertical="top"/>
    </xf>
    <xf numFmtId="165" fontId="0" fillId="0" borderId="60" xfId="0" applyNumberFormat="1" applyBorder="1" applyAlignment="1">
      <alignment vertical="top" shrinkToFit="1"/>
    </xf>
    <xf numFmtId="164" fontId="0" fillId="0" borderId="61" xfId="0" applyFont="1" applyBorder="1" applyAlignment="1">
      <alignment vertical="top"/>
    </xf>
    <xf numFmtId="165" fontId="0" fillId="0" borderId="14" xfId="0" applyNumberFormat="1" applyBorder="1" applyAlignment="1">
      <alignment vertical="top"/>
    </xf>
    <xf numFmtId="165" fontId="0" fillId="0" borderId="62" xfId="0" applyNumberFormat="1" applyBorder="1" applyAlignment="1">
      <alignment vertical="top" shrinkToFit="1"/>
    </xf>
    <xf numFmtId="164" fontId="0" fillId="0" borderId="63" xfId="0" applyFont="1" applyBorder="1" applyAlignment="1">
      <alignment vertical="top"/>
    </xf>
    <xf numFmtId="165" fontId="0" fillId="0" borderId="64" xfId="0" applyNumberFormat="1" applyBorder="1" applyAlignment="1">
      <alignment vertical="top"/>
    </xf>
    <xf numFmtId="165" fontId="0" fillId="0" borderId="65" xfId="0" applyNumberFormat="1" applyBorder="1" applyAlignment="1">
      <alignment vertical="top" shrinkToFit="1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vertical="top" wrapText="1"/>
    </xf>
    <xf numFmtId="164" fontId="0" fillId="0" borderId="0" xfId="0" applyAlignment="1">
      <alignment horizontal="center" vertical="top"/>
    </xf>
    <xf numFmtId="164" fontId="0" fillId="6" borderId="66" xfId="0" applyFont="1" applyFill="1" applyBorder="1" applyAlignment="1">
      <alignment vertical="top"/>
    </xf>
    <xf numFmtId="164" fontId="0" fillId="6" borderId="67" xfId="0" applyNumberFormat="1" applyFont="1" applyFill="1" applyBorder="1" applyAlignment="1">
      <alignment vertical="top"/>
    </xf>
    <xf numFmtId="164" fontId="0" fillId="6" borderId="68" xfId="0" applyNumberFormat="1" applyFont="1" applyFill="1" applyBorder="1" applyAlignment="1">
      <alignment horizontal="left" vertical="top" wrapText="1"/>
    </xf>
    <xf numFmtId="164" fontId="0" fillId="6" borderId="68" xfId="0" applyFont="1" applyFill="1" applyBorder="1" applyAlignment="1">
      <alignment horizontal="center" vertical="top" shrinkToFit="1"/>
    </xf>
    <xf numFmtId="170" fontId="0" fillId="6" borderId="68" xfId="0" applyNumberFormat="1" applyFont="1" applyFill="1" applyBorder="1" applyAlignment="1">
      <alignment vertical="top"/>
    </xf>
    <xf numFmtId="167" fontId="0" fillId="6" borderId="68" xfId="0" applyNumberFormat="1" applyFont="1" applyFill="1" applyBorder="1" applyAlignment="1">
      <alignment vertical="top"/>
    </xf>
    <xf numFmtId="167" fontId="0" fillId="6" borderId="69" xfId="0" applyNumberFormat="1" applyFont="1" applyFill="1" applyBorder="1" applyAlignment="1">
      <alignment vertical="top"/>
    </xf>
    <xf numFmtId="164" fontId="0" fillId="0" borderId="34" xfId="0" applyBorder="1" applyAlignment="1">
      <alignment vertical="top"/>
    </xf>
    <xf numFmtId="164" fontId="0" fillId="0" borderId="36" xfId="0" applyNumberFormat="1" applyBorder="1" applyAlignment="1">
      <alignment vertical="top"/>
    </xf>
    <xf numFmtId="164" fontId="0" fillId="0" borderId="36" xfId="0" applyNumberFormat="1" applyBorder="1" applyAlignment="1">
      <alignment horizontal="left" vertical="top" wrapText="1"/>
    </xf>
    <xf numFmtId="164" fontId="0" fillId="0" borderId="70" xfId="0" applyBorder="1" applyAlignment="1">
      <alignment horizontal="center" vertical="top" shrinkToFit="1"/>
    </xf>
    <xf numFmtId="170" fontId="0" fillId="0" borderId="70" xfId="0" applyNumberFormat="1" applyBorder="1" applyAlignment="1">
      <alignment vertical="top"/>
    </xf>
    <xf numFmtId="167" fontId="0" fillId="0" borderId="70" xfId="0" applyNumberFormat="1" applyBorder="1" applyAlignment="1">
      <alignment vertical="top"/>
    </xf>
    <xf numFmtId="167" fontId="0" fillId="0" borderId="71" xfId="0" applyNumberFormat="1" applyBorder="1" applyAlignment="1">
      <alignment vertical="top"/>
    </xf>
    <xf numFmtId="165" fontId="0" fillId="0" borderId="0" xfId="0" applyNumberFormat="1" applyAlignment="1">
      <alignment/>
    </xf>
    <xf numFmtId="165" fontId="0" fillId="0" borderId="60" xfId="0" applyNumberFormat="1" applyFont="1" applyBorder="1" applyAlignment="1">
      <alignment vertical="top" wrapText="1" shrinkToFit="1"/>
    </xf>
    <xf numFmtId="165" fontId="0" fillId="0" borderId="62" xfId="0" applyNumberFormat="1" applyFont="1" applyBorder="1" applyAlignment="1">
      <alignment vertical="top" wrapText="1" shrinkToFit="1"/>
    </xf>
    <xf numFmtId="164" fontId="0" fillId="6" borderId="63" xfId="0" applyFont="1" applyFill="1" applyBorder="1" applyAlignment="1">
      <alignment vertical="top"/>
    </xf>
    <xf numFmtId="165" fontId="0" fillId="6" borderId="64" xfId="0" applyNumberFormat="1" applyFont="1" applyFill="1" applyBorder="1" applyAlignment="1">
      <alignment vertical="top"/>
    </xf>
    <xf numFmtId="165" fontId="0" fillId="6" borderId="65" xfId="0" applyNumberFormat="1" applyFont="1" applyFill="1" applyBorder="1" applyAlignment="1">
      <alignment vertical="top" wrapText="1" shrinkToFit="1"/>
    </xf>
    <xf numFmtId="164" fontId="0" fillId="6" borderId="46" xfId="0" applyFont="1" applyFill="1" applyBorder="1" applyAlignment="1">
      <alignment vertical="top"/>
    </xf>
    <xf numFmtId="165" fontId="0" fillId="6" borderId="72" xfId="0" applyNumberFormat="1" applyFont="1" applyFill="1" applyBorder="1" applyAlignment="1">
      <alignment vertical="top"/>
    </xf>
    <xf numFmtId="165" fontId="0" fillId="6" borderId="72" xfId="0" applyNumberFormat="1" applyFont="1" applyFill="1" applyBorder="1" applyAlignment="1">
      <alignment horizontal="left" vertical="top" wrapText="1"/>
    </xf>
    <xf numFmtId="164" fontId="0" fillId="6" borderId="72" xfId="0" applyFont="1" applyFill="1" applyBorder="1" applyAlignment="1">
      <alignment horizontal="center" vertical="top" shrinkToFit="1"/>
    </xf>
    <xf numFmtId="170" fontId="0" fillId="6" borderId="72" xfId="0" applyNumberFormat="1" applyFont="1" applyFill="1" applyBorder="1" applyAlignment="1">
      <alignment vertical="top"/>
    </xf>
    <xf numFmtId="167" fontId="0" fillId="6" borderId="72" xfId="0" applyNumberFormat="1" applyFont="1" applyFill="1" applyBorder="1" applyAlignment="1">
      <alignment vertical="top"/>
    </xf>
    <xf numFmtId="167" fontId="0" fillId="6" borderId="73" xfId="0" applyNumberFormat="1" applyFont="1" applyFill="1" applyBorder="1" applyAlignment="1">
      <alignment vertical="top"/>
    </xf>
    <xf numFmtId="164" fontId="0" fillId="6" borderId="1" xfId="0" applyFont="1" applyFill="1" applyBorder="1" applyAlignment="1">
      <alignment vertical="top"/>
    </xf>
    <xf numFmtId="165" fontId="0" fillId="6" borderId="38" xfId="0" applyNumberFormat="1" applyFont="1" applyFill="1" applyBorder="1" applyAlignment="1">
      <alignment vertical="top"/>
    </xf>
    <xf numFmtId="165" fontId="0" fillId="6" borderId="4" xfId="0" applyNumberFormat="1" applyFont="1" applyFill="1" applyBorder="1" applyAlignment="1">
      <alignment horizontal="left" vertical="top" wrapText="1"/>
    </xf>
    <xf numFmtId="164" fontId="0" fillId="6" borderId="2" xfId="0" applyFill="1" applyBorder="1" applyAlignment="1">
      <alignment horizontal="center" vertical="top" shrinkToFit="1"/>
    </xf>
    <xf numFmtId="170" fontId="0" fillId="6" borderId="4" xfId="0" applyNumberFormat="1" applyFill="1" applyBorder="1" applyAlignment="1">
      <alignment vertical="top"/>
    </xf>
    <xf numFmtId="167" fontId="0" fillId="6" borderId="5" xfId="0" applyNumberFormat="1" applyFill="1" applyBorder="1" applyAlignment="1">
      <alignment vertical="top"/>
    </xf>
    <xf numFmtId="164" fontId="9" fillId="0" borderId="26" xfId="0" applyFont="1" applyBorder="1" applyAlignment="1">
      <alignment vertical="top"/>
    </xf>
    <xf numFmtId="164" fontId="9" fillId="0" borderId="33" xfId="0" applyNumberFormat="1" applyFont="1" applyBorder="1" applyAlignment="1">
      <alignment vertical="top"/>
    </xf>
    <xf numFmtId="164" fontId="9" fillId="0" borderId="32" xfId="0" applyNumberFormat="1" applyFont="1" applyBorder="1" applyAlignment="1">
      <alignment horizontal="left" vertical="top" wrapText="1"/>
    </xf>
    <xf numFmtId="164" fontId="9" fillId="0" borderId="31" xfId="0" applyFont="1" applyBorder="1" applyAlignment="1">
      <alignment vertical="top" shrinkToFit="1"/>
    </xf>
    <xf numFmtId="170" fontId="9" fillId="0" borderId="32" xfId="0" applyNumberFormat="1" applyFont="1" applyBorder="1" applyAlignment="1">
      <alignment vertical="top" shrinkToFit="1"/>
    </xf>
    <xf numFmtId="167" fontId="9" fillId="0" borderId="32" xfId="0" applyNumberFormat="1" applyFont="1" applyBorder="1" applyAlignment="1">
      <alignment vertical="top" shrinkToFit="1"/>
    </xf>
    <xf numFmtId="167" fontId="9" fillId="0" borderId="41" xfId="0" applyNumberFormat="1" applyFont="1" applyBorder="1" applyAlignment="1">
      <alignment vertical="top" shrinkToFit="1"/>
    </xf>
    <xf numFmtId="164" fontId="9" fillId="0" borderId="0" xfId="0" applyFont="1" applyAlignment="1">
      <alignment vertical="top"/>
    </xf>
    <xf numFmtId="164" fontId="9" fillId="0" borderId="0" xfId="0" applyFont="1" applyAlignment="1">
      <alignment/>
    </xf>
    <xf numFmtId="164" fontId="11" fillId="0" borderId="32" xfId="0" applyNumberFormat="1" applyFont="1" applyBorder="1" applyAlignment="1">
      <alignment horizontal="left" vertical="top" wrapText="1"/>
    </xf>
    <xf numFmtId="164" fontId="11" fillId="0" borderId="31" xfId="0" applyNumberFormat="1" applyFont="1" applyBorder="1" applyAlignment="1">
      <alignment vertical="top" wrapText="1" shrinkToFit="1"/>
    </xf>
    <xf numFmtId="170" fontId="11" fillId="0" borderId="32" xfId="0" applyNumberFormat="1" applyFont="1" applyBorder="1" applyAlignment="1">
      <alignment vertical="top" wrapText="1" shrinkToFit="1"/>
    </xf>
    <xf numFmtId="164" fontId="0" fillId="6" borderId="11" xfId="0" applyFont="1" applyFill="1" applyBorder="1" applyAlignment="1">
      <alignment vertical="top"/>
    </xf>
    <xf numFmtId="164" fontId="0" fillId="6" borderId="74" xfId="0" applyNumberFormat="1" applyFont="1" applyFill="1" applyBorder="1" applyAlignment="1">
      <alignment vertical="top"/>
    </xf>
    <xf numFmtId="164" fontId="0" fillId="6" borderId="20" xfId="0" applyNumberFormat="1" applyFont="1" applyFill="1" applyBorder="1" applyAlignment="1">
      <alignment horizontal="left" vertical="top" wrapText="1"/>
    </xf>
    <xf numFmtId="164" fontId="0" fillId="6" borderId="12" xfId="0" applyFill="1" applyBorder="1" applyAlignment="1">
      <alignment vertical="top" shrinkToFit="1"/>
    </xf>
    <xf numFmtId="170" fontId="0" fillId="6" borderId="20" xfId="0" applyNumberFormat="1" applyFill="1" applyBorder="1" applyAlignment="1">
      <alignment vertical="top" shrinkToFit="1"/>
    </xf>
    <xf numFmtId="167" fontId="0" fillId="6" borderId="75" xfId="0" applyNumberFormat="1" applyFill="1" applyBorder="1" applyAlignment="1">
      <alignment vertical="top" shrinkToFit="1"/>
    </xf>
    <xf numFmtId="167" fontId="9" fillId="7" borderId="32" xfId="0" applyNumberFormat="1" applyFont="1" applyFill="1" applyBorder="1" applyAlignment="1">
      <alignment vertical="top" shrinkToFit="1"/>
    </xf>
    <xf numFmtId="164" fontId="9" fillId="0" borderId="34" xfId="0" applyFont="1" applyBorder="1" applyAlignment="1">
      <alignment vertical="top"/>
    </xf>
    <xf numFmtId="164" fontId="9" fillId="0" borderId="36" xfId="0" applyNumberFormat="1" applyFont="1" applyBorder="1" applyAlignment="1">
      <alignment vertical="top"/>
    </xf>
    <xf numFmtId="164" fontId="9" fillId="0" borderId="37" xfId="0" applyNumberFormat="1" applyFont="1" applyBorder="1" applyAlignment="1">
      <alignment horizontal="left" vertical="top" wrapText="1"/>
    </xf>
    <xf numFmtId="164" fontId="9" fillId="0" borderId="35" xfId="0" applyFont="1" applyBorder="1" applyAlignment="1">
      <alignment vertical="top" shrinkToFit="1"/>
    </xf>
    <xf numFmtId="170" fontId="9" fillId="0" borderId="37" xfId="0" applyNumberFormat="1" applyFont="1" applyBorder="1" applyAlignment="1">
      <alignment vertical="top" shrinkToFit="1"/>
    </xf>
    <xf numFmtId="167" fontId="9" fillId="0" borderId="37" xfId="0" applyNumberFormat="1" applyFont="1" applyBorder="1" applyAlignment="1">
      <alignment vertical="top" shrinkToFit="1"/>
    </xf>
    <xf numFmtId="167" fontId="9" fillId="0" borderId="76" xfId="0" applyNumberFormat="1" applyFont="1" applyBorder="1" applyAlignment="1">
      <alignment vertical="top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7"/>
  <sheetViews>
    <sheetView view="pageBreakPreview" zoomScaleSheetLayoutView="100" workbookViewId="0" topLeftCell="A19">
      <selection activeCell="I39" sqref="I39"/>
    </sheetView>
  </sheetViews>
  <sheetFormatPr defaultColWidth="8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8" max="9" width="9.00390625" style="0" customWidth="1"/>
    <col min="10" max="10" width="27.375" style="1" customWidth="1"/>
    <col min="11" max="11" width="40.125" style="1" customWidth="1"/>
    <col min="12" max="16384" width="9.00390625" style="0" customWidth="1"/>
  </cols>
  <sheetData>
    <row r="1" spans="1:11" ht="24.75" customHeight="1">
      <c r="A1" s="2" t="s">
        <v>0</v>
      </c>
      <c r="B1" s="2"/>
      <c r="C1" s="2"/>
      <c r="D1" s="2"/>
      <c r="E1" s="2"/>
      <c r="F1" s="2"/>
      <c r="G1" s="2"/>
      <c r="I1" s="3"/>
      <c r="J1" s="4"/>
      <c r="K1" s="4"/>
    </row>
    <row r="2" spans="1:11" ht="12.75" customHeight="1">
      <c r="A2" s="5" t="s">
        <v>1</v>
      </c>
      <c r="B2" s="6"/>
      <c r="C2" s="7" t="s">
        <v>2</v>
      </c>
      <c r="D2" s="8" t="s">
        <v>3</v>
      </c>
      <c r="E2" s="8"/>
      <c r="F2" s="9" t="s">
        <v>4</v>
      </c>
      <c r="G2" s="10"/>
      <c r="I2" s="3"/>
      <c r="J2" s="11" t="s">
        <v>3</v>
      </c>
      <c r="K2" s="4"/>
    </row>
    <row r="3" spans="1:11" ht="3" customHeight="1" hidden="1">
      <c r="A3" s="12"/>
      <c r="B3" s="13"/>
      <c r="C3" s="14"/>
      <c r="D3" s="14"/>
      <c r="E3" s="13"/>
      <c r="F3" s="15"/>
      <c r="G3" s="16"/>
      <c r="I3" s="3"/>
      <c r="J3" s="4"/>
      <c r="K3" s="4"/>
    </row>
    <row r="4" spans="1:11" ht="12" customHeight="1">
      <c r="A4" s="17" t="s">
        <v>5</v>
      </c>
      <c r="B4" s="18"/>
      <c r="C4" s="19" t="s">
        <v>6</v>
      </c>
      <c r="D4" s="20" t="s">
        <v>7</v>
      </c>
      <c r="E4" s="21"/>
      <c r="F4" s="15" t="s">
        <v>8</v>
      </c>
      <c r="G4" s="16"/>
      <c r="I4" s="3"/>
      <c r="J4" s="4"/>
      <c r="K4" s="4"/>
    </row>
    <row r="5" spans="1:11" ht="12.75" customHeight="1">
      <c r="A5" s="22" t="s">
        <v>9</v>
      </c>
      <c r="B5" s="23"/>
      <c r="C5" s="24" t="s">
        <v>10</v>
      </c>
      <c r="D5" s="24"/>
      <c r="E5" s="24"/>
      <c r="F5" s="15" t="s">
        <v>11</v>
      </c>
      <c r="G5" s="16"/>
      <c r="I5" s="3"/>
      <c r="J5" s="4"/>
      <c r="K5" s="11" t="s">
        <v>10</v>
      </c>
    </row>
    <row r="6" spans="1:15" ht="12.75" customHeight="1">
      <c r="A6" s="25" t="s">
        <v>12</v>
      </c>
      <c r="B6" s="21"/>
      <c r="C6" s="26" t="s">
        <v>13</v>
      </c>
      <c r="D6" s="26"/>
      <c r="E6" s="21"/>
      <c r="F6" s="27" t="s">
        <v>14</v>
      </c>
      <c r="G6" s="28"/>
      <c r="I6" s="3"/>
      <c r="J6" s="4"/>
      <c r="K6" s="4"/>
      <c r="O6" s="29"/>
    </row>
    <row r="7" spans="1:11" ht="25.5" customHeight="1">
      <c r="A7" s="30" t="s">
        <v>15</v>
      </c>
      <c r="B7" s="23"/>
      <c r="C7" s="24" t="s">
        <v>16</v>
      </c>
      <c r="D7" s="24"/>
      <c r="E7" s="24"/>
      <c r="F7" s="31" t="s">
        <v>17</v>
      </c>
      <c r="G7" s="28"/>
      <c r="I7" s="3"/>
      <c r="J7" s="4"/>
      <c r="K7" s="11" t="s">
        <v>16</v>
      </c>
    </row>
    <row r="8" spans="1:11" ht="12.75">
      <c r="A8" s="32" t="s">
        <v>18</v>
      </c>
      <c r="B8" s="15"/>
      <c r="C8" s="33"/>
      <c r="D8" s="33"/>
      <c r="E8" s="34"/>
      <c r="F8" s="35" t="s">
        <v>19</v>
      </c>
      <c r="G8" s="36"/>
      <c r="H8" s="37"/>
      <c r="I8" s="38"/>
      <c r="J8" s="4"/>
      <c r="K8" s="4"/>
    </row>
    <row r="9" spans="1:11" ht="12.75">
      <c r="A9" s="32"/>
      <c r="B9" s="15"/>
      <c r="C9" s="33"/>
      <c r="D9" s="33"/>
      <c r="E9" s="34"/>
      <c r="F9" s="39"/>
      <c r="G9" s="40"/>
      <c r="H9" s="39"/>
      <c r="I9" s="3"/>
      <c r="J9" s="4"/>
      <c r="K9" s="4"/>
    </row>
    <row r="10" spans="1:11" ht="12.75">
      <c r="A10" s="32" t="s">
        <v>20</v>
      </c>
      <c r="B10" s="15"/>
      <c r="C10" s="33"/>
      <c r="D10" s="33"/>
      <c r="E10" s="33"/>
      <c r="F10" s="41"/>
      <c r="G10" s="40"/>
      <c r="H10" s="42"/>
      <c r="I10" s="3"/>
      <c r="J10" s="43"/>
      <c r="K10" s="4"/>
    </row>
    <row r="11" spans="1:57" ht="13.5" customHeight="1">
      <c r="A11" s="32" t="s">
        <v>21</v>
      </c>
      <c r="B11" s="15"/>
      <c r="C11" s="33"/>
      <c r="D11" s="33"/>
      <c r="E11" s="33"/>
      <c r="F11" s="44" t="s">
        <v>22</v>
      </c>
      <c r="G11" s="45"/>
      <c r="H11" s="39"/>
      <c r="I11" s="3"/>
      <c r="J11" s="4"/>
      <c r="K11" s="4"/>
      <c r="BA11" s="46"/>
      <c r="BB11" s="46"/>
      <c r="BC11" s="46"/>
      <c r="BD11" s="46"/>
      <c r="BE11" s="46"/>
    </row>
    <row r="12" spans="1:11" ht="12.75" customHeight="1">
      <c r="A12" s="47" t="s">
        <v>23</v>
      </c>
      <c r="B12" s="21"/>
      <c r="C12" s="48"/>
      <c r="D12" s="49"/>
      <c r="E12" s="50"/>
      <c r="F12" s="51" t="s">
        <v>24</v>
      </c>
      <c r="G12" s="52"/>
      <c r="H12" s="39"/>
      <c r="I12" s="3"/>
      <c r="J12" s="4"/>
      <c r="K12" s="4"/>
    </row>
    <row r="13" spans="1:11" ht="28.5" customHeight="1">
      <c r="A13" s="53" t="s">
        <v>25</v>
      </c>
      <c r="B13" s="53"/>
      <c r="C13" s="53"/>
      <c r="D13" s="53"/>
      <c r="E13" s="53"/>
      <c r="F13" s="53"/>
      <c r="G13" s="53"/>
      <c r="H13" s="39"/>
      <c r="I13" s="3"/>
      <c r="J13" s="4"/>
      <c r="K13" s="4"/>
    </row>
    <row r="14" spans="1:11" ht="17.25" customHeight="1">
      <c r="A14" s="54"/>
      <c r="B14" s="55" t="s">
        <v>26</v>
      </c>
      <c r="C14" s="56"/>
      <c r="D14" s="57"/>
      <c r="E14" s="58"/>
      <c r="F14" s="58"/>
      <c r="G14" s="59" t="s">
        <v>27</v>
      </c>
      <c r="I14" s="3"/>
      <c r="J14" s="4"/>
      <c r="K14" s="4"/>
    </row>
    <row r="15" spans="1:11" ht="15.75" customHeight="1">
      <c r="A15" s="60"/>
      <c r="B15" s="61" t="s">
        <v>28</v>
      </c>
      <c r="C15" s="62"/>
      <c r="D15" s="63"/>
      <c r="E15" s="63"/>
      <c r="F15" s="63"/>
      <c r="G15" s="64">
        <f>SUM(Rekapitulace!I7:I21)+Rekapitulace!I40</f>
        <v>0</v>
      </c>
      <c r="I15" s="3"/>
      <c r="J15" s="4"/>
      <c r="K15" s="4"/>
    </row>
    <row r="16" spans="1:11" ht="15.75" customHeight="1">
      <c r="A16" s="60"/>
      <c r="B16" s="65" t="s">
        <v>29</v>
      </c>
      <c r="C16" s="66"/>
      <c r="D16" s="67"/>
      <c r="E16" s="67"/>
      <c r="F16" s="67"/>
      <c r="G16" s="64">
        <f>SUM(Rekapitulace!I22:I37)</f>
        <v>0</v>
      </c>
      <c r="I16" s="3"/>
      <c r="J16" s="4"/>
      <c r="K16" s="4"/>
    </row>
    <row r="17" spans="1:11" ht="15.75" customHeight="1">
      <c r="A17" s="60"/>
      <c r="B17" s="65" t="s">
        <v>30</v>
      </c>
      <c r="C17" s="66"/>
      <c r="D17" s="67"/>
      <c r="E17" s="67"/>
      <c r="F17" s="67"/>
      <c r="G17" s="64">
        <f>SUM(Rekapitulace!I38:I39)</f>
        <v>0</v>
      </c>
      <c r="I17" s="3"/>
      <c r="J17" s="4"/>
      <c r="K17" s="4"/>
    </row>
    <row r="18" spans="1:11" ht="15.75" customHeight="1">
      <c r="A18" s="60"/>
      <c r="B18" s="65" t="s">
        <v>31</v>
      </c>
      <c r="C18" s="66"/>
      <c r="D18" s="68"/>
      <c r="E18" s="69"/>
      <c r="F18" s="67"/>
      <c r="G18" s="64">
        <f>Rekapitulace!I51</f>
        <v>0</v>
      </c>
      <c r="I18" s="3"/>
      <c r="J18" s="4"/>
      <c r="K18" s="4"/>
    </row>
    <row r="19" spans="1:11" ht="15.75" customHeight="1">
      <c r="A19" s="60"/>
      <c r="B19" s="70" t="s">
        <v>32</v>
      </c>
      <c r="C19" s="66">
        <v>0</v>
      </c>
      <c r="D19" s="67" t="s">
        <v>33</v>
      </c>
      <c r="E19" s="67"/>
      <c r="F19" s="67" t="s">
        <v>34</v>
      </c>
      <c r="G19" s="64">
        <f>SUM(G15:G18)/100*C19</f>
        <v>0</v>
      </c>
      <c r="I19" s="3"/>
      <c r="J19" s="4"/>
      <c r="K19" s="4"/>
    </row>
    <row r="20" spans="1:11" ht="15.75" customHeight="1">
      <c r="A20" s="60"/>
      <c r="B20" s="65" t="s">
        <v>35</v>
      </c>
      <c r="C20" s="66">
        <v>0</v>
      </c>
      <c r="D20" s="71" t="s">
        <v>33</v>
      </c>
      <c r="E20" s="71"/>
      <c r="F20" s="67" t="s">
        <v>36</v>
      </c>
      <c r="G20" s="64">
        <f>SUM(G15:G18)/100*C20</f>
        <v>0</v>
      </c>
      <c r="I20" s="3"/>
      <c r="J20" s="4"/>
      <c r="K20" s="4"/>
    </row>
    <row r="21" spans="1:11" ht="15.75" customHeight="1">
      <c r="A21" s="60"/>
      <c r="B21" s="39" t="s">
        <v>27</v>
      </c>
      <c r="C21" s="66"/>
      <c r="D21" s="67"/>
      <c r="E21" s="67"/>
      <c r="F21" s="67"/>
      <c r="G21" s="64">
        <f>SUM(G15:G20)</f>
        <v>0</v>
      </c>
      <c r="I21" s="3"/>
      <c r="J21" s="4"/>
      <c r="K21" s="4"/>
    </row>
    <row r="22" spans="1:11" ht="3" customHeight="1">
      <c r="A22" s="60"/>
      <c r="B22" s="39"/>
      <c r="C22" s="66"/>
      <c r="D22" s="68"/>
      <c r="E22" s="72"/>
      <c r="F22" s="67"/>
      <c r="G22" s="64"/>
      <c r="I22" s="3"/>
      <c r="J22" s="4"/>
      <c r="K22" s="4"/>
    </row>
    <row r="23" spans="1:11" ht="3" customHeight="1">
      <c r="A23" s="60"/>
      <c r="B23" s="39"/>
      <c r="C23" s="66"/>
      <c r="D23" s="68"/>
      <c r="E23" s="72"/>
      <c r="F23" s="67"/>
      <c r="G23" s="64"/>
      <c r="I23" s="3"/>
      <c r="J23" s="4"/>
      <c r="K23" s="4"/>
    </row>
    <row r="24" spans="1:11" ht="3" customHeight="1">
      <c r="A24" s="73"/>
      <c r="B24" s="73"/>
      <c r="C24" s="74"/>
      <c r="D24" s="75"/>
      <c r="E24" s="76"/>
      <c r="F24" s="77"/>
      <c r="G24" s="78"/>
      <c r="I24" s="3"/>
      <c r="J24" s="4"/>
      <c r="K24" s="4"/>
    </row>
    <row r="25" spans="1:11" ht="13.5">
      <c r="A25" s="79" t="s">
        <v>37</v>
      </c>
      <c r="B25" s="80"/>
      <c r="C25" s="81"/>
      <c r="D25" s="80" t="s">
        <v>38</v>
      </c>
      <c r="E25" s="80"/>
      <c r="F25" s="82" t="s">
        <v>39</v>
      </c>
      <c r="G25" s="83"/>
      <c r="I25" s="3"/>
      <c r="J25" s="4"/>
      <c r="K25" s="4"/>
    </row>
    <row r="26" spans="1:11" ht="12.75">
      <c r="A26" s="79" t="s">
        <v>37</v>
      </c>
      <c r="B26" s="84"/>
      <c r="C26" s="85"/>
      <c r="D26" s="84" t="s">
        <v>40</v>
      </c>
      <c r="E26" s="84"/>
      <c r="F26" s="86" t="s">
        <v>40</v>
      </c>
      <c r="G26" s="87"/>
      <c r="I26" s="3"/>
      <c r="J26" s="4"/>
      <c r="K26" s="4"/>
    </row>
    <row r="27" spans="1:11" ht="2.25" customHeight="1">
      <c r="A27" s="60"/>
      <c r="B27" s="39"/>
      <c r="C27" s="69"/>
      <c r="D27" s="39"/>
      <c r="E27" s="39"/>
      <c r="F27" s="68"/>
      <c r="G27" s="88"/>
      <c r="I27" s="3"/>
      <c r="J27" s="4"/>
      <c r="K27" s="4"/>
    </row>
    <row r="28" spans="1:11" ht="34.5" customHeight="1">
      <c r="A28" s="89" t="s">
        <v>41</v>
      </c>
      <c r="B28" s="89"/>
      <c r="C28" s="89"/>
      <c r="D28" s="90" t="s">
        <v>41</v>
      </c>
      <c r="E28" s="90"/>
      <c r="F28" s="91" t="s">
        <v>41</v>
      </c>
      <c r="G28" s="91"/>
      <c r="I28" s="3"/>
      <c r="J28" s="4"/>
      <c r="K28" s="4"/>
    </row>
    <row r="29" spans="1:11" ht="15.75" customHeight="1">
      <c r="A29" s="60" t="s">
        <v>42</v>
      </c>
      <c r="B29" s="92"/>
      <c r="C29" s="69"/>
      <c r="D29" s="39" t="s">
        <v>42</v>
      </c>
      <c r="E29" s="39"/>
      <c r="F29" s="68" t="s">
        <v>42</v>
      </c>
      <c r="G29" s="88"/>
      <c r="I29" s="3"/>
      <c r="J29" s="4"/>
      <c r="K29" s="4"/>
    </row>
    <row r="30" spans="1:11" ht="48.75" customHeight="1">
      <c r="A30" s="60" t="s">
        <v>43</v>
      </c>
      <c r="B30" s="39"/>
      <c r="C30" s="69"/>
      <c r="D30" s="68" t="s">
        <v>44</v>
      </c>
      <c r="E30" s="69"/>
      <c r="F30" s="93" t="s">
        <v>44</v>
      </c>
      <c r="G30" s="88"/>
      <c r="I30" s="3"/>
      <c r="J30" s="4"/>
      <c r="K30" s="4"/>
    </row>
    <row r="31" spans="1:11" ht="12.75">
      <c r="A31" s="94" t="s">
        <v>45</v>
      </c>
      <c r="B31" s="95"/>
      <c r="C31" s="96">
        <v>15</v>
      </c>
      <c r="D31" s="95" t="s">
        <v>46</v>
      </c>
      <c r="E31" s="97"/>
      <c r="F31" s="98">
        <v>0</v>
      </c>
      <c r="G31" s="98"/>
      <c r="I31" s="3"/>
      <c r="J31" s="4"/>
      <c r="K31" s="4"/>
    </row>
    <row r="32" spans="1:7" ht="12.75">
      <c r="A32" s="94" t="s">
        <v>47</v>
      </c>
      <c r="B32" s="95"/>
      <c r="C32" s="96">
        <f>SazbaDPH1</f>
        <v>15</v>
      </c>
      <c r="D32" s="95" t="s">
        <v>48</v>
      </c>
      <c r="E32" s="97"/>
      <c r="F32" s="98">
        <v>0</v>
      </c>
      <c r="G32" s="98"/>
    </row>
    <row r="33" spans="1:7" ht="12.75">
      <c r="A33" s="94" t="s">
        <v>45</v>
      </c>
      <c r="B33" s="95"/>
      <c r="C33" s="96">
        <v>21</v>
      </c>
      <c r="D33" s="95" t="s">
        <v>48</v>
      </c>
      <c r="E33" s="97"/>
      <c r="F33" s="98">
        <f>G21</f>
        <v>0</v>
      </c>
      <c r="G33" s="98"/>
    </row>
    <row r="34" spans="1:7" ht="12.75">
      <c r="A34" s="94" t="s">
        <v>47</v>
      </c>
      <c r="B34" s="95"/>
      <c r="C34" s="96">
        <f>SazbaDPH2</f>
        <v>21</v>
      </c>
      <c r="D34" s="95" t="s">
        <v>48</v>
      </c>
      <c r="E34" s="97"/>
      <c r="F34" s="99">
        <f>Zaklad22/100*C34</f>
        <v>0</v>
      </c>
      <c r="G34" s="99"/>
    </row>
    <row r="35" spans="1:7" ht="13.5">
      <c r="A35" s="94" t="s">
        <v>49</v>
      </c>
      <c r="B35" s="95"/>
      <c r="C35" s="96"/>
      <c r="D35" s="95"/>
      <c r="E35" s="97"/>
      <c r="F35" s="99">
        <v>0</v>
      </c>
      <c r="G35" s="99"/>
    </row>
    <row r="36" spans="1:11" s="105" customFormat="1" ht="19.5" customHeight="1">
      <c r="A36" s="100" t="s">
        <v>50</v>
      </c>
      <c r="B36" s="101"/>
      <c r="C36" s="102"/>
      <c r="D36" s="102"/>
      <c r="E36" s="103"/>
      <c r="F36" s="104">
        <f>SUM(F31:G35)</f>
        <v>0</v>
      </c>
      <c r="G36" s="104"/>
      <c r="J36" s="106"/>
      <c r="K36" s="106"/>
    </row>
    <row r="37" ht="18" customHeight="1">
      <c r="A37" s="107" t="s">
        <v>51</v>
      </c>
    </row>
    <row r="38" spans="2:8" ht="12.75">
      <c r="B38" s="108"/>
      <c r="C38" s="108"/>
      <c r="D38" s="108"/>
      <c r="E38" s="108"/>
      <c r="F38" s="108"/>
      <c r="G38" s="108"/>
      <c r="H38" t="s">
        <v>52</v>
      </c>
    </row>
    <row r="39" spans="1:8" ht="14.25" customHeight="1">
      <c r="A39" s="107"/>
      <c r="B39" s="108"/>
      <c r="C39" s="108"/>
      <c r="D39" s="108"/>
      <c r="E39" s="108"/>
      <c r="F39" s="108"/>
      <c r="G39" s="108"/>
      <c r="H39" t="s">
        <v>52</v>
      </c>
    </row>
    <row r="40" spans="1:8" ht="12.75" customHeight="1">
      <c r="A40" s="3"/>
      <c r="B40" s="108"/>
      <c r="C40" s="108"/>
      <c r="D40" s="108"/>
      <c r="E40" s="108"/>
      <c r="F40" s="108"/>
      <c r="G40" s="108"/>
      <c r="H40" t="s">
        <v>52</v>
      </c>
    </row>
    <row r="41" spans="1:8" ht="12.75">
      <c r="A41" s="3"/>
      <c r="B41" s="108"/>
      <c r="C41" s="108"/>
      <c r="D41" s="108"/>
      <c r="E41" s="108"/>
      <c r="F41" s="108"/>
      <c r="G41" s="108"/>
      <c r="H41" t="s">
        <v>52</v>
      </c>
    </row>
    <row r="42" spans="1:8" ht="12.75">
      <c r="A42" s="3"/>
      <c r="B42" s="108"/>
      <c r="C42" s="108"/>
      <c r="D42" s="108"/>
      <c r="E42" s="108"/>
      <c r="F42" s="108"/>
      <c r="G42" s="108"/>
      <c r="H42" t="s">
        <v>52</v>
      </c>
    </row>
    <row r="43" spans="1:8" ht="12.75">
      <c r="A43" s="3"/>
      <c r="B43" s="108"/>
      <c r="C43" s="108"/>
      <c r="D43" s="108"/>
      <c r="E43" s="108"/>
      <c r="F43" s="108"/>
      <c r="G43" s="108"/>
      <c r="H43" t="s">
        <v>52</v>
      </c>
    </row>
    <row r="44" spans="1:8" ht="12.75">
      <c r="A44" s="3"/>
      <c r="B44" s="108"/>
      <c r="C44" s="108"/>
      <c r="D44" s="108"/>
      <c r="E44" s="108"/>
      <c r="F44" s="108"/>
      <c r="G44" s="108"/>
      <c r="H44" t="s">
        <v>52</v>
      </c>
    </row>
    <row r="45" spans="1:8" ht="12.75">
      <c r="A45" s="3"/>
      <c r="B45" s="108"/>
      <c r="C45" s="108"/>
      <c r="D45" s="108"/>
      <c r="E45" s="108"/>
      <c r="F45" s="108"/>
      <c r="G45" s="108"/>
      <c r="H45" t="s">
        <v>52</v>
      </c>
    </row>
    <row r="46" spans="1:8" ht="12.75">
      <c r="A46" s="3"/>
      <c r="B46" s="108"/>
      <c r="C46" s="108"/>
      <c r="D46" s="108"/>
      <c r="E46" s="108"/>
      <c r="F46" s="108"/>
      <c r="G46" s="108"/>
      <c r="H46" t="s">
        <v>52</v>
      </c>
    </row>
    <row r="47" spans="1:8" ht="12.75" customHeight="1">
      <c r="A47" s="3"/>
      <c r="B47" s="108"/>
      <c r="C47" s="108"/>
      <c r="D47" s="108"/>
      <c r="E47" s="108"/>
      <c r="F47" s="108"/>
      <c r="G47" s="108"/>
      <c r="H47" t="s">
        <v>52</v>
      </c>
    </row>
  </sheetData>
  <sheetProtection selectLockedCells="1" selectUnlockedCells="1"/>
  <mergeCells count="22">
    <mergeCell ref="A1:G1"/>
    <mergeCell ref="D2:E2"/>
    <mergeCell ref="C5:E5"/>
    <mergeCell ref="C7:E7"/>
    <mergeCell ref="A13:G13"/>
    <mergeCell ref="D15:E15"/>
    <mergeCell ref="D16:E16"/>
    <mergeCell ref="D17:E17"/>
    <mergeCell ref="D19:E19"/>
    <mergeCell ref="D20:E20"/>
    <mergeCell ref="D21:E21"/>
    <mergeCell ref="A24:B24"/>
    <mergeCell ref="A28:C28"/>
    <mergeCell ref="D28:E28"/>
    <mergeCell ref="F28:G28"/>
    <mergeCell ref="F31:G31"/>
    <mergeCell ref="F32:G32"/>
    <mergeCell ref="F33:G33"/>
    <mergeCell ref="F34:G34"/>
    <mergeCell ref="F35:G35"/>
    <mergeCell ref="F36:G36"/>
    <mergeCell ref="B38:G5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workbookViewId="0" topLeftCell="A1">
      <selection activeCell="D26" sqref="D26"/>
    </sheetView>
  </sheetViews>
  <sheetFormatPr defaultColWidth="8.00390625" defaultRowHeight="12.75"/>
  <cols>
    <col min="1" max="1" width="5.875" style="109" customWidth="1"/>
    <col min="2" max="2" width="6.125" style="109" customWidth="1"/>
    <col min="3" max="3" width="11.375" style="109" customWidth="1"/>
    <col min="4" max="4" width="15.875" style="109" customWidth="1"/>
    <col min="5" max="5" width="11.25390625" style="110" customWidth="1"/>
    <col min="6" max="6" width="10.875" style="110" customWidth="1"/>
    <col min="7" max="7" width="11.00390625" style="110" customWidth="1"/>
    <col min="8" max="8" width="11.125" style="110" customWidth="1"/>
    <col min="9" max="9" width="10.75390625" style="110" customWidth="1"/>
    <col min="10" max="16384" width="9.125" style="109" customWidth="1"/>
  </cols>
  <sheetData>
    <row r="1" spans="1:9" ht="12">
      <c r="A1" s="111" t="s">
        <v>53</v>
      </c>
      <c r="B1" s="111"/>
      <c r="C1" s="112">
        <f>CONCATENATE(cislostavby," ",nazevstavby)</f>
        <v>0</v>
      </c>
      <c r="D1" s="113"/>
      <c r="E1" s="114"/>
      <c r="F1" s="115"/>
      <c r="G1" s="116" t="s">
        <v>54</v>
      </c>
      <c r="H1" s="117">
        <f>CisloRozpoctu</f>
        <v>0</v>
      </c>
      <c r="I1" s="118"/>
    </row>
    <row r="2" spans="1:9" ht="12">
      <c r="A2" s="119" t="s">
        <v>55</v>
      </c>
      <c r="B2" s="119"/>
      <c r="C2" s="120">
        <f>CONCATENATE(cisloobjektu," ",nazevobjektu)</f>
        <v>0</v>
      </c>
      <c r="D2" s="121"/>
      <c r="E2" s="122"/>
      <c r="F2" s="123"/>
      <c r="G2" s="124">
        <f>NazevRozpoctu</f>
        <v>0</v>
      </c>
      <c r="H2" s="124"/>
      <c r="I2" s="124"/>
    </row>
    <row r="3" ht="12">
      <c r="F3" s="125"/>
    </row>
    <row r="4" spans="1:9" ht="19.5" customHeight="1">
      <c r="A4" s="126" t="s">
        <v>56</v>
      </c>
      <c r="B4" s="126"/>
      <c r="C4" s="126"/>
      <c r="D4" s="126"/>
      <c r="E4" s="126"/>
      <c r="F4" s="126"/>
      <c r="G4" s="126"/>
      <c r="H4" s="126"/>
      <c r="I4" s="126"/>
    </row>
    <row r="5" spans="5:10" ht="12">
      <c r="E5" s="127"/>
      <c r="F5" s="127"/>
      <c r="G5" s="127"/>
      <c r="H5" s="127"/>
      <c r="I5" s="127"/>
      <c r="J5" s="128"/>
    </row>
    <row r="6" spans="1:10" s="137" customFormat="1" ht="11.25">
      <c r="A6" s="129" t="s">
        <v>57</v>
      </c>
      <c r="B6" s="130"/>
      <c r="C6" s="131"/>
      <c r="D6" s="132"/>
      <c r="E6" s="133"/>
      <c r="F6" s="134" t="s">
        <v>58</v>
      </c>
      <c r="G6" s="134"/>
      <c r="H6" s="134"/>
      <c r="I6" s="135" t="s">
        <v>27</v>
      </c>
      <c r="J6" s="136"/>
    </row>
    <row r="7" spans="1:10" ht="11.25">
      <c r="A7" s="138" t="s">
        <v>59</v>
      </c>
      <c r="B7" s="139" t="s">
        <v>60</v>
      </c>
      <c r="C7" s="140"/>
      <c r="D7" s="140"/>
      <c r="E7" s="141"/>
      <c r="F7" s="142" t="s">
        <v>28</v>
      </c>
      <c r="G7" s="142"/>
      <c r="H7" s="142"/>
      <c r="I7" s="143">
        <f>Položky!F7</f>
        <v>0</v>
      </c>
      <c r="J7" s="128"/>
    </row>
    <row r="8" spans="1:10" ht="11.25">
      <c r="A8" s="138" t="s">
        <v>61</v>
      </c>
      <c r="B8" s="139" t="s">
        <v>62</v>
      </c>
      <c r="C8" s="140"/>
      <c r="D8" s="140"/>
      <c r="E8" s="141"/>
      <c r="F8" s="142" t="s">
        <v>28</v>
      </c>
      <c r="G8" s="142"/>
      <c r="H8" s="142"/>
      <c r="I8" s="143">
        <f>Položky!F65</f>
        <v>0</v>
      </c>
      <c r="J8" s="128"/>
    </row>
    <row r="9" spans="1:10" ht="11.25">
      <c r="A9" s="138" t="s">
        <v>63</v>
      </c>
      <c r="B9" s="139" t="s">
        <v>64</v>
      </c>
      <c r="C9" s="140"/>
      <c r="D9" s="140"/>
      <c r="E9" s="141"/>
      <c r="F9" s="142" t="s">
        <v>28</v>
      </c>
      <c r="G9" s="142"/>
      <c r="H9" s="142"/>
      <c r="I9" s="143">
        <f>Položky!F129</f>
        <v>0</v>
      </c>
      <c r="J9" s="128"/>
    </row>
    <row r="10" spans="1:10" ht="11.25">
      <c r="A10" s="138" t="s">
        <v>65</v>
      </c>
      <c r="B10" s="139" t="s">
        <v>66</v>
      </c>
      <c r="C10" s="140"/>
      <c r="D10" s="140"/>
      <c r="E10" s="141"/>
      <c r="F10" s="142" t="s">
        <v>28</v>
      </c>
      <c r="G10" s="142"/>
      <c r="H10" s="142"/>
      <c r="I10" s="143">
        <f>Položky!F218</f>
        <v>0</v>
      </c>
      <c r="J10" s="128"/>
    </row>
    <row r="11" spans="1:10" ht="11.25">
      <c r="A11" s="138" t="s">
        <v>67</v>
      </c>
      <c r="B11" s="139" t="s">
        <v>68</v>
      </c>
      <c r="C11" s="140"/>
      <c r="D11" s="140"/>
      <c r="E11" s="141"/>
      <c r="F11" s="142" t="s">
        <v>28</v>
      </c>
      <c r="G11" s="142"/>
      <c r="H11" s="142"/>
      <c r="I11" s="143">
        <f>Položky!F258</f>
        <v>0</v>
      </c>
      <c r="J11" s="128"/>
    </row>
    <row r="12" spans="1:10" ht="11.25">
      <c r="A12" s="138" t="s">
        <v>69</v>
      </c>
      <c r="B12" s="139" t="s">
        <v>70</v>
      </c>
      <c r="C12" s="140"/>
      <c r="D12" s="140"/>
      <c r="E12" s="141"/>
      <c r="F12" s="142" t="s">
        <v>28</v>
      </c>
      <c r="G12" s="142"/>
      <c r="H12" s="142"/>
      <c r="I12" s="143">
        <f>Položky!F338</f>
        <v>0</v>
      </c>
      <c r="J12" s="128"/>
    </row>
    <row r="13" spans="1:10" ht="11.25">
      <c r="A13" s="138" t="s">
        <v>71</v>
      </c>
      <c r="B13" s="139" t="s">
        <v>72</v>
      </c>
      <c r="C13" s="140"/>
      <c r="D13" s="140"/>
      <c r="E13" s="141"/>
      <c r="F13" s="142" t="s">
        <v>28</v>
      </c>
      <c r="G13" s="142"/>
      <c r="H13" s="142"/>
      <c r="I13" s="143">
        <f>Položky!F369</f>
        <v>0</v>
      </c>
      <c r="J13" s="128"/>
    </row>
    <row r="14" spans="1:10" ht="11.25">
      <c r="A14" s="138" t="s">
        <v>73</v>
      </c>
      <c r="B14" s="139" t="s">
        <v>74</v>
      </c>
      <c r="C14" s="140"/>
      <c r="D14" s="140"/>
      <c r="E14" s="141"/>
      <c r="F14" s="142" t="s">
        <v>28</v>
      </c>
      <c r="G14" s="142"/>
      <c r="H14" s="142"/>
      <c r="I14" s="143">
        <f>Položky!F406</f>
        <v>0</v>
      </c>
      <c r="J14" s="128"/>
    </row>
    <row r="15" spans="1:10" ht="11.25">
      <c r="A15" s="138" t="s">
        <v>75</v>
      </c>
      <c r="B15" s="139" t="s">
        <v>76</v>
      </c>
      <c r="C15" s="140"/>
      <c r="D15" s="140"/>
      <c r="E15" s="141"/>
      <c r="F15" s="142" t="s">
        <v>28</v>
      </c>
      <c r="G15" s="142"/>
      <c r="H15" s="142"/>
      <c r="I15" s="143">
        <f>Položky!F431</f>
        <v>0</v>
      </c>
      <c r="J15" s="128"/>
    </row>
    <row r="16" spans="1:10" ht="11.25">
      <c r="A16" s="138" t="s">
        <v>77</v>
      </c>
      <c r="B16" s="139" t="s">
        <v>78</v>
      </c>
      <c r="C16" s="140"/>
      <c r="D16" s="140"/>
      <c r="E16" s="141"/>
      <c r="F16" s="142" t="s">
        <v>28</v>
      </c>
      <c r="G16" s="142"/>
      <c r="H16" s="142"/>
      <c r="I16" s="143">
        <f>Položky!F435</f>
        <v>0</v>
      </c>
      <c r="J16" s="128"/>
    </row>
    <row r="17" spans="1:10" ht="11.25">
      <c r="A17" s="138" t="s">
        <v>79</v>
      </c>
      <c r="B17" s="139" t="s">
        <v>80</v>
      </c>
      <c r="C17" s="140"/>
      <c r="D17" s="140"/>
      <c r="E17" s="141"/>
      <c r="F17" s="142" t="s">
        <v>28</v>
      </c>
      <c r="G17" s="142"/>
      <c r="H17" s="142"/>
      <c r="I17" s="143">
        <f>Položky!F449</f>
        <v>0</v>
      </c>
      <c r="J17" s="128"/>
    </row>
    <row r="18" spans="1:10" ht="11.25">
      <c r="A18" s="138" t="s">
        <v>81</v>
      </c>
      <c r="B18" s="139" t="s">
        <v>82</v>
      </c>
      <c r="C18" s="140"/>
      <c r="D18" s="140"/>
      <c r="E18" s="141"/>
      <c r="F18" s="142" t="s">
        <v>28</v>
      </c>
      <c r="G18" s="142"/>
      <c r="H18" s="142"/>
      <c r="I18" s="143">
        <f>Položky!F455</f>
        <v>0</v>
      </c>
      <c r="J18" s="128"/>
    </row>
    <row r="19" spans="1:10" ht="11.25">
      <c r="A19" s="138" t="s">
        <v>83</v>
      </c>
      <c r="B19" s="139" t="s">
        <v>84</v>
      </c>
      <c r="C19" s="140"/>
      <c r="D19" s="140"/>
      <c r="E19" s="141"/>
      <c r="F19" s="142" t="s">
        <v>28</v>
      </c>
      <c r="G19" s="142"/>
      <c r="H19" s="142"/>
      <c r="I19" s="143">
        <f>Položky!F462</f>
        <v>0</v>
      </c>
      <c r="J19" s="128"/>
    </row>
    <row r="20" spans="1:10" ht="11.25">
      <c r="A20" s="138" t="s">
        <v>85</v>
      </c>
      <c r="B20" s="139" t="s">
        <v>86</v>
      </c>
      <c r="C20" s="140"/>
      <c r="D20" s="140"/>
      <c r="E20" s="141"/>
      <c r="F20" s="142" t="s">
        <v>28</v>
      </c>
      <c r="G20" s="142"/>
      <c r="H20" s="142"/>
      <c r="I20" s="143">
        <f>Položky!F474</f>
        <v>0</v>
      </c>
      <c r="J20" s="128"/>
    </row>
    <row r="21" spans="1:10" ht="11.25">
      <c r="A21" s="138" t="s">
        <v>87</v>
      </c>
      <c r="B21" s="139" t="s">
        <v>88</v>
      </c>
      <c r="C21" s="140"/>
      <c r="D21" s="140"/>
      <c r="E21" s="141"/>
      <c r="F21" s="142" t="s">
        <v>28</v>
      </c>
      <c r="G21" s="142"/>
      <c r="H21" s="142"/>
      <c r="I21" s="143">
        <f>Položky!F510</f>
        <v>0</v>
      </c>
      <c r="J21" s="128"/>
    </row>
    <row r="22" spans="1:10" ht="11.25">
      <c r="A22" s="138" t="s">
        <v>89</v>
      </c>
      <c r="B22" s="139" t="s">
        <v>90</v>
      </c>
      <c r="C22" s="140"/>
      <c r="D22" s="140"/>
      <c r="E22" s="141"/>
      <c r="F22" s="142" t="s">
        <v>29</v>
      </c>
      <c r="G22" s="142"/>
      <c r="H22" s="142"/>
      <c r="I22" s="144">
        <f>Položky!F512</f>
        <v>0</v>
      </c>
      <c r="J22" s="128"/>
    </row>
    <row r="23" spans="1:10" ht="11.25">
      <c r="A23" s="138" t="s">
        <v>91</v>
      </c>
      <c r="B23" s="139" t="s">
        <v>92</v>
      </c>
      <c r="C23" s="140"/>
      <c r="D23" s="140"/>
      <c r="E23" s="141"/>
      <c r="F23" s="142" t="s">
        <v>29</v>
      </c>
      <c r="G23" s="142"/>
      <c r="H23" s="142"/>
      <c r="I23" s="144">
        <f>Položky!F549</f>
        <v>0</v>
      </c>
      <c r="J23" s="128"/>
    </row>
    <row r="24" spans="1:10" ht="11.25">
      <c r="A24" s="138" t="s">
        <v>93</v>
      </c>
      <c r="B24" s="139" t="s">
        <v>94</v>
      </c>
      <c r="C24" s="140"/>
      <c r="D24" s="140"/>
      <c r="E24" s="141"/>
      <c r="F24" s="142" t="s">
        <v>29</v>
      </c>
      <c r="G24" s="142"/>
      <c r="H24" s="142"/>
      <c r="I24" s="144">
        <f>Položky!F600</f>
        <v>0</v>
      </c>
      <c r="J24" s="128"/>
    </row>
    <row r="25" spans="1:10" ht="11.25">
      <c r="A25" s="138" t="s">
        <v>95</v>
      </c>
      <c r="B25" s="139" t="s">
        <v>96</v>
      </c>
      <c r="C25" s="140"/>
      <c r="D25" s="140"/>
      <c r="E25" s="141"/>
      <c r="F25" s="142" t="s">
        <v>29</v>
      </c>
      <c r="G25" s="142"/>
      <c r="H25" s="142"/>
      <c r="I25" s="144">
        <f>Položky!F639</f>
        <v>0</v>
      </c>
      <c r="J25" s="128"/>
    </row>
    <row r="26" spans="1:10" ht="11.25">
      <c r="A26" s="138" t="s">
        <v>97</v>
      </c>
      <c r="B26" s="139" t="s">
        <v>98</v>
      </c>
      <c r="C26" s="140"/>
      <c r="D26" s="140"/>
      <c r="E26" s="141"/>
      <c r="F26" s="142" t="s">
        <v>29</v>
      </c>
      <c r="G26" s="142"/>
      <c r="H26" s="142"/>
      <c r="I26" s="144">
        <f>Položky!F642</f>
        <v>0</v>
      </c>
      <c r="J26" s="128"/>
    </row>
    <row r="27" spans="1:10" ht="11.25">
      <c r="A27" s="138" t="s">
        <v>99</v>
      </c>
      <c r="B27" s="139" t="s">
        <v>100</v>
      </c>
      <c r="C27" s="140"/>
      <c r="D27" s="140"/>
      <c r="E27" s="141"/>
      <c r="F27" s="142" t="s">
        <v>29</v>
      </c>
      <c r="G27" s="142"/>
      <c r="H27" s="142"/>
      <c r="I27" s="144">
        <f>Položky!F644</f>
        <v>0</v>
      </c>
      <c r="J27" s="128"/>
    </row>
    <row r="28" spans="1:10" ht="11.25">
      <c r="A28" s="138" t="s">
        <v>101</v>
      </c>
      <c r="B28" s="139" t="s">
        <v>102</v>
      </c>
      <c r="C28" s="140"/>
      <c r="D28" s="140"/>
      <c r="E28" s="141"/>
      <c r="F28" s="142" t="s">
        <v>29</v>
      </c>
      <c r="G28" s="142"/>
      <c r="H28" s="142"/>
      <c r="I28" s="144">
        <f>Položky!F646</f>
        <v>0</v>
      </c>
      <c r="J28" s="128"/>
    </row>
    <row r="29" spans="1:10" ht="11.25">
      <c r="A29" s="138" t="s">
        <v>103</v>
      </c>
      <c r="B29" s="139" t="s">
        <v>104</v>
      </c>
      <c r="C29" s="140"/>
      <c r="D29" s="140"/>
      <c r="E29" s="141"/>
      <c r="F29" s="142" t="s">
        <v>29</v>
      </c>
      <c r="G29" s="142"/>
      <c r="H29" s="142"/>
      <c r="I29" s="144">
        <f>Položky!F648</f>
        <v>0</v>
      </c>
      <c r="J29" s="128"/>
    </row>
    <row r="30" spans="1:10" ht="11.25">
      <c r="A30" s="138" t="s">
        <v>105</v>
      </c>
      <c r="B30" s="139" t="s">
        <v>106</v>
      </c>
      <c r="C30" s="140"/>
      <c r="D30" s="140"/>
      <c r="E30" s="141"/>
      <c r="F30" s="142" t="s">
        <v>29</v>
      </c>
      <c r="G30" s="142"/>
      <c r="H30" s="142"/>
      <c r="I30" s="144">
        <f>Položky!F650</f>
        <v>0</v>
      </c>
      <c r="J30" s="128"/>
    </row>
    <row r="31" spans="1:10" ht="11.25">
      <c r="A31" s="138" t="s">
        <v>107</v>
      </c>
      <c r="B31" s="139" t="s">
        <v>108</v>
      </c>
      <c r="C31" s="140"/>
      <c r="D31" s="140"/>
      <c r="E31" s="141"/>
      <c r="F31" s="142" t="s">
        <v>29</v>
      </c>
      <c r="G31" s="142"/>
      <c r="H31" s="142"/>
      <c r="I31" s="144">
        <f>Položky!F665</f>
        <v>0</v>
      </c>
      <c r="J31" s="128"/>
    </row>
    <row r="32" spans="1:10" ht="11.25">
      <c r="A32" s="138" t="s">
        <v>109</v>
      </c>
      <c r="B32" s="139" t="s">
        <v>110</v>
      </c>
      <c r="C32" s="140"/>
      <c r="D32" s="140"/>
      <c r="E32" s="141"/>
      <c r="F32" s="142" t="s">
        <v>29</v>
      </c>
      <c r="G32" s="142"/>
      <c r="H32" s="142"/>
      <c r="I32" s="144">
        <f>Položky!F677</f>
        <v>0</v>
      </c>
      <c r="J32" s="128"/>
    </row>
    <row r="33" spans="1:10" ht="11.25">
      <c r="A33" s="138" t="s">
        <v>111</v>
      </c>
      <c r="B33" s="139" t="s">
        <v>112</v>
      </c>
      <c r="C33" s="140"/>
      <c r="D33" s="140"/>
      <c r="E33" s="141"/>
      <c r="F33" s="142" t="s">
        <v>29</v>
      </c>
      <c r="G33" s="142"/>
      <c r="H33" s="142"/>
      <c r="I33" s="144">
        <f>Položky!F724</f>
        <v>0</v>
      </c>
      <c r="J33" s="128"/>
    </row>
    <row r="34" spans="1:10" ht="11.25">
      <c r="A34" s="138" t="s">
        <v>113</v>
      </c>
      <c r="B34" s="139" t="s">
        <v>114</v>
      </c>
      <c r="C34" s="140"/>
      <c r="D34" s="140"/>
      <c r="E34" s="141"/>
      <c r="F34" s="142" t="s">
        <v>29</v>
      </c>
      <c r="G34" s="142"/>
      <c r="H34" s="142"/>
      <c r="I34" s="144">
        <f>Položky!F738</f>
        <v>0</v>
      </c>
      <c r="J34" s="128"/>
    </row>
    <row r="35" spans="1:10" ht="11.25">
      <c r="A35" s="138" t="s">
        <v>115</v>
      </c>
      <c r="B35" s="139" t="s">
        <v>116</v>
      </c>
      <c r="C35" s="140"/>
      <c r="D35" s="140"/>
      <c r="E35" s="141"/>
      <c r="F35" s="142" t="s">
        <v>29</v>
      </c>
      <c r="G35" s="142"/>
      <c r="H35" s="142"/>
      <c r="I35" s="144">
        <f>Položky!F775</f>
        <v>0</v>
      </c>
      <c r="J35" s="128"/>
    </row>
    <row r="36" spans="1:10" ht="11.25">
      <c r="A36" s="138" t="s">
        <v>117</v>
      </c>
      <c r="B36" s="139" t="s">
        <v>118</v>
      </c>
      <c r="C36" s="140"/>
      <c r="D36" s="140"/>
      <c r="E36" s="141"/>
      <c r="F36" s="142" t="s">
        <v>29</v>
      </c>
      <c r="G36" s="142"/>
      <c r="H36" s="142"/>
      <c r="I36" s="144">
        <f>Položky!F796</f>
        <v>0</v>
      </c>
      <c r="J36" s="128"/>
    </row>
    <row r="37" spans="1:10" ht="11.25">
      <c r="A37" s="138" t="s">
        <v>119</v>
      </c>
      <c r="B37" s="139" t="s">
        <v>120</v>
      </c>
      <c r="C37" s="140"/>
      <c r="D37" s="140"/>
      <c r="E37" s="141"/>
      <c r="F37" s="142" t="s">
        <v>29</v>
      </c>
      <c r="G37" s="142"/>
      <c r="H37" s="142"/>
      <c r="I37" s="144">
        <f>Položky!F803</f>
        <v>0</v>
      </c>
      <c r="J37" s="128"/>
    </row>
    <row r="38" spans="1:10" ht="11.25">
      <c r="A38" s="138" t="s">
        <v>121</v>
      </c>
      <c r="B38" s="139" t="s">
        <v>122</v>
      </c>
      <c r="C38" s="140"/>
      <c r="D38" s="140"/>
      <c r="E38" s="141"/>
      <c r="F38" s="142" t="s">
        <v>30</v>
      </c>
      <c r="G38" s="142"/>
      <c r="H38" s="142"/>
      <c r="I38" s="145">
        <f>Položky!F809</f>
        <v>0</v>
      </c>
      <c r="J38" s="128"/>
    </row>
    <row r="39" spans="1:10" ht="11.25">
      <c r="A39" s="138" t="s">
        <v>123</v>
      </c>
      <c r="B39" s="139" t="s">
        <v>124</v>
      </c>
      <c r="C39" s="140"/>
      <c r="D39" s="140"/>
      <c r="E39" s="141"/>
      <c r="F39" s="142" t="s">
        <v>30</v>
      </c>
      <c r="G39" s="142"/>
      <c r="H39" s="142"/>
      <c r="I39" s="145">
        <f>Položky!F812</f>
        <v>0</v>
      </c>
      <c r="J39" s="128"/>
    </row>
    <row r="40" spans="1:10" ht="11.25">
      <c r="A40" s="138" t="s">
        <v>125</v>
      </c>
      <c r="B40" s="139" t="s">
        <v>126</v>
      </c>
      <c r="C40" s="140"/>
      <c r="D40" s="140"/>
      <c r="E40" s="141"/>
      <c r="F40" s="142" t="s">
        <v>127</v>
      </c>
      <c r="G40" s="142"/>
      <c r="H40" s="142"/>
      <c r="I40" s="143">
        <f>Položky!F816</f>
        <v>0</v>
      </c>
      <c r="J40" s="128"/>
    </row>
    <row r="41" spans="1:10" ht="16.5" customHeight="1">
      <c r="A41" s="146"/>
      <c r="B41" s="147" t="s">
        <v>128</v>
      </c>
      <c r="C41" s="148"/>
      <c r="D41" s="148"/>
      <c r="E41" s="149"/>
      <c r="F41" s="150"/>
      <c r="G41" s="150"/>
      <c r="H41" s="150"/>
      <c r="I41" s="151">
        <f>SUM(I7:I40)</f>
        <v>0</v>
      </c>
      <c r="J41" s="128"/>
    </row>
    <row r="42" spans="1:10" ht="11.25">
      <c r="A42" s="152"/>
      <c r="E42" s="127"/>
      <c r="F42" s="127"/>
      <c r="G42" s="127"/>
      <c r="H42" s="127"/>
      <c r="I42" s="127"/>
      <c r="J42" s="128"/>
    </row>
    <row r="43" spans="5:10" ht="11.25">
      <c r="E43" s="127"/>
      <c r="F43" s="127"/>
      <c r="G43" s="127"/>
      <c r="H43" s="127"/>
      <c r="I43" s="127"/>
      <c r="J43" s="128"/>
    </row>
    <row r="44" spans="1:10" ht="12.75">
      <c r="A44" s="153"/>
      <c r="B44" s="154" t="s">
        <v>129</v>
      </c>
      <c r="C44" s="153"/>
      <c r="D44" s="153"/>
      <c r="E44" s="155"/>
      <c r="F44" s="155"/>
      <c r="G44" s="155"/>
      <c r="H44" s="155"/>
      <c r="I44" s="155"/>
      <c r="J44" s="128"/>
    </row>
    <row r="45" spans="5:10" ht="11.25">
      <c r="E45" s="127"/>
      <c r="F45" s="127"/>
      <c r="G45" s="127"/>
      <c r="H45" s="127"/>
      <c r="J45" s="128"/>
    </row>
    <row r="46" spans="1:10" ht="11.25">
      <c r="A46" s="156" t="s">
        <v>130</v>
      </c>
      <c r="B46" s="156" t="s">
        <v>131</v>
      </c>
      <c r="C46" s="156"/>
      <c r="D46" s="156"/>
      <c r="E46" s="142"/>
      <c r="F46" s="142"/>
      <c r="G46" s="142"/>
      <c r="H46" s="142"/>
      <c r="I46" s="142">
        <v>0</v>
      </c>
      <c r="J46" s="128"/>
    </row>
    <row r="47" spans="1:10" ht="11.25">
      <c r="A47" s="156" t="s">
        <v>132</v>
      </c>
      <c r="B47" s="156" t="s">
        <v>133</v>
      </c>
      <c r="C47" s="156"/>
      <c r="D47" s="156"/>
      <c r="E47" s="142"/>
      <c r="F47" s="142"/>
      <c r="G47" s="142"/>
      <c r="H47" s="142"/>
      <c r="I47" s="157">
        <v>0</v>
      </c>
      <c r="J47" s="128"/>
    </row>
    <row r="48" spans="1:10" ht="11.25">
      <c r="A48" s="156" t="s">
        <v>134</v>
      </c>
      <c r="B48" s="156" t="s">
        <v>135</v>
      </c>
      <c r="C48" s="156"/>
      <c r="D48" s="156"/>
      <c r="E48" s="142"/>
      <c r="F48" s="142"/>
      <c r="G48" s="142"/>
      <c r="H48" s="142"/>
      <c r="I48" s="158">
        <v>0</v>
      </c>
      <c r="J48" s="128"/>
    </row>
    <row r="49" spans="1:10" ht="11.25">
      <c r="A49" s="156"/>
      <c r="B49" s="156"/>
      <c r="C49" s="156"/>
      <c r="D49" s="156"/>
      <c r="E49" s="142"/>
      <c r="F49" s="142"/>
      <c r="G49" s="142"/>
      <c r="H49" s="142"/>
      <c r="I49" s="142"/>
      <c r="J49" s="128"/>
    </row>
    <row r="50" spans="5:10" ht="11.25">
      <c r="E50" s="127"/>
      <c r="F50" s="127"/>
      <c r="G50" s="127"/>
      <c r="H50" s="127"/>
      <c r="I50" s="127"/>
      <c r="J50" s="128"/>
    </row>
    <row r="51" spans="1:10" ht="11.25">
      <c r="A51" s="139"/>
      <c r="B51" s="140" t="s">
        <v>136</v>
      </c>
      <c r="C51" s="140"/>
      <c r="D51" s="140"/>
      <c r="E51" s="159"/>
      <c r="F51" s="159"/>
      <c r="G51" s="159"/>
      <c r="H51" s="159"/>
      <c r="I51" s="142">
        <f>SUM(I46:I49)</f>
        <v>0</v>
      </c>
      <c r="J51" s="128"/>
    </row>
  </sheetData>
  <sheetProtection selectLockedCells="1" selectUnlockedCells="1"/>
  <mergeCells count="4">
    <mergeCell ref="A1:B1"/>
    <mergeCell ref="A2:B2"/>
    <mergeCell ref="G2:I2"/>
    <mergeCell ref="A4:I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G7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" width="4.25390625" style="160" customWidth="1"/>
    <col min="2" max="2" width="14.375" style="160" customWidth="1"/>
    <col min="3" max="3" width="38.25390625" style="161" customWidth="1"/>
    <col min="4" max="4" width="4.625" style="160" customWidth="1"/>
    <col min="5" max="5" width="10.625" style="160" customWidth="1"/>
    <col min="6" max="6" width="9.875" style="160" customWidth="1"/>
    <col min="7" max="7" width="12.75390625" style="160" customWidth="1"/>
    <col min="8" max="16384" width="9.125" style="160" customWidth="1"/>
  </cols>
  <sheetData>
    <row r="1" spans="1:7" ht="16.5">
      <c r="A1" s="162" t="s">
        <v>137</v>
      </c>
      <c r="B1" s="162"/>
      <c r="C1" s="162"/>
      <c r="D1" s="162"/>
      <c r="E1" s="162"/>
      <c r="F1" s="162"/>
      <c r="G1" s="162"/>
    </row>
    <row r="2" spans="1:7" ht="13.5">
      <c r="A2" s="163" t="s">
        <v>138</v>
      </c>
      <c r="B2" s="164"/>
      <c r="C2" s="165"/>
      <c r="D2" s="165"/>
      <c r="E2" s="165"/>
      <c r="F2" s="165"/>
      <c r="G2" s="165"/>
    </row>
    <row r="3" spans="1:7" ht="12.75">
      <c r="A3" s="166" t="s">
        <v>139</v>
      </c>
      <c r="B3" s="167"/>
      <c r="C3" s="168"/>
      <c r="D3" s="168"/>
      <c r="E3" s="168"/>
      <c r="F3" s="168"/>
      <c r="G3" s="168"/>
    </row>
    <row r="4" spans="1:7" ht="13.5">
      <c r="A4" s="169" t="s">
        <v>140</v>
      </c>
      <c r="B4" s="170"/>
      <c r="C4" s="171"/>
      <c r="D4" s="171"/>
      <c r="E4" s="171"/>
      <c r="F4" s="171"/>
      <c r="G4" s="171"/>
    </row>
    <row r="5" spans="2:4" ht="14.25">
      <c r="B5" s="172"/>
      <c r="C5" s="173"/>
      <c r="D5" s="174"/>
    </row>
    <row r="6" spans="1:7" ht="13.5">
      <c r="A6" s="175" t="s">
        <v>141</v>
      </c>
      <c r="B6" s="176" t="s">
        <v>142</v>
      </c>
      <c r="C6" s="177" t="s">
        <v>143</v>
      </c>
      <c r="D6" s="178" t="s">
        <v>144</v>
      </c>
      <c r="E6" s="179" t="s">
        <v>145</v>
      </c>
      <c r="F6" s="180" t="s">
        <v>146</v>
      </c>
      <c r="G6" s="181" t="s">
        <v>147</v>
      </c>
    </row>
    <row r="7" spans="1:7" ht="14.25">
      <c r="A7" s="182"/>
      <c r="B7" s="183"/>
      <c r="C7" s="184"/>
      <c r="D7" s="185"/>
      <c r="E7" s="186"/>
      <c r="F7" s="187"/>
      <c r="G7" s="188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BH828"/>
  <sheetViews>
    <sheetView showGridLines="0" tabSelected="1" view="pageBreakPreview" zoomScaleSheetLayoutView="100" workbookViewId="0" topLeftCell="A1">
      <selection activeCell="C702" sqref="C702"/>
    </sheetView>
  </sheetViews>
  <sheetFormatPr defaultColWidth="8.00390625" defaultRowHeight="12.75" outlineLevelRow="1"/>
  <cols>
    <col min="1" max="1" width="4.25390625" style="0" customWidth="1"/>
    <col min="2" max="2" width="14.375" style="189" customWidth="1"/>
    <col min="3" max="3" width="38.25390625" style="18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15" max="28" width="9.00390625" style="0" customWidth="1"/>
    <col min="29" max="41" width="9.00390625" style="0" hidden="1" customWidth="1"/>
    <col min="42" max="16384" width="9.00390625" style="0" customWidth="1"/>
  </cols>
  <sheetData>
    <row r="1" spans="1:10" ht="16.5">
      <c r="A1" s="162" t="s">
        <v>148</v>
      </c>
      <c r="B1" s="162"/>
      <c r="C1" s="162"/>
      <c r="D1" s="162"/>
      <c r="E1" s="162"/>
      <c r="F1" s="162"/>
      <c r="G1" s="162"/>
      <c r="H1" s="160"/>
      <c r="I1" s="160"/>
      <c r="J1" s="160"/>
    </row>
    <row r="2" spans="1:10" ht="13.5" customHeight="1">
      <c r="A2" s="163" t="s">
        <v>138</v>
      </c>
      <c r="B2" s="164" t="s">
        <v>15</v>
      </c>
      <c r="C2" s="190" t="s">
        <v>16</v>
      </c>
      <c r="D2" s="190"/>
      <c r="E2" s="190"/>
      <c r="F2" s="190"/>
      <c r="G2" s="190"/>
      <c r="H2" s="160"/>
      <c r="I2" s="160"/>
      <c r="J2" s="160"/>
    </row>
    <row r="3" spans="1:10" ht="12.75" customHeight="1">
      <c r="A3" s="166" t="s">
        <v>139</v>
      </c>
      <c r="B3" s="167" t="s">
        <v>9</v>
      </c>
      <c r="C3" s="191" t="s">
        <v>10</v>
      </c>
      <c r="D3" s="191"/>
      <c r="E3" s="191"/>
      <c r="F3" s="191"/>
      <c r="G3" s="191"/>
      <c r="H3" s="160"/>
      <c r="I3" s="160"/>
      <c r="J3" s="160"/>
    </row>
    <row r="4" spans="1:10" ht="13.5" customHeight="1">
      <c r="A4" s="192" t="s">
        <v>140</v>
      </c>
      <c r="B4" s="193" t="s">
        <v>2</v>
      </c>
      <c r="C4" s="194" t="s">
        <v>3</v>
      </c>
      <c r="D4" s="194"/>
      <c r="E4" s="194"/>
      <c r="F4" s="194"/>
      <c r="G4" s="194"/>
      <c r="H4" s="160"/>
      <c r="I4" s="160"/>
      <c r="J4" s="160"/>
    </row>
    <row r="5" spans="1:10" ht="14.25">
      <c r="A5" s="160"/>
      <c r="B5" s="172"/>
      <c r="C5" s="173"/>
      <c r="D5" s="174"/>
      <c r="E5" s="160"/>
      <c r="F5" s="160"/>
      <c r="G5" s="160"/>
      <c r="H5" s="160"/>
      <c r="I5" s="160"/>
      <c r="J5" s="160"/>
    </row>
    <row r="6" spans="1:10" ht="14.25">
      <c r="A6" s="195" t="s">
        <v>141</v>
      </c>
      <c r="B6" s="196" t="s">
        <v>142</v>
      </c>
      <c r="C6" s="197" t="s">
        <v>143</v>
      </c>
      <c r="D6" s="198" t="s">
        <v>144</v>
      </c>
      <c r="E6" s="199" t="s">
        <v>145</v>
      </c>
      <c r="F6" s="200" t="s">
        <v>146</v>
      </c>
      <c r="G6" s="201" t="s">
        <v>147</v>
      </c>
      <c r="H6" s="160"/>
      <c r="I6" s="160"/>
      <c r="J6" s="160"/>
    </row>
    <row r="7" spans="1:10" ht="12.75">
      <c r="A7" s="202" t="s">
        <v>149</v>
      </c>
      <c r="B7" s="203" t="s">
        <v>59</v>
      </c>
      <c r="C7" s="204" t="s">
        <v>60</v>
      </c>
      <c r="D7" s="205"/>
      <c r="E7" s="206"/>
      <c r="F7" s="207">
        <f>SUM(G8:G64)</f>
        <v>0</v>
      </c>
      <c r="G7" s="207"/>
      <c r="H7" s="160"/>
      <c r="I7" s="160"/>
      <c r="J7" s="160"/>
    </row>
    <row r="8" spans="1:60" ht="12.75" outlineLevel="1">
      <c r="A8" s="208">
        <v>1</v>
      </c>
      <c r="B8" s="209" t="s">
        <v>150</v>
      </c>
      <c r="C8" s="210" t="s">
        <v>151</v>
      </c>
      <c r="D8" s="211" t="s">
        <v>152</v>
      </c>
      <c r="E8" s="212">
        <v>313.625</v>
      </c>
      <c r="F8" s="213"/>
      <c r="G8" s="214">
        <f aca="true" t="shared" si="0" ref="G8:G10">E8*F8</f>
        <v>0</v>
      </c>
      <c r="H8" s="215"/>
      <c r="I8" s="215"/>
      <c r="J8" s="215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</row>
    <row r="9" spans="1:60" ht="12.75" outlineLevel="1">
      <c r="A9" s="208">
        <v>2</v>
      </c>
      <c r="B9" s="209" t="s">
        <v>153</v>
      </c>
      <c r="C9" s="210" t="s">
        <v>154</v>
      </c>
      <c r="D9" s="211" t="s">
        <v>152</v>
      </c>
      <c r="E9" s="212">
        <v>313.625</v>
      </c>
      <c r="F9" s="213"/>
      <c r="G9" s="214">
        <f t="shared" si="0"/>
        <v>0</v>
      </c>
      <c r="H9" s="215"/>
      <c r="I9" s="215"/>
      <c r="J9" s="215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</row>
    <row r="10" spans="1:60" ht="12.75" outlineLevel="1">
      <c r="A10" s="208">
        <v>3</v>
      </c>
      <c r="B10" s="209" t="s">
        <v>155</v>
      </c>
      <c r="C10" s="210" t="s">
        <v>156</v>
      </c>
      <c r="D10" s="211" t="s">
        <v>152</v>
      </c>
      <c r="E10" s="212">
        <v>313.625</v>
      </c>
      <c r="F10" s="213"/>
      <c r="G10" s="214">
        <f t="shared" si="0"/>
        <v>0</v>
      </c>
      <c r="H10" s="215"/>
      <c r="I10" s="215"/>
      <c r="J10" s="215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</row>
    <row r="11" spans="1:60" ht="22.5" outlineLevel="1">
      <c r="A11" s="208"/>
      <c r="B11" s="209"/>
      <c r="C11" s="217" t="s">
        <v>157</v>
      </c>
      <c r="D11" s="218"/>
      <c r="E11" s="219">
        <v>132.84</v>
      </c>
      <c r="F11" s="213"/>
      <c r="G11" s="214"/>
      <c r="H11" s="215"/>
      <c r="I11" s="215"/>
      <c r="J11" s="215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</row>
    <row r="12" spans="1:60" ht="22.5" outlineLevel="1">
      <c r="A12" s="208"/>
      <c r="B12" s="209"/>
      <c r="C12" s="217" t="s">
        <v>158</v>
      </c>
      <c r="D12" s="218"/>
      <c r="E12" s="219">
        <v>110.925</v>
      </c>
      <c r="F12" s="213"/>
      <c r="G12" s="214"/>
      <c r="H12" s="215"/>
      <c r="I12" s="215"/>
      <c r="J12" s="215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</row>
    <row r="13" spans="1:60" ht="12.75" outlineLevel="1">
      <c r="A13" s="208"/>
      <c r="B13" s="209"/>
      <c r="C13" s="217" t="s">
        <v>159</v>
      </c>
      <c r="D13" s="218"/>
      <c r="E13" s="219">
        <v>69.86</v>
      </c>
      <c r="F13" s="213"/>
      <c r="G13" s="214"/>
      <c r="H13" s="215"/>
      <c r="I13" s="215"/>
      <c r="J13" s="215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</row>
    <row r="14" spans="1:60" ht="12.75" outlineLevel="1">
      <c r="A14" s="208">
        <v>4</v>
      </c>
      <c r="B14" s="209" t="s">
        <v>160</v>
      </c>
      <c r="C14" s="210" t="s">
        <v>161</v>
      </c>
      <c r="D14" s="211" t="s">
        <v>162</v>
      </c>
      <c r="E14" s="212">
        <v>3</v>
      </c>
      <c r="F14" s="213"/>
      <c r="G14" s="214">
        <f>E14*F14</f>
        <v>0</v>
      </c>
      <c r="H14" s="215"/>
      <c r="I14" s="215"/>
      <c r="J14" s="215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</row>
    <row r="15" spans="1:60" ht="12.75" outlineLevel="1">
      <c r="A15" s="208"/>
      <c r="B15" s="209"/>
      <c r="C15" s="217" t="s">
        <v>163</v>
      </c>
      <c r="D15" s="218"/>
      <c r="E15" s="219">
        <v>3</v>
      </c>
      <c r="F15" s="213"/>
      <c r="G15" s="214"/>
      <c r="H15" s="215"/>
      <c r="I15" s="215"/>
      <c r="J15" s="215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</row>
    <row r="16" spans="1:60" ht="12.75" outlineLevel="1">
      <c r="A16" s="208">
        <v>5</v>
      </c>
      <c r="B16" s="209" t="s">
        <v>164</v>
      </c>
      <c r="C16" s="210" t="s">
        <v>165</v>
      </c>
      <c r="D16" s="211" t="s">
        <v>162</v>
      </c>
      <c r="E16" s="212">
        <v>64</v>
      </c>
      <c r="F16" s="213"/>
      <c r="G16" s="214">
        <f>E16*F16</f>
        <v>0</v>
      </c>
      <c r="H16" s="215"/>
      <c r="I16" s="215"/>
      <c r="J16" s="215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</row>
    <row r="17" spans="1:60" ht="12.75" outlineLevel="1">
      <c r="A17" s="208"/>
      <c r="B17" s="209"/>
      <c r="C17" s="217" t="s">
        <v>166</v>
      </c>
      <c r="D17" s="218"/>
      <c r="E17" s="219">
        <v>64</v>
      </c>
      <c r="F17" s="213"/>
      <c r="G17" s="214"/>
      <c r="H17" s="215"/>
      <c r="I17" s="215"/>
      <c r="J17" s="215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</row>
    <row r="18" spans="1:60" ht="12.75" outlineLevel="1">
      <c r="A18" s="208">
        <v>6</v>
      </c>
      <c r="B18" s="209" t="s">
        <v>167</v>
      </c>
      <c r="C18" s="210" t="s">
        <v>168</v>
      </c>
      <c r="D18" s="211" t="s">
        <v>169</v>
      </c>
      <c r="E18" s="212">
        <v>137.5925</v>
      </c>
      <c r="F18" s="213"/>
      <c r="G18" s="214">
        <f>E18*F18</f>
        <v>0</v>
      </c>
      <c r="H18" s="215"/>
      <c r="I18" s="215"/>
      <c r="J18" s="215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</row>
    <row r="19" spans="1:60" ht="12.75" outlineLevel="1">
      <c r="A19" s="208"/>
      <c r="B19" s="209"/>
      <c r="C19" s="217" t="s">
        <v>170</v>
      </c>
      <c r="D19" s="218"/>
      <c r="E19" s="219">
        <v>31.3625</v>
      </c>
      <c r="F19" s="213"/>
      <c r="G19" s="214"/>
      <c r="H19" s="215"/>
      <c r="I19" s="215"/>
      <c r="J19" s="215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</row>
    <row r="20" spans="1:60" ht="12.75" outlineLevel="1">
      <c r="A20" s="208"/>
      <c r="B20" s="209"/>
      <c r="C20" s="217" t="s">
        <v>171</v>
      </c>
      <c r="D20" s="218"/>
      <c r="E20" s="219">
        <v>61.38</v>
      </c>
      <c r="F20" s="213"/>
      <c r="G20" s="214"/>
      <c r="H20" s="215"/>
      <c r="I20" s="215"/>
      <c r="J20" s="215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</row>
    <row r="21" spans="1:60" ht="12.75" outlineLevel="1">
      <c r="A21" s="208"/>
      <c r="B21" s="209"/>
      <c r="C21" s="217" t="s">
        <v>172</v>
      </c>
      <c r="D21" s="218"/>
      <c r="E21" s="219">
        <v>44.85</v>
      </c>
      <c r="F21" s="213"/>
      <c r="G21" s="214"/>
      <c r="H21" s="215"/>
      <c r="I21" s="215"/>
      <c r="J21" s="215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</row>
    <row r="22" spans="1:60" ht="12.75" outlineLevel="1">
      <c r="A22" s="208">
        <v>7</v>
      </c>
      <c r="B22" s="209" t="s">
        <v>173</v>
      </c>
      <c r="C22" s="210" t="s">
        <v>174</v>
      </c>
      <c r="D22" s="211" t="s">
        <v>169</v>
      </c>
      <c r="E22" s="212">
        <v>41.2779</v>
      </c>
      <c r="F22" s="213"/>
      <c r="G22" s="214">
        <f>E22*F22</f>
        <v>0</v>
      </c>
      <c r="H22" s="215"/>
      <c r="I22" s="215"/>
      <c r="J22" s="215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</row>
    <row r="23" spans="1:60" ht="12.75" outlineLevel="1">
      <c r="A23" s="208"/>
      <c r="B23" s="209"/>
      <c r="C23" s="217" t="s">
        <v>175</v>
      </c>
      <c r="D23" s="218"/>
      <c r="E23" s="219">
        <v>41.2779</v>
      </c>
      <c r="F23" s="213"/>
      <c r="G23" s="214"/>
      <c r="H23" s="215"/>
      <c r="I23" s="215"/>
      <c r="J23" s="215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</row>
    <row r="24" spans="1:60" ht="12.75" outlineLevel="1">
      <c r="A24" s="208">
        <v>8</v>
      </c>
      <c r="B24" s="209" t="s">
        <v>176</v>
      </c>
      <c r="C24" s="210" t="s">
        <v>177</v>
      </c>
      <c r="D24" s="211" t="s">
        <v>169</v>
      </c>
      <c r="E24" s="212">
        <v>233.32175</v>
      </c>
      <c r="F24" s="213"/>
      <c r="G24" s="214">
        <f>E24*F24</f>
        <v>0</v>
      </c>
      <c r="H24" s="215"/>
      <c r="I24" s="215"/>
      <c r="J24" s="215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</row>
    <row r="25" spans="1:60" ht="12.75" outlineLevel="1">
      <c r="A25" s="208"/>
      <c r="B25" s="209"/>
      <c r="C25" s="217" t="s">
        <v>178</v>
      </c>
      <c r="D25" s="218"/>
      <c r="E25" s="219">
        <v>78.12</v>
      </c>
      <c r="F25" s="213"/>
      <c r="G25" s="214"/>
      <c r="H25" s="215"/>
      <c r="I25" s="215"/>
      <c r="J25" s="215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</row>
    <row r="26" spans="1:60" ht="12.75" outlineLevel="1">
      <c r="A26" s="208"/>
      <c r="B26" s="209"/>
      <c r="C26" s="217" t="s">
        <v>179</v>
      </c>
      <c r="D26" s="218"/>
      <c r="E26" s="219">
        <v>5.712</v>
      </c>
      <c r="F26" s="213"/>
      <c r="G26" s="214"/>
      <c r="H26" s="215"/>
      <c r="I26" s="215"/>
      <c r="J26" s="215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</row>
    <row r="27" spans="1:60" ht="12.75" outlineLevel="1">
      <c r="A27" s="208"/>
      <c r="B27" s="209"/>
      <c r="C27" s="217" t="s">
        <v>180</v>
      </c>
      <c r="D27" s="218"/>
      <c r="E27" s="219">
        <v>38.304</v>
      </c>
      <c r="F27" s="213"/>
      <c r="G27" s="214"/>
      <c r="H27" s="215"/>
      <c r="I27" s="215"/>
      <c r="J27" s="215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</row>
    <row r="28" spans="1:60" ht="12.75" outlineLevel="1">
      <c r="A28" s="208"/>
      <c r="B28" s="209"/>
      <c r="C28" s="217" t="s">
        <v>181</v>
      </c>
      <c r="D28" s="218"/>
      <c r="E28" s="219">
        <v>75.46</v>
      </c>
      <c r="F28" s="213"/>
      <c r="G28" s="214"/>
      <c r="H28" s="215"/>
      <c r="I28" s="215"/>
      <c r="J28" s="215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</row>
    <row r="29" spans="1:60" ht="12.75" outlineLevel="1">
      <c r="A29" s="208"/>
      <c r="B29" s="209"/>
      <c r="C29" s="217" t="s">
        <v>182</v>
      </c>
      <c r="D29" s="218"/>
      <c r="E29" s="219">
        <v>7.0538</v>
      </c>
      <c r="F29" s="213"/>
      <c r="G29" s="214"/>
      <c r="H29" s="215"/>
      <c r="I29" s="215"/>
      <c r="J29" s="21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</row>
    <row r="30" spans="1:60" ht="12.75" outlineLevel="1">
      <c r="A30" s="208"/>
      <c r="B30" s="209"/>
      <c r="C30" s="217" t="s">
        <v>183</v>
      </c>
      <c r="D30" s="218"/>
      <c r="E30" s="219">
        <v>28.672</v>
      </c>
      <c r="F30" s="213"/>
      <c r="G30" s="214"/>
      <c r="H30" s="215"/>
      <c r="I30" s="215"/>
      <c r="J30" s="215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</row>
    <row r="31" spans="1:60" ht="12.75" outlineLevel="1">
      <c r="A31" s="208">
        <v>9</v>
      </c>
      <c r="B31" s="209" t="s">
        <v>184</v>
      </c>
      <c r="C31" s="210" t="s">
        <v>185</v>
      </c>
      <c r="D31" s="211" t="s">
        <v>169</v>
      </c>
      <c r="E31" s="212">
        <v>69.9966</v>
      </c>
      <c r="F31" s="213"/>
      <c r="G31" s="214">
        <f>E31*F31</f>
        <v>0</v>
      </c>
      <c r="H31" s="215"/>
      <c r="I31" s="215"/>
      <c r="J31" s="215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</row>
    <row r="32" spans="1:60" ht="12.75" outlineLevel="1">
      <c r="A32" s="208"/>
      <c r="B32" s="209"/>
      <c r="C32" s="217" t="s">
        <v>186</v>
      </c>
      <c r="D32" s="218"/>
      <c r="E32" s="219">
        <v>69.9966</v>
      </c>
      <c r="F32" s="213"/>
      <c r="G32" s="214"/>
      <c r="H32" s="215"/>
      <c r="I32" s="215"/>
      <c r="J32" s="215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</row>
    <row r="33" spans="1:60" ht="12.75" outlineLevel="1">
      <c r="A33" s="208">
        <v>10</v>
      </c>
      <c r="B33" s="209" t="s">
        <v>187</v>
      </c>
      <c r="C33" s="210" t="s">
        <v>188</v>
      </c>
      <c r="D33" s="211" t="s">
        <v>169</v>
      </c>
      <c r="E33" s="212">
        <v>3.635</v>
      </c>
      <c r="F33" s="213"/>
      <c r="G33" s="214">
        <f>E33*F33</f>
        <v>0</v>
      </c>
      <c r="H33" s="215"/>
      <c r="I33" s="215"/>
      <c r="J33" s="215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</row>
    <row r="34" spans="1:60" ht="12.75" outlineLevel="1">
      <c r="A34" s="208"/>
      <c r="B34" s="209"/>
      <c r="C34" s="217" t="s">
        <v>189</v>
      </c>
      <c r="D34" s="218"/>
      <c r="E34" s="219">
        <v>3.01</v>
      </c>
      <c r="F34" s="213"/>
      <c r="G34" s="214"/>
      <c r="H34" s="215"/>
      <c r="I34" s="215"/>
      <c r="J34" s="215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</row>
    <row r="35" spans="1:60" ht="12.75" outlineLevel="1">
      <c r="A35" s="208"/>
      <c r="B35" s="209"/>
      <c r="C35" s="217" t="s">
        <v>190</v>
      </c>
      <c r="D35" s="218"/>
      <c r="E35" s="219">
        <v>0.625</v>
      </c>
      <c r="F35" s="213"/>
      <c r="G35" s="214"/>
      <c r="H35" s="215"/>
      <c r="I35" s="215"/>
      <c r="J35" s="215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</row>
    <row r="36" spans="1:60" ht="12.75" outlineLevel="1">
      <c r="A36" s="208">
        <v>11</v>
      </c>
      <c r="B36" s="209" t="s">
        <v>191</v>
      </c>
      <c r="C36" s="210" t="s">
        <v>192</v>
      </c>
      <c r="D36" s="211" t="s">
        <v>169</v>
      </c>
      <c r="E36" s="212">
        <v>1.0905</v>
      </c>
      <c r="F36" s="213"/>
      <c r="G36" s="214">
        <f>E36*F36</f>
        <v>0</v>
      </c>
      <c r="H36" s="215"/>
      <c r="I36" s="215"/>
      <c r="J36" s="215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</row>
    <row r="37" spans="1:60" ht="12.75" outlineLevel="1">
      <c r="A37" s="208"/>
      <c r="B37" s="209"/>
      <c r="C37" s="217" t="s">
        <v>193</v>
      </c>
      <c r="D37" s="218"/>
      <c r="E37" s="219">
        <v>1.0905</v>
      </c>
      <c r="F37" s="213"/>
      <c r="G37" s="214"/>
      <c r="H37" s="215"/>
      <c r="I37" s="215"/>
      <c r="J37" s="215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</row>
    <row r="38" spans="1:60" ht="12.75" outlineLevel="1">
      <c r="A38" s="208">
        <v>12</v>
      </c>
      <c r="B38" s="209" t="s">
        <v>194</v>
      </c>
      <c r="C38" s="210" t="s">
        <v>195</v>
      </c>
      <c r="D38" s="211" t="s">
        <v>169</v>
      </c>
      <c r="E38" s="212">
        <v>28.1918</v>
      </c>
      <c r="F38" s="213"/>
      <c r="G38" s="214">
        <f>E38*F38</f>
        <v>0</v>
      </c>
      <c r="H38" s="215"/>
      <c r="I38" s="215"/>
      <c r="J38" s="215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</row>
    <row r="39" spans="1:60" ht="12.75" outlineLevel="1">
      <c r="A39" s="208"/>
      <c r="B39" s="209"/>
      <c r="C39" s="217" t="s">
        <v>196</v>
      </c>
      <c r="D39" s="218"/>
      <c r="E39" s="219">
        <v>8.4</v>
      </c>
      <c r="F39" s="213"/>
      <c r="G39" s="214"/>
      <c r="H39" s="215"/>
      <c r="I39" s="215"/>
      <c r="J39" s="215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</row>
    <row r="40" spans="1:60" ht="12.75" outlineLevel="1">
      <c r="A40" s="208"/>
      <c r="B40" s="209"/>
      <c r="C40" s="217" t="s">
        <v>197</v>
      </c>
      <c r="D40" s="218"/>
      <c r="E40" s="219">
        <v>5.46</v>
      </c>
      <c r="F40" s="213"/>
      <c r="G40" s="214"/>
      <c r="H40" s="215"/>
      <c r="I40" s="215"/>
      <c r="J40" s="215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</row>
    <row r="41" spans="1:60" ht="12.75" outlineLevel="1">
      <c r="A41" s="208"/>
      <c r="B41" s="209"/>
      <c r="C41" s="217" t="s">
        <v>198</v>
      </c>
      <c r="D41" s="218"/>
      <c r="E41" s="219">
        <v>14.3318</v>
      </c>
      <c r="F41" s="213"/>
      <c r="G41" s="214"/>
      <c r="H41" s="215"/>
      <c r="I41" s="215"/>
      <c r="J41" s="215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</row>
    <row r="42" spans="1:60" ht="12.75" outlineLevel="1">
      <c r="A42" s="208">
        <v>13</v>
      </c>
      <c r="B42" s="209" t="s">
        <v>199</v>
      </c>
      <c r="C42" s="210" t="s">
        <v>200</v>
      </c>
      <c r="D42" s="211" t="s">
        <v>169</v>
      </c>
      <c r="E42" s="212">
        <v>8.4576</v>
      </c>
      <c r="F42" s="213"/>
      <c r="G42" s="214">
        <f>E42*F42</f>
        <v>0</v>
      </c>
      <c r="H42" s="215"/>
      <c r="I42" s="215"/>
      <c r="J42" s="215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</row>
    <row r="43" spans="1:60" ht="12.75" outlineLevel="1">
      <c r="A43" s="208"/>
      <c r="B43" s="209"/>
      <c r="C43" s="217" t="s">
        <v>201</v>
      </c>
      <c r="D43" s="218"/>
      <c r="E43" s="219">
        <v>8.4576</v>
      </c>
      <c r="F43" s="213"/>
      <c r="G43" s="214"/>
      <c r="H43" s="215"/>
      <c r="I43" s="215"/>
      <c r="J43" s="215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</row>
    <row r="44" spans="1:60" ht="12.75" outlineLevel="1">
      <c r="A44" s="208">
        <v>14</v>
      </c>
      <c r="B44" s="209" t="s">
        <v>202</v>
      </c>
      <c r="C44" s="210" t="s">
        <v>203</v>
      </c>
      <c r="D44" s="211" t="s">
        <v>169</v>
      </c>
      <c r="E44" s="212">
        <v>21.35</v>
      </c>
      <c r="F44" s="213"/>
      <c r="G44" s="214">
        <f>E44*F44</f>
        <v>0</v>
      </c>
      <c r="H44" s="215"/>
      <c r="I44" s="215"/>
      <c r="J44" s="215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</row>
    <row r="45" spans="1:60" ht="12.75" outlineLevel="1">
      <c r="A45" s="208"/>
      <c r="B45" s="209"/>
      <c r="C45" s="217" t="s">
        <v>204</v>
      </c>
      <c r="D45" s="218"/>
      <c r="E45" s="219">
        <v>16.1</v>
      </c>
      <c r="F45" s="213"/>
      <c r="G45" s="214"/>
      <c r="H45" s="215"/>
      <c r="I45" s="215"/>
      <c r="J45" s="215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</row>
    <row r="46" spans="1:60" ht="12.75" outlineLevel="1">
      <c r="A46" s="208"/>
      <c r="B46" s="209"/>
      <c r="C46" s="217" t="s">
        <v>205</v>
      </c>
      <c r="D46" s="218"/>
      <c r="E46" s="219">
        <v>5.25</v>
      </c>
      <c r="F46" s="213"/>
      <c r="G46" s="214"/>
      <c r="H46" s="215"/>
      <c r="I46" s="215"/>
      <c r="J46" s="215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</row>
    <row r="47" spans="1:60" ht="12.75" outlineLevel="1">
      <c r="A47" s="208">
        <v>15</v>
      </c>
      <c r="B47" s="209" t="s">
        <v>206</v>
      </c>
      <c r="C47" s="210" t="s">
        <v>207</v>
      </c>
      <c r="D47" s="211" t="s">
        <v>169</v>
      </c>
      <c r="E47" s="212">
        <v>6.405</v>
      </c>
      <c r="F47" s="213"/>
      <c r="G47" s="214">
        <f>E47*F47</f>
        <v>0</v>
      </c>
      <c r="H47" s="215"/>
      <c r="I47" s="215"/>
      <c r="J47" s="215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</row>
    <row r="48" spans="1:60" ht="12.75" outlineLevel="1">
      <c r="A48" s="208"/>
      <c r="B48" s="209"/>
      <c r="C48" s="217" t="s">
        <v>208</v>
      </c>
      <c r="D48" s="218"/>
      <c r="E48" s="219">
        <v>6.405</v>
      </c>
      <c r="F48" s="213"/>
      <c r="G48" s="214"/>
      <c r="H48" s="215"/>
      <c r="I48" s="215"/>
      <c r="J48" s="215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</row>
    <row r="49" spans="1:60" ht="12.75" outlineLevel="1">
      <c r="A49" s="208">
        <v>16</v>
      </c>
      <c r="B49" s="209" t="s">
        <v>209</v>
      </c>
      <c r="C49" s="210" t="s">
        <v>210</v>
      </c>
      <c r="D49" s="211" t="s">
        <v>169</v>
      </c>
      <c r="E49" s="212">
        <v>286.88</v>
      </c>
      <c r="F49" s="213"/>
      <c r="G49" s="214">
        <f>E49*F49</f>
        <v>0</v>
      </c>
      <c r="H49" s="215"/>
      <c r="I49" s="215"/>
      <c r="J49" s="215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</row>
    <row r="50" spans="1:60" ht="12.75" outlineLevel="1">
      <c r="A50" s="208"/>
      <c r="B50" s="209"/>
      <c r="C50" s="217" t="s">
        <v>211</v>
      </c>
      <c r="D50" s="218"/>
      <c r="E50" s="219">
        <v>286.88</v>
      </c>
      <c r="F50" s="213"/>
      <c r="G50" s="214"/>
      <c r="H50" s="215"/>
      <c r="I50" s="215"/>
      <c r="J50" s="215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</row>
    <row r="51" spans="1:60" ht="22.5" outlineLevel="1">
      <c r="A51" s="208">
        <v>17</v>
      </c>
      <c r="B51" s="209" t="s">
        <v>212</v>
      </c>
      <c r="C51" s="210" t="s">
        <v>213</v>
      </c>
      <c r="D51" s="211" t="s">
        <v>169</v>
      </c>
      <c r="E51" s="212">
        <v>280.652</v>
      </c>
      <c r="F51" s="213"/>
      <c r="G51" s="214">
        <f>E51*F51</f>
        <v>0</v>
      </c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</row>
    <row r="52" spans="1:60" ht="12.75" outlineLevel="1">
      <c r="A52" s="208"/>
      <c r="B52" s="209"/>
      <c r="C52" s="217" t="s">
        <v>214</v>
      </c>
      <c r="D52" s="218"/>
      <c r="E52" s="219">
        <v>280.652</v>
      </c>
      <c r="F52" s="213"/>
      <c r="G52" s="214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</row>
    <row r="53" spans="1:60" ht="12.75" outlineLevel="1">
      <c r="A53" s="208">
        <v>18</v>
      </c>
      <c r="B53" s="209" t="s">
        <v>215</v>
      </c>
      <c r="C53" s="210" t="s">
        <v>216</v>
      </c>
      <c r="D53" s="211" t="s">
        <v>169</v>
      </c>
      <c r="E53" s="212">
        <v>1683.912</v>
      </c>
      <c r="F53" s="213"/>
      <c r="G53" s="214">
        <f>E53*F53</f>
        <v>0</v>
      </c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</row>
    <row r="54" spans="1:60" ht="12.75" outlineLevel="1">
      <c r="A54" s="208"/>
      <c r="B54" s="209"/>
      <c r="C54" s="217" t="s">
        <v>217</v>
      </c>
      <c r="D54" s="218"/>
      <c r="E54" s="219">
        <v>1683.912</v>
      </c>
      <c r="F54" s="213"/>
      <c r="G54" s="214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</row>
    <row r="55" spans="1:60" ht="12.75" outlineLevel="1">
      <c r="A55" s="208">
        <v>19</v>
      </c>
      <c r="B55" s="209" t="s">
        <v>218</v>
      </c>
      <c r="C55" s="210" t="s">
        <v>219</v>
      </c>
      <c r="D55" s="211" t="s">
        <v>169</v>
      </c>
      <c r="E55" s="212">
        <v>143.44</v>
      </c>
      <c r="F55" s="213"/>
      <c r="G55" s="214">
        <f aca="true" t="shared" si="1" ref="G55:G57">E55*F55</f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</row>
    <row r="56" spans="1:60" ht="22.5" outlineLevel="1">
      <c r="A56" s="208">
        <v>20</v>
      </c>
      <c r="B56" s="209" t="s">
        <v>220</v>
      </c>
      <c r="C56" s="210" t="s">
        <v>221</v>
      </c>
      <c r="D56" s="211" t="s">
        <v>169</v>
      </c>
      <c r="E56" s="212">
        <v>280.652</v>
      </c>
      <c r="F56" s="213"/>
      <c r="G56" s="214">
        <f t="shared" si="1"/>
        <v>0</v>
      </c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</row>
    <row r="57" spans="1:60" ht="12.75" outlineLevel="1">
      <c r="A57" s="208">
        <v>21</v>
      </c>
      <c r="B57" s="209" t="s">
        <v>222</v>
      </c>
      <c r="C57" s="210" t="s">
        <v>223</v>
      </c>
      <c r="D57" s="211" t="s">
        <v>169</v>
      </c>
      <c r="E57" s="212">
        <v>143.44</v>
      </c>
      <c r="F57" s="213"/>
      <c r="G57" s="214">
        <f t="shared" si="1"/>
        <v>0</v>
      </c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</row>
    <row r="58" spans="1:60" ht="22.5" outlineLevel="1">
      <c r="A58" s="208"/>
      <c r="B58" s="209"/>
      <c r="C58" s="217" t="s">
        <v>224</v>
      </c>
      <c r="D58" s="218"/>
      <c r="E58" s="219">
        <v>130.64</v>
      </c>
      <c r="F58" s="213"/>
      <c r="G58" s="214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</row>
    <row r="59" spans="1:60" ht="12.75" outlineLevel="1">
      <c r="A59" s="208"/>
      <c r="B59" s="209"/>
      <c r="C59" s="217" t="s">
        <v>225</v>
      </c>
      <c r="D59" s="218"/>
      <c r="E59" s="219">
        <v>12.8</v>
      </c>
      <c r="F59" s="213"/>
      <c r="G59" s="214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</row>
    <row r="60" spans="1:60" ht="12.75" outlineLevel="1">
      <c r="A60" s="208">
        <v>22</v>
      </c>
      <c r="B60" s="209" t="s">
        <v>226</v>
      </c>
      <c r="C60" s="210" t="s">
        <v>227</v>
      </c>
      <c r="D60" s="211" t="s">
        <v>152</v>
      </c>
      <c r="E60" s="212">
        <v>435.115</v>
      </c>
      <c r="F60" s="213"/>
      <c r="G60" s="214">
        <f>E60*F60</f>
        <v>0</v>
      </c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</row>
    <row r="61" spans="1:60" ht="12.75" outlineLevel="1">
      <c r="A61" s="208"/>
      <c r="B61" s="209"/>
      <c r="C61" s="217" t="s">
        <v>228</v>
      </c>
      <c r="D61" s="218"/>
      <c r="E61" s="219">
        <v>365.1</v>
      </c>
      <c r="F61" s="213"/>
      <c r="G61" s="214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</row>
    <row r="62" spans="1:60" ht="12.75" outlineLevel="1">
      <c r="A62" s="208"/>
      <c r="B62" s="209"/>
      <c r="C62" s="217" t="s">
        <v>229</v>
      </c>
      <c r="D62" s="218"/>
      <c r="E62" s="219">
        <v>60</v>
      </c>
      <c r="F62" s="213"/>
      <c r="G62" s="214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</row>
    <row r="63" spans="1:60" ht="12.75" outlineLevel="1">
      <c r="A63" s="208"/>
      <c r="B63" s="209"/>
      <c r="C63" s="217" t="s">
        <v>230</v>
      </c>
      <c r="D63" s="218"/>
      <c r="E63" s="219">
        <v>10.015</v>
      </c>
      <c r="F63" s="213"/>
      <c r="G63" s="214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</row>
    <row r="64" spans="1:60" ht="12.75" outlineLevel="1">
      <c r="A64" s="208">
        <v>23</v>
      </c>
      <c r="B64" s="209" t="s">
        <v>231</v>
      </c>
      <c r="C64" s="210" t="s">
        <v>232</v>
      </c>
      <c r="D64" s="211" t="s">
        <v>169</v>
      </c>
      <c r="E64" s="212">
        <v>280.652</v>
      </c>
      <c r="F64" s="213"/>
      <c r="G64" s="214">
        <f>E64*F64</f>
        <v>0</v>
      </c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</row>
    <row r="65" spans="1:7" ht="12.75">
      <c r="A65" s="220" t="s">
        <v>149</v>
      </c>
      <c r="B65" s="221" t="s">
        <v>61</v>
      </c>
      <c r="C65" s="222" t="s">
        <v>62</v>
      </c>
      <c r="D65" s="223"/>
      <c r="E65" s="224"/>
      <c r="F65" s="225">
        <f>SUM(G66:G128)</f>
        <v>0</v>
      </c>
      <c r="G65" s="225"/>
    </row>
    <row r="66" spans="1:60" ht="12.75" outlineLevel="1">
      <c r="A66" s="208">
        <v>24</v>
      </c>
      <c r="B66" s="209" t="s">
        <v>233</v>
      </c>
      <c r="C66" s="210" t="s">
        <v>234</v>
      </c>
      <c r="D66" s="211" t="s">
        <v>169</v>
      </c>
      <c r="E66" s="212">
        <v>29.86049</v>
      </c>
      <c r="F66" s="213"/>
      <c r="G66" s="214">
        <f>E66*F66</f>
        <v>0</v>
      </c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</row>
    <row r="67" spans="1:60" ht="12.75" outlineLevel="1">
      <c r="A67" s="208"/>
      <c r="B67" s="209"/>
      <c r="C67" s="217" t="s">
        <v>235</v>
      </c>
      <c r="D67" s="218"/>
      <c r="E67" s="219">
        <v>1.8575</v>
      </c>
      <c r="F67" s="213"/>
      <c r="G67" s="214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</row>
    <row r="68" spans="1:60" ht="12.75" outlineLevel="1">
      <c r="A68" s="208"/>
      <c r="B68" s="209"/>
      <c r="C68" s="217" t="s">
        <v>236</v>
      </c>
      <c r="D68" s="218"/>
      <c r="E68" s="219">
        <v>1.3703</v>
      </c>
      <c r="F68" s="213"/>
      <c r="G68" s="214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</row>
    <row r="69" spans="1:60" ht="22.5" outlineLevel="1">
      <c r="A69" s="208"/>
      <c r="B69" s="209"/>
      <c r="C69" s="217" t="s">
        <v>237</v>
      </c>
      <c r="D69" s="218"/>
      <c r="E69" s="219">
        <v>26.6328</v>
      </c>
      <c r="F69" s="213"/>
      <c r="G69" s="214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</row>
    <row r="70" spans="1:60" ht="12.75" outlineLevel="1">
      <c r="A70" s="208">
        <v>25</v>
      </c>
      <c r="B70" s="209" t="s">
        <v>238</v>
      </c>
      <c r="C70" s="210" t="s">
        <v>239</v>
      </c>
      <c r="D70" s="211" t="s">
        <v>169</v>
      </c>
      <c r="E70" s="212">
        <v>28.43856</v>
      </c>
      <c r="F70" s="213"/>
      <c r="G70" s="214">
        <f>E70*F70</f>
        <v>0</v>
      </c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</row>
    <row r="71" spans="1:60" ht="12.75" outlineLevel="1">
      <c r="A71" s="208"/>
      <c r="B71" s="209"/>
      <c r="C71" s="217" t="s">
        <v>240</v>
      </c>
      <c r="D71" s="218"/>
      <c r="E71" s="219">
        <v>1.769</v>
      </c>
      <c r="F71" s="213"/>
      <c r="G71" s="214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</row>
    <row r="72" spans="1:60" ht="12.75" outlineLevel="1">
      <c r="A72" s="208"/>
      <c r="B72" s="209"/>
      <c r="C72" s="217" t="s">
        <v>241</v>
      </c>
      <c r="D72" s="218"/>
      <c r="E72" s="219">
        <v>1.305</v>
      </c>
      <c r="F72" s="213"/>
      <c r="G72" s="214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</row>
    <row r="73" spans="1:60" ht="12.75" outlineLevel="1">
      <c r="A73" s="208"/>
      <c r="B73" s="209"/>
      <c r="C73" s="217" t="s">
        <v>242</v>
      </c>
      <c r="D73" s="218"/>
      <c r="E73" s="219">
        <v>25.3646</v>
      </c>
      <c r="F73" s="213"/>
      <c r="G73" s="214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</row>
    <row r="74" spans="1:60" ht="33.75" outlineLevel="1">
      <c r="A74" s="208">
        <v>26</v>
      </c>
      <c r="B74" s="209" t="s">
        <v>243</v>
      </c>
      <c r="C74" s="210" t="s">
        <v>244</v>
      </c>
      <c r="D74" s="211" t="s">
        <v>169</v>
      </c>
      <c r="E74" s="212">
        <v>74.2793</v>
      </c>
      <c r="F74" s="213"/>
      <c r="G74" s="214">
        <f>E74*F74</f>
        <v>0</v>
      </c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</row>
    <row r="75" spans="1:60" ht="33.75" outlineLevel="1">
      <c r="A75" s="208"/>
      <c r="B75" s="209"/>
      <c r="C75" s="217" t="s">
        <v>245</v>
      </c>
      <c r="D75" s="218"/>
      <c r="E75" s="219">
        <v>63.6701</v>
      </c>
      <c r="F75" s="213"/>
      <c r="G75" s="214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</row>
    <row r="76" spans="1:60" ht="12.75" outlineLevel="1">
      <c r="A76" s="208"/>
      <c r="B76" s="209"/>
      <c r="C76" s="217" t="s">
        <v>246</v>
      </c>
      <c r="D76" s="218"/>
      <c r="E76" s="219">
        <v>1.29</v>
      </c>
      <c r="F76" s="213"/>
      <c r="G76" s="214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</row>
    <row r="77" spans="1:60" ht="12.75" outlineLevel="1">
      <c r="A77" s="208"/>
      <c r="B77" s="209"/>
      <c r="C77" s="217" t="s">
        <v>247</v>
      </c>
      <c r="D77" s="218"/>
      <c r="E77" s="219">
        <v>9.3192</v>
      </c>
      <c r="F77" s="213"/>
      <c r="G77" s="214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</row>
    <row r="78" spans="1:60" ht="12.75" outlineLevel="1">
      <c r="A78" s="208">
        <v>27</v>
      </c>
      <c r="B78" s="209" t="s">
        <v>248</v>
      </c>
      <c r="C78" s="210" t="s">
        <v>249</v>
      </c>
      <c r="D78" s="211" t="s">
        <v>152</v>
      </c>
      <c r="E78" s="212">
        <v>81.946</v>
      </c>
      <c r="F78" s="213"/>
      <c r="G78" s="214">
        <f>E78*F78</f>
        <v>0</v>
      </c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</row>
    <row r="79" spans="1:60" ht="12.75" outlineLevel="1">
      <c r="A79" s="208"/>
      <c r="B79" s="209"/>
      <c r="C79" s="217" t="s">
        <v>250</v>
      </c>
      <c r="D79" s="218"/>
      <c r="E79" s="219">
        <v>20.65</v>
      </c>
      <c r="F79" s="213"/>
      <c r="G79" s="214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</row>
    <row r="80" spans="1:60" ht="12.75" outlineLevel="1">
      <c r="A80" s="208"/>
      <c r="B80" s="209"/>
      <c r="C80" s="217" t="s">
        <v>251</v>
      </c>
      <c r="D80" s="218"/>
      <c r="E80" s="219">
        <v>26.266</v>
      </c>
      <c r="F80" s="213"/>
      <c r="G80" s="214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</row>
    <row r="81" spans="1:60" ht="12.75" outlineLevel="1">
      <c r="A81" s="208"/>
      <c r="B81" s="209"/>
      <c r="C81" s="217" t="s">
        <v>252</v>
      </c>
      <c r="D81" s="218"/>
      <c r="E81" s="219">
        <v>10.32</v>
      </c>
      <c r="F81" s="213"/>
      <c r="G81" s="214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</row>
    <row r="82" spans="1:60" ht="12.75" outlineLevel="1">
      <c r="A82" s="208"/>
      <c r="B82" s="209"/>
      <c r="C82" s="217" t="s">
        <v>253</v>
      </c>
      <c r="D82" s="218"/>
      <c r="E82" s="219">
        <v>24.71</v>
      </c>
      <c r="F82" s="213"/>
      <c r="G82" s="214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</row>
    <row r="83" spans="1:60" ht="12.75" outlineLevel="1">
      <c r="A83" s="208">
        <v>28</v>
      </c>
      <c r="B83" s="209" t="s">
        <v>254</v>
      </c>
      <c r="C83" s="210" t="s">
        <v>255</v>
      </c>
      <c r="D83" s="211" t="s">
        <v>152</v>
      </c>
      <c r="E83" s="212">
        <v>81.946</v>
      </c>
      <c r="F83" s="213"/>
      <c r="G83" s="214">
        <f aca="true" t="shared" si="2" ref="G83:G84">E83*F83</f>
        <v>0</v>
      </c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</row>
    <row r="84" spans="1:60" ht="22.5" outlineLevel="1">
      <c r="A84" s="208">
        <v>29</v>
      </c>
      <c r="B84" s="209" t="s">
        <v>256</v>
      </c>
      <c r="C84" s="210" t="s">
        <v>257</v>
      </c>
      <c r="D84" s="211" t="s">
        <v>258</v>
      </c>
      <c r="E84" s="212">
        <v>10.93608</v>
      </c>
      <c r="F84" s="213"/>
      <c r="G84" s="214">
        <f t="shared" si="2"/>
        <v>0</v>
      </c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</row>
    <row r="85" spans="1:60" ht="12.75" outlineLevel="1">
      <c r="A85" s="208"/>
      <c r="B85" s="209"/>
      <c r="C85" s="217" t="s">
        <v>259</v>
      </c>
      <c r="D85" s="218"/>
      <c r="E85" s="219">
        <v>4.847</v>
      </c>
      <c r="F85" s="213"/>
      <c r="G85" s="214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</row>
    <row r="86" spans="1:60" ht="12.75" outlineLevel="1">
      <c r="A86" s="208"/>
      <c r="B86" s="209"/>
      <c r="C86" s="217" t="s">
        <v>260</v>
      </c>
      <c r="D86" s="218"/>
      <c r="E86" s="219">
        <v>3.2519</v>
      </c>
      <c r="F86" s="213"/>
      <c r="G86" s="214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</row>
    <row r="87" spans="1:60" ht="12.75" outlineLevel="1">
      <c r="A87" s="208"/>
      <c r="B87" s="209"/>
      <c r="C87" s="217" t="s">
        <v>261</v>
      </c>
      <c r="D87" s="218"/>
      <c r="E87" s="219">
        <v>2.8372</v>
      </c>
      <c r="F87" s="213"/>
      <c r="G87" s="214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</row>
    <row r="88" spans="1:60" ht="12.75" outlineLevel="1">
      <c r="A88" s="208">
        <v>30</v>
      </c>
      <c r="B88" s="209" t="s">
        <v>262</v>
      </c>
      <c r="C88" s="210" t="s">
        <v>263</v>
      </c>
      <c r="D88" s="211" t="s">
        <v>169</v>
      </c>
      <c r="E88" s="212">
        <v>12.232</v>
      </c>
      <c r="F88" s="213"/>
      <c r="G88" s="214">
        <f>E88*F88</f>
        <v>0</v>
      </c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</row>
    <row r="89" spans="1:60" ht="12.75" outlineLevel="1">
      <c r="A89" s="208"/>
      <c r="B89" s="209"/>
      <c r="C89" s="217" t="s">
        <v>264</v>
      </c>
      <c r="D89" s="218"/>
      <c r="E89" s="219">
        <v>3.01</v>
      </c>
      <c r="F89" s="213"/>
      <c r="G89" s="214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</row>
    <row r="90" spans="1:60" ht="12.75" outlineLevel="1">
      <c r="A90" s="208"/>
      <c r="B90" s="209"/>
      <c r="C90" s="217" t="s">
        <v>265</v>
      </c>
      <c r="D90" s="218"/>
      <c r="E90" s="219">
        <v>8.472</v>
      </c>
      <c r="F90" s="213"/>
      <c r="G90" s="214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</row>
    <row r="91" spans="1:60" ht="12.75" outlineLevel="1">
      <c r="A91" s="208"/>
      <c r="B91" s="209"/>
      <c r="C91" s="217" t="s">
        <v>266</v>
      </c>
      <c r="D91" s="218"/>
      <c r="E91" s="219">
        <v>0.75</v>
      </c>
      <c r="F91" s="213"/>
      <c r="G91" s="214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</row>
    <row r="92" spans="1:60" ht="12.75" outlineLevel="1">
      <c r="A92" s="208">
        <v>31</v>
      </c>
      <c r="B92" s="209" t="s">
        <v>267</v>
      </c>
      <c r="C92" s="210" t="s">
        <v>268</v>
      </c>
      <c r="D92" s="211" t="s">
        <v>152</v>
      </c>
      <c r="E92" s="212">
        <v>26.11</v>
      </c>
      <c r="F92" s="213"/>
      <c r="G92" s="214">
        <f>E92*F92</f>
        <v>0</v>
      </c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</row>
    <row r="93" spans="1:60" ht="12.75" outlineLevel="1">
      <c r="A93" s="208"/>
      <c r="B93" s="209"/>
      <c r="C93" s="217" t="s">
        <v>269</v>
      </c>
      <c r="D93" s="218"/>
      <c r="E93" s="219">
        <v>12.04</v>
      </c>
      <c r="F93" s="213"/>
      <c r="G93" s="214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</row>
    <row r="94" spans="1:60" ht="12.75" outlineLevel="1">
      <c r="A94" s="208"/>
      <c r="B94" s="209"/>
      <c r="C94" s="217" t="s">
        <v>270</v>
      </c>
      <c r="D94" s="218"/>
      <c r="E94" s="219">
        <v>11.07</v>
      </c>
      <c r="F94" s="213"/>
      <c r="G94" s="214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</row>
    <row r="95" spans="1:60" ht="12.75" outlineLevel="1">
      <c r="A95" s="208"/>
      <c r="B95" s="209"/>
      <c r="C95" s="217" t="s">
        <v>271</v>
      </c>
      <c r="D95" s="218"/>
      <c r="E95" s="219">
        <v>3</v>
      </c>
      <c r="F95" s="213"/>
      <c r="G95" s="214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</row>
    <row r="96" spans="1:60" ht="12.75" outlineLevel="1">
      <c r="A96" s="208">
        <v>32</v>
      </c>
      <c r="B96" s="209" t="s">
        <v>272</v>
      </c>
      <c r="C96" s="210" t="s">
        <v>273</v>
      </c>
      <c r="D96" s="211" t="s">
        <v>152</v>
      </c>
      <c r="E96" s="212">
        <v>26.11</v>
      </c>
      <c r="F96" s="213"/>
      <c r="G96" s="214">
        <f aca="true" t="shared" si="3" ref="G96:G97">E96*F96</f>
        <v>0</v>
      </c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</row>
    <row r="97" spans="1:60" ht="12.75" outlineLevel="1">
      <c r="A97" s="208">
        <v>33</v>
      </c>
      <c r="B97" s="209" t="s">
        <v>274</v>
      </c>
      <c r="C97" s="210" t="s">
        <v>275</v>
      </c>
      <c r="D97" s="211" t="s">
        <v>276</v>
      </c>
      <c r="E97" s="212">
        <v>6</v>
      </c>
      <c r="F97" s="213"/>
      <c r="G97" s="214">
        <f t="shared" si="3"/>
        <v>0</v>
      </c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</row>
    <row r="98" spans="1:60" ht="12.75" outlineLevel="1">
      <c r="A98" s="208"/>
      <c r="B98" s="209"/>
      <c r="C98" s="217" t="s">
        <v>277</v>
      </c>
      <c r="D98" s="218"/>
      <c r="E98" s="219">
        <v>2</v>
      </c>
      <c r="F98" s="213"/>
      <c r="G98" s="214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</row>
    <row r="99" spans="1:60" ht="12.75" outlineLevel="1">
      <c r="A99" s="208"/>
      <c r="B99" s="209"/>
      <c r="C99" s="217" t="s">
        <v>278</v>
      </c>
      <c r="D99" s="218"/>
      <c r="E99" s="219">
        <v>1</v>
      </c>
      <c r="F99" s="213"/>
      <c r="G99" s="214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</row>
    <row r="100" spans="1:60" ht="12.75" outlineLevel="1">
      <c r="A100" s="208"/>
      <c r="B100" s="209"/>
      <c r="C100" s="217" t="s">
        <v>279</v>
      </c>
      <c r="D100" s="218"/>
      <c r="E100" s="219">
        <v>2</v>
      </c>
      <c r="F100" s="213"/>
      <c r="G100" s="214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</row>
    <row r="101" spans="1:60" ht="12.75" outlineLevel="1">
      <c r="A101" s="208"/>
      <c r="B101" s="209"/>
      <c r="C101" s="217" t="s">
        <v>280</v>
      </c>
      <c r="D101" s="218"/>
      <c r="E101" s="219">
        <v>1</v>
      </c>
      <c r="F101" s="213"/>
      <c r="G101" s="214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</row>
    <row r="102" spans="1:60" ht="12.75" outlineLevel="1">
      <c r="A102" s="208">
        <v>34</v>
      </c>
      <c r="B102" s="209" t="s">
        <v>281</v>
      </c>
      <c r="C102" s="210" t="s">
        <v>282</v>
      </c>
      <c r="D102" s="211" t="s">
        <v>276</v>
      </c>
      <c r="E102" s="212">
        <v>1</v>
      </c>
      <c r="F102" s="213"/>
      <c r="G102" s="214">
        <f>E102*F102</f>
        <v>0</v>
      </c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</row>
    <row r="103" spans="1:60" ht="12.75" outlineLevel="1">
      <c r="A103" s="208"/>
      <c r="B103" s="209"/>
      <c r="C103" s="217" t="s">
        <v>283</v>
      </c>
      <c r="D103" s="218"/>
      <c r="E103" s="219">
        <v>1</v>
      </c>
      <c r="F103" s="213"/>
      <c r="G103" s="214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</row>
    <row r="104" spans="1:60" ht="33.75" outlineLevel="1">
      <c r="A104" s="208">
        <v>35</v>
      </c>
      <c r="B104" s="209" t="s">
        <v>284</v>
      </c>
      <c r="C104" s="210" t="s">
        <v>285</v>
      </c>
      <c r="D104" s="211" t="s">
        <v>169</v>
      </c>
      <c r="E104" s="212">
        <v>0.2925</v>
      </c>
      <c r="F104" s="213"/>
      <c r="G104" s="214">
        <f>E104*F104</f>
        <v>0</v>
      </c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</row>
    <row r="105" spans="1:60" ht="12.75" outlineLevel="1">
      <c r="A105" s="208"/>
      <c r="B105" s="209"/>
      <c r="C105" s="217" t="s">
        <v>286</v>
      </c>
      <c r="D105" s="218"/>
      <c r="E105" s="219">
        <v>0.2925</v>
      </c>
      <c r="F105" s="213"/>
      <c r="G105" s="214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</row>
    <row r="106" spans="1:60" ht="12.75" outlineLevel="1">
      <c r="A106" s="208">
        <v>36</v>
      </c>
      <c r="B106" s="209" t="s">
        <v>287</v>
      </c>
      <c r="C106" s="210" t="s">
        <v>288</v>
      </c>
      <c r="D106" s="211" t="s">
        <v>152</v>
      </c>
      <c r="E106" s="212">
        <v>2.59</v>
      </c>
      <c r="F106" s="213"/>
      <c r="G106" s="214">
        <f aca="true" t="shared" si="4" ref="G106:G107">E106*F106</f>
        <v>0</v>
      </c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</row>
    <row r="107" spans="1:60" ht="12.75" outlineLevel="1">
      <c r="A107" s="208">
        <v>37</v>
      </c>
      <c r="B107" s="209" t="s">
        <v>289</v>
      </c>
      <c r="C107" s="210" t="s">
        <v>290</v>
      </c>
      <c r="D107" s="211" t="s">
        <v>152</v>
      </c>
      <c r="E107" s="212">
        <v>2.59</v>
      </c>
      <c r="F107" s="213"/>
      <c r="G107" s="214">
        <f t="shared" si="4"/>
        <v>0</v>
      </c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</row>
    <row r="108" spans="1:60" ht="22.5" outlineLevel="1">
      <c r="A108" s="208"/>
      <c r="B108" s="209"/>
      <c r="C108" s="217" t="s">
        <v>291</v>
      </c>
      <c r="D108" s="218"/>
      <c r="E108" s="219">
        <v>2.59</v>
      </c>
      <c r="F108" s="213"/>
      <c r="G108" s="214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</row>
    <row r="109" spans="1:60" ht="33.75" outlineLevel="1">
      <c r="A109" s="208">
        <v>38</v>
      </c>
      <c r="B109" s="209" t="s">
        <v>292</v>
      </c>
      <c r="C109" s="210" t="s">
        <v>293</v>
      </c>
      <c r="D109" s="211" t="s">
        <v>169</v>
      </c>
      <c r="E109" s="212">
        <v>25.73938</v>
      </c>
      <c r="F109" s="213"/>
      <c r="G109" s="214">
        <f>E109*F109</f>
        <v>0</v>
      </c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</row>
    <row r="110" spans="1:60" ht="33.75" outlineLevel="1">
      <c r="A110" s="208"/>
      <c r="B110" s="209"/>
      <c r="C110" s="217" t="s">
        <v>294</v>
      </c>
      <c r="D110" s="218"/>
      <c r="E110" s="219">
        <v>12.0649</v>
      </c>
      <c r="F110" s="213"/>
      <c r="G110" s="214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</row>
    <row r="111" spans="1:60" ht="33.75" outlineLevel="1">
      <c r="A111" s="208"/>
      <c r="B111" s="209"/>
      <c r="C111" s="217" t="s">
        <v>295</v>
      </c>
      <c r="D111" s="218"/>
      <c r="E111" s="219">
        <v>8.6745</v>
      </c>
      <c r="F111" s="213"/>
      <c r="G111" s="214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</row>
    <row r="112" spans="1:60" ht="12.75" outlineLevel="1">
      <c r="A112" s="208"/>
      <c r="B112" s="209"/>
      <c r="C112" s="217" t="s">
        <v>296</v>
      </c>
      <c r="D112" s="218"/>
      <c r="E112" s="219">
        <v>5</v>
      </c>
      <c r="F112" s="213"/>
      <c r="G112" s="214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16"/>
      <c r="BG112" s="216"/>
      <c r="BH112" s="216"/>
    </row>
    <row r="113" spans="1:60" ht="12.75" outlineLevel="1">
      <c r="A113" s="208">
        <v>39</v>
      </c>
      <c r="B113" s="209" t="s">
        <v>297</v>
      </c>
      <c r="C113" s="210" t="s">
        <v>298</v>
      </c>
      <c r="D113" s="211" t="s">
        <v>152</v>
      </c>
      <c r="E113" s="212">
        <v>169.7625</v>
      </c>
      <c r="F113" s="213"/>
      <c r="G113" s="214">
        <f>E113*F113</f>
        <v>0</v>
      </c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</row>
    <row r="114" spans="1:60" ht="33.75" outlineLevel="1">
      <c r="A114" s="208"/>
      <c r="B114" s="209"/>
      <c r="C114" s="217" t="s">
        <v>299</v>
      </c>
      <c r="D114" s="218"/>
      <c r="E114" s="219">
        <v>74.794</v>
      </c>
      <c r="F114" s="213"/>
      <c r="G114" s="214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216"/>
      <c r="BD114" s="216"/>
      <c r="BE114" s="216"/>
      <c r="BF114" s="216"/>
      <c r="BG114" s="216"/>
      <c r="BH114" s="216"/>
    </row>
    <row r="115" spans="1:60" ht="33.75" outlineLevel="1">
      <c r="A115" s="208"/>
      <c r="B115" s="209"/>
      <c r="C115" s="217" t="s">
        <v>300</v>
      </c>
      <c r="D115" s="218"/>
      <c r="E115" s="219">
        <v>54.9685</v>
      </c>
      <c r="F115" s="213"/>
      <c r="G115" s="214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216"/>
    </row>
    <row r="116" spans="1:60" ht="12.75" outlineLevel="1">
      <c r="A116" s="208"/>
      <c r="B116" s="209"/>
      <c r="C116" s="217" t="s">
        <v>301</v>
      </c>
      <c r="D116" s="218"/>
      <c r="E116" s="219">
        <v>40</v>
      </c>
      <c r="F116" s="213"/>
      <c r="G116" s="214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</row>
    <row r="117" spans="1:60" ht="22.5" outlineLevel="1">
      <c r="A117" s="208">
        <v>40</v>
      </c>
      <c r="B117" s="209" t="s">
        <v>302</v>
      </c>
      <c r="C117" s="210" t="s">
        <v>303</v>
      </c>
      <c r="D117" s="211" t="s">
        <v>152</v>
      </c>
      <c r="E117" s="212">
        <v>169.762</v>
      </c>
      <c r="F117" s="213"/>
      <c r="G117" s="214">
        <f aca="true" t="shared" si="5" ref="G117:G118">E117*F117</f>
        <v>0</v>
      </c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</row>
    <row r="118" spans="1:60" ht="12.75" outlineLevel="1">
      <c r="A118" s="208">
        <v>41</v>
      </c>
      <c r="B118" s="209" t="s">
        <v>304</v>
      </c>
      <c r="C118" s="210" t="s">
        <v>305</v>
      </c>
      <c r="D118" s="211" t="s">
        <v>258</v>
      </c>
      <c r="E118" s="212">
        <v>3.78648</v>
      </c>
      <c r="F118" s="213"/>
      <c r="G118" s="214">
        <f t="shared" si="5"/>
        <v>0</v>
      </c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</row>
    <row r="119" spans="1:60" ht="12.75" outlineLevel="1">
      <c r="A119" s="208"/>
      <c r="B119" s="209"/>
      <c r="C119" s="217" t="s">
        <v>306</v>
      </c>
      <c r="D119" s="218"/>
      <c r="E119" s="219">
        <v>3.7865</v>
      </c>
      <c r="F119" s="213"/>
      <c r="G119" s="214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</row>
    <row r="120" spans="1:60" ht="22.5" outlineLevel="1">
      <c r="A120" s="208">
        <v>42</v>
      </c>
      <c r="B120" s="209" t="s">
        <v>307</v>
      </c>
      <c r="C120" s="210" t="s">
        <v>308</v>
      </c>
      <c r="D120" s="211" t="s">
        <v>169</v>
      </c>
      <c r="E120" s="212">
        <v>30.5225</v>
      </c>
      <c r="F120" s="213"/>
      <c r="G120" s="214">
        <f>E120*F120</f>
        <v>0</v>
      </c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</row>
    <row r="121" spans="1:60" ht="12.75" outlineLevel="1">
      <c r="A121" s="208"/>
      <c r="B121" s="209"/>
      <c r="C121" s="217" t="s">
        <v>309</v>
      </c>
      <c r="D121" s="218"/>
      <c r="E121" s="219">
        <v>5</v>
      </c>
      <c r="F121" s="213"/>
      <c r="G121" s="214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</row>
    <row r="122" spans="1:60" ht="12.75" outlineLevel="1">
      <c r="A122" s="208"/>
      <c r="B122" s="209"/>
      <c r="C122" s="217" t="s">
        <v>310</v>
      </c>
      <c r="D122" s="218"/>
      <c r="E122" s="219">
        <v>25.5225</v>
      </c>
      <c r="F122" s="213"/>
      <c r="G122" s="214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</row>
    <row r="123" spans="1:60" ht="22.5" outlineLevel="1">
      <c r="A123" s="208">
        <v>43</v>
      </c>
      <c r="B123" s="209" t="s">
        <v>311</v>
      </c>
      <c r="C123" s="210" t="s">
        <v>312</v>
      </c>
      <c r="D123" s="211" t="s">
        <v>276</v>
      </c>
      <c r="E123" s="212">
        <v>20</v>
      </c>
      <c r="F123" s="213"/>
      <c r="G123" s="214">
        <f>E123*F123</f>
        <v>0</v>
      </c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</row>
    <row r="124" spans="1:60" ht="12.75" outlineLevel="1">
      <c r="A124" s="208"/>
      <c r="B124" s="209"/>
      <c r="C124" s="217" t="s">
        <v>313</v>
      </c>
      <c r="D124" s="218"/>
      <c r="E124" s="219">
        <v>16</v>
      </c>
      <c r="F124" s="213"/>
      <c r="G124" s="214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</row>
    <row r="125" spans="1:60" ht="12.75" outlineLevel="1">
      <c r="A125" s="208"/>
      <c r="B125" s="209"/>
      <c r="C125" s="217" t="s">
        <v>314</v>
      </c>
      <c r="D125" s="218"/>
      <c r="E125" s="219">
        <v>4</v>
      </c>
      <c r="F125" s="213"/>
      <c r="G125" s="214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</row>
    <row r="126" spans="1:60" ht="22.5" outlineLevel="1">
      <c r="A126" s="208">
        <v>44</v>
      </c>
      <c r="B126" s="209" t="s">
        <v>315</v>
      </c>
      <c r="C126" s="210" t="s">
        <v>316</v>
      </c>
      <c r="D126" s="211" t="s">
        <v>276</v>
      </c>
      <c r="E126" s="212">
        <v>2</v>
      </c>
      <c r="F126" s="213"/>
      <c r="G126" s="214">
        <f>E126*F126</f>
        <v>0</v>
      </c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</row>
    <row r="127" spans="1:60" ht="12.75" outlineLevel="1">
      <c r="A127" s="208"/>
      <c r="B127" s="209"/>
      <c r="C127" s="217" t="s">
        <v>317</v>
      </c>
      <c r="D127" s="218"/>
      <c r="E127" s="219">
        <v>2</v>
      </c>
      <c r="F127" s="213"/>
      <c r="G127" s="214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</row>
    <row r="128" spans="1:60" ht="22.5" outlineLevel="1">
      <c r="A128" s="208">
        <v>45</v>
      </c>
      <c r="B128" s="209" t="s">
        <v>318</v>
      </c>
      <c r="C128" s="210" t="s">
        <v>319</v>
      </c>
      <c r="D128" s="211"/>
      <c r="E128" s="212">
        <v>0</v>
      </c>
      <c r="F128" s="213">
        <v>0</v>
      </c>
      <c r="G128" s="214">
        <f>E128*F128</f>
        <v>0</v>
      </c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</row>
    <row r="129" spans="1:7" ht="12.75">
      <c r="A129" s="220" t="s">
        <v>149</v>
      </c>
      <c r="B129" s="221" t="s">
        <v>63</v>
      </c>
      <c r="C129" s="222" t="s">
        <v>64</v>
      </c>
      <c r="D129" s="223"/>
      <c r="E129" s="224"/>
      <c r="F129" s="225">
        <f>SUM(G130:G217)</f>
        <v>0</v>
      </c>
      <c r="G129" s="225"/>
    </row>
    <row r="130" spans="1:60" ht="12.75" outlineLevel="1">
      <c r="A130" s="208">
        <v>46</v>
      </c>
      <c r="B130" s="209" t="s">
        <v>320</v>
      </c>
      <c r="C130" s="210" t="s">
        <v>321</v>
      </c>
      <c r="D130" s="211" t="s">
        <v>162</v>
      </c>
      <c r="E130" s="212">
        <v>2</v>
      </c>
      <c r="F130" s="213"/>
      <c r="G130" s="214">
        <f>E130*F130</f>
        <v>0</v>
      </c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</row>
    <row r="131" spans="1:60" ht="12.75" outlineLevel="1">
      <c r="A131" s="208"/>
      <c r="B131" s="209"/>
      <c r="C131" s="217" t="s">
        <v>322</v>
      </c>
      <c r="D131" s="218"/>
      <c r="E131" s="219">
        <v>1.5</v>
      </c>
      <c r="F131" s="213"/>
      <c r="G131" s="214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</row>
    <row r="132" spans="1:60" ht="12.75" outlineLevel="1">
      <c r="A132" s="208"/>
      <c r="B132" s="209"/>
      <c r="C132" s="217" t="s">
        <v>323</v>
      </c>
      <c r="D132" s="218"/>
      <c r="E132" s="219">
        <v>0.5</v>
      </c>
      <c r="F132" s="213"/>
      <c r="G132" s="214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</row>
    <row r="133" spans="1:60" ht="12.75" outlineLevel="1">
      <c r="A133" s="208">
        <v>47</v>
      </c>
      <c r="B133" s="209" t="s">
        <v>324</v>
      </c>
      <c r="C133" s="210" t="s">
        <v>325</v>
      </c>
      <c r="D133" s="211" t="s">
        <v>162</v>
      </c>
      <c r="E133" s="212">
        <v>1</v>
      </c>
      <c r="F133" s="213"/>
      <c r="G133" s="214">
        <f>E133*F133</f>
        <v>0</v>
      </c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</row>
    <row r="134" spans="1:60" ht="12.75" outlineLevel="1">
      <c r="A134" s="208"/>
      <c r="B134" s="209"/>
      <c r="C134" s="217" t="s">
        <v>326</v>
      </c>
      <c r="D134" s="218"/>
      <c r="E134" s="219">
        <v>1</v>
      </c>
      <c r="F134" s="213"/>
      <c r="G134" s="214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</row>
    <row r="135" spans="1:60" ht="12.75" outlineLevel="1">
      <c r="A135" s="208">
        <v>48</v>
      </c>
      <c r="B135" s="209" t="s">
        <v>327</v>
      </c>
      <c r="C135" s="210" t="s">
        <v>328</v>
      </c>
      <c r="D135" s="211" t="s">
        <v>152</v>
      </c>
      <c r="E135" s="212">
        <v>3.01</v>
      </c>
      <c r="F135" s="213"/>
      <c r="G135" s="214">
        <f>E135*F135</f>
        <v>0</v>
      </c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H135" s="216"/>
    </row>
    <row r="136" spans="1:60" ht="12.75" outlineLevel="1">
      <c r="A136" s="208"/>
      <c r="B136" s="209"/>
      <c r="C136" s="217" t="s">
        <v>329</v>
      </c>
      <c r="D136" s="218"/>
      <c r="E136" s="219">
        <v>3.01</v>
      </c>
      <c r="F136" s="213"/>
      <c r="G136" s="214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</row>
    <row r="137" spans="1:60" ht="12.75" outlineLevel="1">
      <c r="A137" s="208">
        <v>49</v>
      </c>
      <c r="B137" s="209" t="s">
        <v>330</v>
      </c>
      <c r="C137" s="210" t="s">
        <v>331</v>
      </c>
      <c r="D137" s="211" t="s">
        <v>152</v>
      </c>
      <c r="E137" s="212">
        <v>115.385</v>
      </c>
      <c r="F137" s="213"/>
      <c r="G137" s="214">
        <f>E137*F137</f>
        <v>0</v>
      </c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</row>
    <row r="138" spans="1:60" ht="22.5" outlineLevel="1">
      <c r="A138" s="208"/>
      <c r="B138" s="209"/>
      <c r="C138" s="217" t="s">
        <v>332</v>
      </c>
      <c r="D138" s="218"/>
      <c r="E138" s="219">
        <v>115.385</v>
      </c>
      <c r="F138" s="213"/>
      <c r="G138" s="214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</row>
    <row r="139" spans="1:60" ht="12.75" outlineLevel="1">
      <c r="A139" s="208">
        <v>50</v>
      </c>
      <c r="B139" s="209" t="s">
        <v>333</v>
      </c>
      <c r="C139" s="210" t="s">
        <v>334</v>
      </c>
      <c r="D139" s="211" t="s">
        <v>152</v>
      </c>
      <c r="E139" s="212">
        <v>8.0375</v>
      </c>
      <c r="F139" s="213"/>
      <c r="G139" s="214">
        <f>E139*F139</f>
        <v>0</v>
      </c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H139" s="216"/>
    </row>
    <row r="140" spans="1:60" ht="12.75" outlineLevel="1">
      <c r="A140" s="208"/>
      <c r="B140" s="209"/>
      <c r="C140" s="217" t="s">
        <v>335</v>
      </c>
      <c r="D140" s="218"/>
      <c r="E140" s="219">
        <v>6.5375</v>
      </c>
      <c r="F140" s="213"/>
      <c r="G140" s="214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</row>
    <row r="141" spans="1:60" ht="12.75" outlineLevel="1">
      <c r="A141" s="208"/>
      <c r="B141" s="209"/>
      <c r="C141" s="217" t="s">
        <v>336</v>
      </c>
      <c r="D141" s="218"/>
      <c r="E141" s="219">
        <v>1.5</v>
      </c>
      <c r="F141" s="213"/>
      <c r="G141" s="214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H141" s="216"/>
    </row>
    <row r="142" spans="1:60" ht="12.75" outlineLevel="1">
      <c r="A142" s="208">
        <v>51</v>
      </c>
      <c r="B142" s="209" t="s">
        <v>337</v>
      </c>
      <c r="C142" s="210" t="s">
        <v>338</v>
      </c>
      <c r="D142" s="211" t="s">
        <v>169</v>
      </c>
      <c r="E142" s="212">
        <v>18.50336</v>
      </c>
      <c r="F142" s="213"/>
      <c r="G142" s="214">
        <f>E142*F142</f>
        <v>0</v>
      </c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H142" s="216"/>
    </row>
    <row r="143" spans="1:60" ht="33.75" outlineLevel="1">
      <c r="A143" s="208"/>
      <c r="B143" s="209"/>
      <c r="C143" s="217" t="s">
        <v>339</v>
      </c>
      <c r="D143" s="218"/>
      <c r="E143" s="219">
        <v>7.3624</v>
      </c>
      <c r="F143" s="213"/>
      <c r="G143" s="214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</row>
    <row r="144" spans="1:60" ht="12.75" outlineLevel="1">
      <c r="A144" s="208"/>
      <c r="B144" s="209"/>
      <c r="C144" s="217" t="s">
        <v>340</v>
      </c>
      <c r="D144" s="218"/>
      <c r="E144" s="219">
        <v>0.215</v>
      </c>
      <c r="F144" s="213"/>
      <c r="G144" s="214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</row>
    <row r="145" spans="1:60" ht="22.5" outlineLevel="1">
      <c r="A145" s="208"/>
      <c r="B145" s="209"/>
      <c r="C145" s="217" t="s">
        <v>341</v>
      </c>
      <c r="D145" s="218"/>
      <c r="E145" s="219">
        <v>6.138</v>
      </c>
      <c r="F145" s="213"/>
      <c r="G145" s="214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</row>
    <row r="146" spans="1:60" ht="22.5" outlineLevel="1">
      <c r="A146" s="208"/>
      <c r="B146" s="209"/>
      <c r="C146" s="217" t="s">
        <v>342</v>
      </c>
      <c r="D146" s="218"/>
      <c r="E146" s="219">
        <v>4.788</v>
      </c>
      <c r="F146" s="213"/>
      <c r="G146" s="214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</row>
    <row r="147" spans="1:60" ht="33.75" outlineLevel="1">
      <c r="A147" s="208">
        <v>52</v>
      </c>
      <c r="B147" s="209" t="s">
        <v>343</v>
      </c>
      <c r="C147" s="210" t="s">
        <v>344</v>
      </c>
      <c r="D147" s="211" t="s">
        <v>169</v>
      </c>
      <c r="E147" s="212">
        <v>45.62277</v>
      </c>
      <c r="F147" s="213"/>
      <c r="G147" s="214">
        <f>E147*F147</f>
        <v>0</v>
      </c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</row>
    <row r="148" spans="1:60" ht="12.75" outlineLevel="1">
      <c r="A148" s="208"/>
      <c r="B148" s="209"/>
      <c r="C148" s="217" t="s">
        <v>345</v>
      </c>
      <c r="D148" s="218"/>
      <c r="E148" s="219">
        <v>2.75</v>
      </c>
      <c r="F148" s="213"/>
      <c r="G148" s="214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</row>
    <row r="149" spans="1:60" ht="22.5" outlineLevel="1">
      <c r="A149" s="208"/>
      <c r="B149" s="209"/>
      <c r="C149" s="217" t="s">
        <v>346</v>
      </c>
      <c r="D149" s="218"/>
      <c r="E149" s="219">
        <v>31.9429</v>
      </c>
      <c r="F149" s="213"/>
      <c r="G149" s="214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</row>
    <row r="150" spans="1:60" ht="12.75" outlineLevel="1">
      <c r="A150" s="208"/>
      <c r="B150" s="209"/>
      <c r="C150" s="217" t="s">
        <v>347</v>
      </c>
      <c r="D150" s="218"/>
      <c r="E150" s="219">
        <v>2.1675</v>
      </c>
      <c r="F150" s="213"/>
      <c r="G150" s="214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</row>
    <row r="151" spans="1:60" ht="12.75" outlineLevel="1">
      <c r="A151" s="208"/>
      <c r="B151" s="209"/>
      <c r="C151" s="217" t="s">
        <v>348</v>
      </c>
      <c r="D151" s="218"/>
      <c r="E151" s="219">
        <v>4.53</v>
      </c>
      <c r="F151" s="213"/>
      <c r="G151" s="214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</row>
    <row r="152" spans="1:60" ht="12.75" outlineLevel="1">
      <c r="A152" s="208"/>
      <c r="B152" s="209"/>
      <c r="C152" s="217" t="s">
        <v>349</v>
      </c>
      <c r="D152" s="218"/>
      <c r="E152" s="219">
        <v>4.2324</v>
      </c>
      <c r="F152" s="213"/>
      <c r="G152" s="214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</row>
    <row r="153" spans="1:60" ht="12.75" outlineLevel="1">
      <c r="A153" s="208">
        <v>53</v>
      </c>
      <c r="B153" s="209" t="s">
        <v>350</v>
      </c>
      <c r="C153" s="210" t="s">
        <v>351</v>
      </c>
      <c r="D153" s="211" t="s">
        <v>152</v>
      </c>
      <c r="E153" s="212">
        <v>611.0298</v>
      </c>
      <c r="F153" s="213"/>
      <c r="G153" s="214">
        <f>E153*F153</f>
        <v>0</v>
      </c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</row>
    <row r="154" spans="1:60" ht="12.75" outlineLevel="1">
      <c r="A154" s="208"/>
      <c r="B154" s="209"/>
      <c r="C154" s="217" t="s">
        <v>352</v>
      </c>
      <c r="D154" s="218"/>
      <c r="E154" s="219">
        <v>32.9</v>
      </c>
      <c r="F154" s="213"/>
      <c r="G154" s="214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</row>
    <row r="155" spans="1:60" ht="33.75" outlineLevel="1">
      <c r="A155" s="208"/>
      <c r="B155" s="209"/>
      <c r="C155" s="217" t="s">
        <v>353</v>
      </c>
      <c r="D155" s="218"/>
      <c r="E155" s="219">
        <v>274.9</v>
      </c>
      <c r="F155" s="213"/>
      <c r="G155" s="214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</row>
    <row r="156" spans="1:60" ht="12.75" outlineLevel="1">
      <c r="A156" s="208"/>
      <c r="B156" s="209"/>
      <c r="C156" s="217" t="s">
        <v>354</v>
      </c>
      <c r="D156" s="218"/>
      <c r="E156" s="219">
        <v>17.34</v>
      </c>
      <c r="F156" s="213"/>
      <c r="G156" s="214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</row>
    <row r="157" spans="1:60" ht="12.75" outlineLevel="1">
      <c r="A157" s="208"/>
      <c r="B157" s="209"/>
      <c r="C157" s="217" t="s">
        <v>355</v>
      </c>
      <c r="D157" s="218"/>
      <c r="E157" s="219">
        <v>36.24</v>
      </c>
      <c r="F157" s="213"/>
      <c r="G157" s="214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</row>
    <row r="158" spans="1:60" ht="22.5" outlineLevel="1">
      <c r="A158" s="208"/>
      <c r="B158" s="209"/>
      <c r="C158" s="217" t="s">
        <v>356</v>
      </c>
      <c r="D158" s="218"/>
      <c r="E158" s="219">
        <v>36.037</v>
      </c>
      <c r="F158" s="213"/>
      <c r="G158" s="214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</row>
    <row r="159" spans="1:60" ht="22.5" outlineLevel="1">
      <c r="A159" s="208"/>
      <c r="B159" s="209"/>
      <c r="C159" s="217" t="s">
        <v>357</v>
      </c>
      <c r="D159" s="218"/>
      <c r="E159" s="219">
        <v>68.6738</v>
      </c>
      <c r="F159" s="213"/>
      <c r="G159" s="214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</row>
    <row r="160" spans="1:60" ht="12.75" outlineLevel="1">
      <c r="A160" s="208"/>
      <c r="B160" s="209"/>
      <c r="C160" s="217" t="s">
        <v>358</v>
      </c>
      <c r="D160" s="218"/>
      <c r="E160" s="219">
        <v>1.82</v>
      </c>
      <c r="F160" s="213"/>
      <c r="G160" s="214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</row>
    <row r="161" spans="1:60" ht="12.75" outlineLevel="1">
      <c r="A161" s="208"/>
      <c r="B161" s="209"/>
      <c r="C161" s="217" t="s">
        <v>359</v>
      </c>
      <c r="D161" s="218"/>
      <c r="E161" s="219">
        <v>61.38</v>
      </c>
      <c r="F161" s="213"/>
      <c r="G161" s="214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</row>
    <row r="162" spans="1:60" ht="22.5" outlineLevel="1">
      <c r="A162" s="208"/>
      <c r="B162" s="209"/>
      <c r="C162" s="217" t="s">
        <v>360</v>
      </c>
      <c r="D162" s="218"/>
      <c r="E162" s="219">
        <v>47.88</v>
      </c>
      <c r="F162" s="213"/>
      <c r="G162" s="214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</row>
    <row r="163" spans="1:60" ht="12.75" outlineLevel="1">
      <c r="A163" s="208"/>
      <c r="B163" s="209"/>
      <c r="C163" s="217" t="s">
        <v>361</v>
      </c>
      <c r="D163" s="218"/>
      <c r="E163" s="219">
        <v>33.859</v>
      </c>
      <c r="F163" s="213"/>
      <c r="G163" s="214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</row>
    <row r="164" spans="1:60" ht="22.5" outlineLevel="1">
      <c r="A164" s="208">
        <v>54</v>
      </c>
      <c r="B164" s="209" t="s">
        <v>362</v>
      </c>
      <c r="C164" s="210" t="s">
        <v>363</v>
      </c>
      <c r="D164" s="211" t="s">
        <v>152</v>
      </c>
      <c r="E164" s="212">
        <v>611.03</v>
      </c>
      <c r="F164" s="213"/>
      <c r="G164" s="214">
        <f aca="true" t="shared" si="6" ref="G164:G165">E164*F164</f>
        <v>0</v>
      </c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</row>
    <row r="165" spans="1:60" ht="22.5" outlineLevel="1">
      <c r="A165" s="208">
        <v>55</v>
      </c>
      <c r="B165" s="209" t="s">
        <v>364</v>
      </c>
      <c r="C165" s="210" t="s">
        <v>365</v>
      </c>
      <c r="D165" s="211" t="s">
        <v>258</v>
      </c>
      <c r="E165" s="212">
        <v>6.07284</v>
      </c>
      <c r="F165" s="213"/>
      <c r="G165" s="214">
        <f t="shared" si="6"/>
        <v>0</v>
      </c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</row>
    <row r="166" spans="1:60" ht="12.75" outlineLevel="1">
      <c r="A166" s="208"/>
      <c r="B166" s="209"/>
      <c r="C166" s="217" t="s">
        <v>366</v>
      </c>
      <c r="D166" s="218"/>
      <c r="E166" s="219">
        <v>5.5912</v>
      </c>
      <c r="F166" s="213"/>
      <c r="G166" s="214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</row>
    <row r="167" spans="1:60" ht="12.75" outlineLevel="1">
      <c r="A167" s="208"/>
      <c r="B167" s="209"/>
      <c r="C167" s="217" t="s">
        <v>367</v>
      </c>
      <c r="D167" s="218"/>
      <c r="E167" s="219">
        <v>0.4817</v>
      </c>
      <c r="F167" s="213"/>
      <c r="G167" s="214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6"/>
      <c r="BH167" s="216"/>
    </row>
    <row r="168" spans="1:60" ht="12.75" outlineLevel="1">
      <c r="A168" s="208">
        <v>56</v>
      </c>
      <c r="B168" s="209" t="s">
        <v>368</v>
      </c>
      <c r="C168" s="210" t="s">
        <v>369</v>
      </c>
      <c r="D168" s="211" t="s">
        <v>276</v>
      </c>
      <c r="E168" s="212">
        <v>4</v>
      </c>
      <c r="F168" s="213"/>
      <c r="G168" s="214">
        <f>E168*F168</f>
        <v>0</v>
      </c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</row>
    <row r="169" spans="1:60" ht="12.75" outlineLevel="1">
      <c r="A169" s="208"/>
      <c r="B169" s="209"/>
      <c r="C169" s="217" t="s">
        <v>370</v>
      </c>
      <c r="D169" s="218"/>
      <c r="E169" s="219">
        <v>2</v>
      </c>
      <c r="F169" s="213"/>
      <c r="G169" s="214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  <c r="BD169" s="216"/>
      <c r="BE169" s="216"/>
      <c r="BF169" s="216"/>
      <c r="BG169" s="216"/>
      <c r="BH169" s="216"/>
    </row>
    <row r="170" spans="1:60" ht="12.75" outlineLevel="1">
      <c r="A170" s="208"/>
      <c r="B170" s="209"/>
      <c r="C170" s="217" t="s">
        <v>371</v>
      </c>
      <c r="D170" s="218"/>
      <c r="E170" s="219">
        <v>2</v>
      </c>
      <c r="F170" s="213"/>
      <c r="G170" s="214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6"/>
      <c r="BE170" s="216"/>
      <c r="BF170" s="216"/>
      <c r="BG170" s="216"/>
      <c r="BH170" s="216"/>
    </row>
    <row r="171" spans="1:60" ht="12.75" outlineLevel="1">
      <c r="A171" s="208">
        <v>57</v>
      </c>
      <c r="B171" s="209" t="s">
        <v>372</v>
      </c>
      <c r="C171" s="210" t="s">
        <v>373</v>
      </c>
      <c r="D171" s="211" t="s">
        <v>276</v>
      </c>
      <c r="E171" s="212">
        <v>1</v>
      </c>
      <c r="F171" s="213"/>
      <c r="G171" s="214">
        <f>E171*F171</f>
        <v>0</v>
      </c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H171" s="216"/>
    </row>
    <row r="172" spans="1:60" ht="12.75" outlineLevel="1">
      <c r="A172" s="208"/>
      <c r="B172" s="209"/>
      <c r="C172" s="217" t="s">
        <v>374</v>
      </c>
      <c r="D172" s="218"/>
      <c r="E172" s="219">
        <v>1</v>
      </c>
      <c r="F172" s="213"/>
      <c r="G172" s="214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</row>
    <row r="173" spans="1:60" ht="12.75" outlineLevel="1">
      <c r="A173" s="208">
        <v>58</v>
      </c>
      <c r="B173" s="209" t="s">
        <v>375</v>
      </c>
      <c r="C173" s="210" t="s">
        <v>376</v>
      </c>
      <c r="D173" s="211" t="s">
        <v>276</v>
      </c>
      <c r="E173" s="212">
        <v>2</v>
      </c>
      <c r="F173" s="213"/>
      <c r="G173" s="214">
        <f>E173*F173</f>
        <v>0</v>
      </c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</row>
    <row r="174" spans="1:60" ht="12.75" outlineLevel="1">
      <c r="A174" s="208"/>
      <c r="B174" s="209"/>
      <c r="C174" s="217" t="s">
        <v>377</v>
      </c>
      <c r="D174" s="218"/>
      <c r="E174" s="219">
        <v>2</v>
      </c>
      <c r="F174" s="213"/>
      <c r="G174" s="214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</row>
    <row r="175" spans="1:60" ht="12.75" outlineLevel="1">
      <c r="A175" s="208">
        <v>59</v>
      </c>
      <c r="B175" s="209" t="s">
        <v>378</v>
      </c>
      <c r="C175" s="210" t="s">
        <v>379</v>
      </c>
      <c r="D175" s="211" t="s">
        <v>276</v>
      </c>
      <c r="E175" s="212">
        <v>5</v>
      </c>
      <c r="F175" s="213"/>
      <c r="G175" s="214">
        <f>E175*F175</f>
        <v>0</v>
      </c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</row>
    <row r="176" spans="1:60" ht="12.75" outlineLevel="1">
      <c r="A176" s="208"/>
      <c r="B176" s="209"/>
      <c r="C176" s="217" t="s">
        <v>380</v>
      </c>
      <c r="D176" s="218"/>
      <c r="E176" s="219">
        <v>5</v>
      </c>
      <c r="F176" s="213"/>
      <c r="G176" s="214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</row>
    <row r="177" spans="1:60" ht="12.75" outlineLevel="1">
      <c r="A177" s="208">
        <v>60</v>
      </c>
      <c r="B177" s="209" t="s">
        <v>381</v>
      </c>
      <c r="C177" s="210" t="s">
        <v>382</v>
      </c>
      <c r="D177" s="211" t="s">
        <v>162</v>
      </c>
      <c r="E177" s="212">
        <v>2.25</v>
      </c>
      <c r="F177" s="213"/>
      <c r="G177" s="214">
        <f aca="true" t="shared" si="7" ref="G177:G178">E177*F177</f>
        <v>0</v>
      </c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</row>
    <row r="178" spans="1:60" ht="22.5" outlineLevel="1">
      <c r="A178" s="208">
        <v>61</v>
      </c>
      <c r="B178" s="209" t="s">
        <v>383</v>
      </c>
      <c r="C178" s="210" t="s">
        <v>384</v>
      </c>
      <c r="D178" s="211" t="s">
        <v>258</v>
      </c>
      <c r="E178" s="212">
        <v>0.28122</v>
      </c>
      <c r="F178" s="213"/>
      <c r="G178" s="214">
        <f t="shared" si="7"/>
        <v>0</v>
      </c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</row>
    <row r="179" spans="1:60" ht="12.75" outlineLevel="1">
      <c r="A179" s="208"/>
      <c r="B179" s="209"/>
      <c r="C179" s="217" t="s">
        <v>385</v>
      </c>
      <c r="D179" s="218"/>
      <c r="E179" s="219">
        <v>0.0671</v>
      </c>
      <c r="F179" s="213"/>
      <c r="G179" s="214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</row>
    <row r="180" spans="1:60" ht="12.75" outlineLevel="1">
      <c r="A180" s="208"/>
      <c r="B180" s="209"/>
      <c r="C180" s="217" t="s">
        <v>386</v>
      </c>
      <c r="D180" s="218"/>
      <c r="E180" s="219">
        <v>0.2141</v>
      </c>
      <c r="F180" s="213"/>
      <c r="G180" s="214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</row>
    <row r="181" spans="1:60" ht="12.75" outlineLevel="1">
      <c r="A181" s="208">
        <v>62</v>
      </c>
      <c r="B181" s="209" t="s">
        <v>387</v>
      </c>
      <c r="C181" s="210" t="s">
        <v>388</v>
      </c>
      <c r="D181" s="211" t="s">
        <v>152</v>
      </c>
      <c r="E181" s="212">
        <v>15.975</v>
      </c>
      <c r="F181" s="213"/>
      <c r="G181" s="214">
        <f>E181*F181</f>
        <v>0</v>
      </c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  <c r="BD181" s="216"/>
      <c r="BE181" s="216"/>
      <c r="BF181" s="216"/>
      <c r="BG181" s="216"/>
      <c r="BH181" s="216"/>
    </row>
    <row r="182" spans="1:60" ht="12.75" outlineLevel="1">
      <c r="A182" s="208"/>
      <c r="B182" s="209"/>
      <c r="C182" s="217" t="s">
        <v>389</v>
      </c>
      <c r="D182" s="218"/>
      <c r="E182" s="219">
        <v>2.775</v>
      </c>
      <c r="F182" s="213"/>
      <c r="G182" s="214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6"/>
      <c r="AZ182" s="216"/>
      <c r="BA182" s="216"/>
      <c r="BB182" s="216"/>
      <c r="BC182" s="216"/>
      <c r="BD182" s="216"/>
      <c r="BE182" s="216"/>
      <c r="BF182" s="216"/>
      <c r="BG182" s="216"/>
      <c r="BH182" s="216"/>
    </row>
    <row r="183" spans="1:60" ht="22.5" outlineLevel="1">
      <c r="A183" s="208"/>
      <c r="B183" s="209"/>
      <c r="C183" s="217" t="s">
        <v>390</v>
      </c>
      <c r="D183" s="218"/>
      <c r="E183" s="219">
        <v>13.2</v>
      </c>
      <c r="F183" s="213"/>
      <c r="G183" s="214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  <c r="AJ183" s="216"/>
      <c r="AK183" s="216"/>
      <c r="AL183" s="216"/>
      <c r="AM183" s="216"/>
      <c r="AN183" s="216"/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6"/>
      <c r="BC183" s="216"/>
      <c r="BD183" s="216"/>
      <c r="BE183" s="216"/>
      <c r="BF183" s="216"/>
      <c r="BG183" s="216"/>
      <c r="BH183" s="216"/>
    </row>
    <row r="184" spans="1:60" ht="12.75" outlineLevel="1">
      <c r="A184" s="208">
        <v>63</v>
      </c>
      <c r="B184" s="209" t="s">
        <v>391</v>
      </c>
      <c r="C184" s="210" t="s">
        <v>392</v>
      </c>
      <c r="D184" s="211" t="s">
        <v>152</v>
      </c>
      <c r="E184" s="212">
        <v>15.975</v>
      </c>
      <c r="F184" s="213"/>
      <c r="G184" s="214">
        <f aca="true" t="shared" si="8" ref="G184:G185">E184*F184</f>
        <v>0</v>
      </c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  <c r="AJ184" s="216"/>
      <c r="AK184" s="216"/>
      <c r="AL184" s="216"/>
      <c r="AM184" s="216"/>
      <c r="AN184" s="216"/>
      <c r="AO184" s="216"/>
      <c r="AP184" s="216"/>
      <c r="AQ184" s="216"/>
      <c r="AR184" s="216"/>
      <c r="AS184" s="216"/>
      <c r="AT184" s="216"/>
      <c r="AU184" s="216"/>
      <c r="AV184" s="216"/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</row>
    <row r="185" spans="1:60" ht="22.5" outlineLevel="1">
      <c r="A185" s="208">
        <v>64</v>
      </c>
      <c r="B185" s="209" t="s">
        <v>393</v>
      </c>
      <c r="C185" s="210" t="s">
        <v>394</v>
      </c>
      <c r="D185" s="211" t="s">
        <v>162</v>
      </c>
      <c r="E185" s="212">
        <v>55.04</v>
      </c>
      <c r="F185" s="213"/>
      <c r="G185" s="214">
        <f t="shared" si="8"/>
        <v>0</v>
      </c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  <c r="BD185" s="216"/>
      <c r="BE185" s="216"/>
      <c r="BF185" s="216"/>
      <c r="BG185" s="216"/>
      <c r="BH185" s="216"/>
    </row>
    <row r="186" spans="1:60" ht="12.75" outlineLevel="1">
      <c r="A186" s="208"/>
      <c r="B186" s="209"/>
      <c r="C186" s="217" t="s">
        <v>395</v>
      </c>
      <c r="D186" s="218"/>
      <c r="E186" s="219">
        <v>41.24</v>
      </c>
      <c r="F186" s="213"/>
      <c r="G186" s="214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  <c r="BD186" s="216"/>
      <c r="BE186" s="216"/>
      <c r="BF186" s="216"/>
      <c r="BG186" s="216"/>
      <c r="BH186" s="216"/>
    </row>
    <row r="187" spans="1:60" ht="12.75" outlineLevel="1">
      <c r="A187" s="208"/>
      <c r="B187" s="209"/>
      <c r="C187" s="217" t="s">
        <v>396</v>
      </c>
      <c r="D187" s="218"/>
      <c r="E187" s="219">
        <v>13.8</v>
      </c>
      <c r="F187" s="213"/>
      <c r="G187" s="214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</row>
    <row r="188" spans="1:60" ht="12.75" outlineLevel="1">
      <c r="A188" s="208">
        <v>65</v>
      </c>
      <c r="B188" s="209" t="s">
        <v>397</v>
      </c>
      <c r="C188" s="210" t="s">
        <v>398</v>
      </c>
      <c r="D188" s="211" t="s">
        <v>152</v>
      </c>
      <c r="E188" s="212">
        <v>88.84</v>
      </c>
      <c r="F188" s="213"/>
      <c r="G188" s="214">
        <f>E188*F188</f>
        <v>0</v>
      </c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  <c r="BB188" s="216"/>
      <c r="BC188" s="216"/>
      <c r="BD188" s="216"/>
      <c r="BE188" s="216"/>
      <c r="BF188" s="216"/>
      <c r="BG188" s="216"/>
      <c r="BH188" s="216"/>
    </row>
    <row r="189" spans="1:60" ht="12.75" outlineLevel="1">
      <c r="A189" s="208"/>
      <c r="B189" s="209"/>
      <c r="C189" s="217" t="s">
        <v>399</v>
      </c>
      <c r="D189" s="218"/>
      <c r="E189" s="219">
        <v>3.5</v>
      </c>
      <c r="F189" s="213"/>
      <c r="G189" s="214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16"/>
      <c r="BA189" s="216"/>
      <c r="BB189" s="216"/>
      <c r="BC189" s="216"/>
      <c r="BD189" s="216"/>
      <c r="BE189" s="216"/>
      <c r="BF189" s="216"/>
      <c r="BG189" s="216"/>
      <c r="BH189" s="216"/>
    </row>
    <row r="190" spans="1:60" ht="12.75" outlineLevel="1">
      <c r="A190" s="208"/>
      <c r="B190" s="209"/>
      <c r="C190" s="217" t="s">
        <v>400</v>
      </c>
      <c r="D190" s="218"/>
      <c r="E190" s="219">
        <v>7.85</v>
      </c>
      <c r="F190" s="213"/>
      <c r="G190" s="214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6"/>
      <c r="BB190" s="216"/>
      <c r="BC190" s="216"/>
      <c r="BD190" s="216"/>
      <c r="BE190" s="216"/>
      <c r="BF190" s="216"/>
      <c r="BG190" s="216"/>
      <c r="BH190" s="216"/>
    </row>
    <row r="191" spans="1:60" ht="12.75" outlineLevel="1">
      <c r="A191" s="208"/>
      <c r="B191" s="209"/>
      <c r="C191" s="217" t="s">
        <v>401</v>
      </c>
      <c r="D191" s="218"/>
      <c r="E191" s="219">
        <v>8.925</v>
      </c>
      <c r="F191" s="213"/>
      <c r="G191" s="214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6"/>
      <c r="BB191" s="216"/>
      <c r="BC191" s="216"/>
      <c r="BD191" s="216"/>
      <c r="BE191" s="216"/>
      <c r="BF191" s="216"/>
      <c r="BG191" s="216"/>
      <c r="BH191" s="216"/>
    </row>
    <row r="192" spans="1:60" ht="33.75" outlineLevel="1">
      <c r="A192" s="208"/>
      <c r="B192" s="209"/>
      <c r="C192" s="217" t="s">
        <v>402</v>
      </c>
      <c r="D192" s="218"/>
      <c r="E192" s="219">
        <v>68.565</v>
      </c>
      <c r="F192" s="213"/>
      <c r="G192" s="214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6"/>
      <c r="BB192" s="216"/>
      <c r="BC192" s="216"/>
      <c r="BD192" s="216"/>
      <c r="BE192" s="216"/>
      <c r="BF192" s="216"/>
      <c r="BG192" s="216"/>
      <c r="BH192" s="216"/>
    </row>
    <row r="193" spans="1:60" ht="12.75" outlineLevel="1">
      <c r="A193" s="208">
        <v>66</v>
      </c>
      <c r="B193" s="209" t="s">
        <v>403</v>
      </c>
      <c r="C193" s="210" t="s">
        <v>404</v>
      </c>
      <c r="D193" s="211" t="s">
        <v>152</v>
      </c>
      <c r="E193" s="212">
        <v>23.1</v>
      </c>
      <c r="F193" s="213"/>
      <c r="G193" s="214">
        <f>E193*F193</f>
        <v>0</v>
      </c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6"/>
      <c r="BB193" s="216"/>
      <c r="BC193" s="216"/>
      <c r="BD193" s="216"/>
      <c r="BE193" s="216"/>
      <c r="BF193" s="216"/>
      <c r="BG193" s="216"/>
      <c r="BH193" s="216"/>
    </row>
    <row r="194" spans="1:60" ht="12.75" outlineLevel="1">
      <c r="A194" s="208"/>
      <c r="B194" s="209"/>
      <c r="C194" s="217" t="s">
        <v>405</v>
      </c>
      <c r="D194" s="218"/>
      <c r="E194" s="219">
        <v>23.1</v>
      </c>
      <c r="F194" s="213"/>
      <c r="G194" s="214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  <c r="BD194" s="216"/>
      <c r="BE194" s="216"/>
      <c r="BF194" s="216"/>
      <c r="BG194" s="216"/>
      <c r="BH194" s="216"/>
    </row>
    <row r="195" spans="1:60" ht="33.75" outlineLevel="1">
      <c r="A195" s="208">
        <v>67</v>
      </c>
      <c r="B195" s="209" t="s">
        <v>406</v>
      </c>
      <c r="C195" s="210" t="s">
        <v>407</v>
      </c>
      <c r="D195" s="211" t="s">
        <v>152</v>
      </c>
      <c r="E195" s="212">
        <v>7.065</v>
      </c>
      <c r="F195" s="213"/>
      <c r="G195" s="214">
        <f>E195*F195</f>
        <v>0</v>
      </c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6"/>
      <c r="AW195" s="216"/>
      <c r="AX195" s="216"/>
      <c r="AY195" s="216"/>
      <c r="AZ195" s="216"/>
      <c r="BA195" s="216"/>
      <c r="BB195" s="216"/>
      <c r="BC195" s="216"/>
      <c r="BD195" s="216"/>
      <c r="BE195" s="216"/>
      <c r="BF195" s="216"/>
      <c r="BG195" s="216"/>
      <c r="BH195" s="216"/>
    </row>
    <row r="196" spans="1:60" ht="12.75" outlineLevel="1">
      <c r="A196" s="208"/>
      <c r="B196" s="209"/>
      <c r="C196" s="217" t="s">
        <v>408</v>
      </c>
      <c r="D196" s="218"/>
      <c r="E196" s="219">
        <v>5.715</v>
      </c>
      <c r="F196" s="213"/>
      <c r="G196" s="214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6"/>
      <c r="BC196" s="216"/>
      <c r="BD196" s="216"/>
      <c r="BE196" s="216"/>
      <c r="BF196" s="216"/>
      <c r="BG196" s="216"/>
      <c r="BH196" s="216"/>
    </row>
    <row r="197" spans="1:60" ht="12.75" outlineLevel="1">
      <c r="A197" s="208"/>
      <c r="B197" s="209"/>
      <c r="C197" s="217" t="s">
        <v>409</v>
      </c>
      <c r="D197" s="218"/>
      <c r="E197" s="219">
        <v>1.35</v>
      </c>
      <c r="F197" s="213"/>
      <c r="G197" s="214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6"/>
      <c r="AW197" s="216"/>
      <c r="AX197" s="216"/>
      <c r="AY197" s="216"/>
      <c r="AZ197" s="216"/>
      <c r="BA197" s="216"/>
      <c r="BB197" s="216"/>
      <c r="BC197" s="216"/>
      <c r="BD197" s="216"/>
      <c r="BE197" s="216"/>
      <c r="BF197" s="216"/>
      <c r="BG197" s="216"/>
      <c r="BH197" s="216"/>
    </row>
    <row r="198" spans="1:60" ht="22.5" outlineLevel="1">
      <c r="A198" s="208">
        <v>68</v>
      </c>
      <c r="B198" s="209" t="s">
        <v>410</v>
      </c>
      <c r="C198" s="210" t="s">
        <v>411</v>
      </c>
      <c r="D198" s="211" t="s">
        <v>152</v>
      </c>
      <c r="E198" s="212">
        <v>1.526</v>
      </c>
      <c r="F198" s="213"/>
      <c r="G198" s="214">
        <f>E198*F198</f>
        <v>0</v>
      </c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  <c r="AC198" s="216"/>
      <c r="AD198" s="216"/>
      <c r="AE198" s="216"/>
      <c r="AF198" s="216"/>
      <c r="AG198" s="216"/>
      <c r="AH198" s="216"/>
      <c r="AI198" s="216"/>
      <c r="AJ198" s="216"/>
      <c r="AK198" s="216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/>
      <c r="BC198" s="216"/>
      <c r="BD198" s="216"/>
      <c r="BE198" s="216"/>
      <c r="BF198" s="216"/>
      <c r="BG198" s="216"/>
      <c r="BH198" s="216"/>
    </row>
    <row r="199" spans="1:60" ht="12.75" outlineLevel="1">
      <c r="A199" s="208"/>
      <c r="B199" s="209"/>
      <c r="C199" s="217" t="s">
        <v>412</v>
      </c>
      <c r="D199" s="218"/>
      <c r="E199" s="219">
        <v>0.364</v>
      </c>
      <c r="F199" s="213"/>
      <c r="G199" s="214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  <c r="AA199" s="216"/>
      <c r="AB199" s="216"/>
      <c r="AC199" s="216"/>
      <c r="AD199" s="216"/>
      <c r="AE199" s="216"/>
      <c r="AF199" s="216"/>
      <c r="AG199" s="216"/>
      <c r="AH199" s="216"/>
      <c r="AI199" s="216"/>
      <c r="AJ199" s="216"/>
      <c r="AK199" s="216"/>
      <c r="AL199" s="216"/>
      <c r="AM199" s="216"/>
      <c r="AN199" s="216"/>
      <c r="AO199" s="216"/>
      <c r="AP199" s="216"/>
      <c r="AQ199" s="216"/>
      <c r="AR199" s="216"/>
      <c r="AS199" s="216"/>
      <c r="AT199" s="216"/>
      <c r="AU199" s="216"/>
      <c r="AV199" s="216"/>
      <c r="AW199" s="216"/>
      <c r="AX199" s="216"/>
      <c r="AY199" s="216"/>
      <c r="AZ199" s="216"/>
      <c r="BA199" s="216"/>
      <c r="BB199" s="216"/>
      <c r="BC199" s="216"/>
      <c r="BD199" s="216"/>
      <c r="BE199" s="216"/>
      <c r="BF199" s="216"/>
      <c r="BG199" s="216"/>
      <c r="BH199" s="216"/>
    </row>
    <row r="200" spans="1:60" ht="12.75" outlineLevel="1">
      <c r="A200" s="208"/>
      <c r="B200" s="209"/>
      <c r="C200" s="217" t="s">
        <v>413</v>
      </c>
      <c r="D200" s="218"/>
      <c r="E200" s="219">
        <v>1.162</v>
      </c>
      <c r="F200" s="213"/>
      <c r="G200" s="214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  <c r="AC200" s="216"/>
      <c r="AD200" s="216"/>
      <c r="AE200" s="216"/>
      <c r="AF200" s="216"/>
      <c r="AG200" s="216"/>
      <c r="AH200" s="216"/>
      <c r="AI200" s="216"/>
      <c r="AJ200" s="216"/>
      <c r="AK200" s="216"/>
      <c r="AL200" s="216"/>
      <c r="AM200" s="216"/>
      <c r="AN200" s="216"/>
      <c r="AO200" s="216"/>
      <c r="AP200" s="216"/>
      <c r="AQ200" s="216"/>
      <c r="AR200" s="216"/>
      <c r="AS200" s="216"/>
      <c r="AT200" s="216"/>
      <c r="AU200" s="216"/>
      <c r="AV200" s="216"/>
      <c r="AW200" s="216"/>
      <c r="AX200" s="216"/>
      <c r="AY200" s="216"/>
      <c r="AZ200" s="216"/>
      <c r="BA200" s="216"/>
      <c r="BB200" s="216"/>
      <c r="BC200" s="216"/>
      <c r="BD200" s="216"/>
      <c r="BE200" s="216"/>
      <c r="BF200" s="216"/>
      <c r="BG200" s="216"/>
      <c r="BH200" s="216"/>
    </row>
    <row r="201" spans="1:60" ht="12.75" outlineLevel="1">
      <c r="A201" s="208">
        <v>69</v>
      </c>
      <c r="B201" s="209" t="s">
        <v>414</v>
      </c>
      <c r="C201" s="210" t="s">
        <v>415</v>
      </c>
      <c r="D201" s="211" t="s">
        <v>152</v>
      </c>
      <c r="E201" s="212">
        <v>27.36</v>
      </c>
      <c r="F201" s="213"/>
      <c r="G201" s="214">
        <f>E201*F201</f>
        <v>0</v>
      </c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  <c r="AE201" s="216"/>
      <c r="AF201" s="216"/>
      <c r="AG201" s="216"/>
      <c r="AH201" s="216"/>
      <c r="AI201" s="216"/>
      <c r="AJ201" s="216"/>
      <c r="AK201" s="216"/>
      <c r="AL201" s="216"/>
      <c r="AM201" s="216"/>
      <c r="AN201" s="216"/>
      <c r="AO201" s="216"/>
      <c r="AP201" s="216"/>
      <c r="AQ201" s="216"/>
      <c r="AR201" s="216"/>
      <c r="AS201" s="216"/>
      <c r="AT201" s="216"/>
      <c r="AU201" s="216"/>
      <c r="AV201" s="216"/>
      <c r="AW201" s="216"/>
      <c r="AX201" s="216"/>
      <c r="AY201" s="216"/>
      <c r="AZ201" s="216"/>
      <c r="BA201" s="216"/>
      <c r="BB201" s="216"/>
      <c r="BC201" s="216"/>
      <c r="BD201" s="216"/>
      <c r="BE201" s="216"/>
      <c r="BF201" s="216"/>
      <c r="BG201" s="216"/>
      <c r="BH201" s="216"/>
    </row>
    <row r="202" spans="1:60" ht="12.75" outlineLevel="1">
      <c r="A202" s="208"/>
      <c r="B202" s="209"/>
      <c r="C202" s="217" t="s">
        <v>416</v>
      </c>
      <c r="D202" s="218"/>
      <c r="E202" s="219">
        <v>21.12</v>
      </c>
      <c r="F202" s="213"/>
      <c r="G202" s="214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216"/>
      <c r="AK202" s="216"/>
      <c r="AL202" s="216"/>
      <c r="AM202" s="216"/>
      <c r="AN202" s="216"/>
      <c r="AO202" s="216"/>
      <c r="AP202" s="216"/>
      <c r="AQ202" s="216"/>
      <c r="AR202" s="216"/>
      <c r="AS202" s="216"/>
      <c r="AT202" s="216"/>
      <c r="AU202" s="216"/>
      <c r="AV202" s="216"/>
      <c r="AW202" s="216"/>
      <c r="AX202" s="216"/>
      <c r="AY202" s="216"/>
      <c r="AZ202" s="216"/>
      <c r="BA202" s="216"/>
      <c r="BB202" s="216"/>
      <c r="BC202" s="216"/>
      <c r="BD202" s="216"/>
      <c r="BE202" s="216"/>
      <c r="BF202" s="216"/>
      <c r="BG202" s="216"/>
      <c r="BH202" s="216"/>
    </row>
    <row r="203" spans="1:60" ht="12.75" outlineLevel="1">
      <c r="A203" s="208"/>
      <c r="B203" s="209"/>
      <c r="C203" s="217" t="s">
        <v>417</v>
      </c>
      <c r="D203" s="218"/>
      <c r="E203" s="219">
        <v>6.24</v>
      </c>
      <c r="F203" s="213"/>
      <c r="G203" s="214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6"/>
      <c r="AZ203" s="216"/>
      <c r="BA203" s="216"/>
      <c r="BB203" s="216"/>
      <c r="BC203" s="216"/>
      <c r="BD203" s="216"/>
      <c r="BE203" s="216"/>
      <c r="BF203" s="216"/>
      <c r="BG203" s="216"/>
      <c r="BH203" s="216"/>
    </row>
    <row r="204" spans="1:60" ht="22.5" outlineLevel="1">
      <c r="A204" s="208">
        <v>70</v>
      </c>
      <c r="B204" s="209" t="s">
        <v>418</v>
      </c>
      <c r="C204" s="210" t="s">
        <v>419</v>
      </c>
      <c r="D204" s="211" t="s">
        <v>152</v>
      </c>
      <c r="E204" s="212">
        <v>4.575</v>
      </c>
      <c r="F204" s="213"/>
      <c r="G204" s="214">
        <f>E204*F204</f>
        <v>0</v>
      </c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K204" s="216"/>
      <c r="AL204" s="216"/>
      <c r="AM204" s="216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16"/>
      <c r="BC204" s="216"/>
      <c r="BD204" s="216"/>
      <c r="BE204" s="216"/>
      <c r="BF204" s="216"/>
      <c r="BG204" s="216"/>
      <c r="BH204" s="216"/>
    </row>
    <row r="205" spans="1:60" ht="12.75" outlineLevel="1">
      <c r="A205" s="208"/>
      <c r="B205" s="209"/>
      <c r="C205" s="217" t="s">
        <v>420</v>
      </c>
      <c r="D205" s="218"/>
      <c r="E205" s="219">
        <v>4.575</v>
      </c>
      <c r="F205" s="213"/>
      <c r="G205" s="214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</row>
    <row r="206" spans="1:60" ht="12.75" outlineLevel="1">
      <c r="A206" s="208">
        <v>71</v>
      </c>
      <c r="B206" s="209" t="s">
        <v>421</v>
      </c>
      <c r="C206" s="210" t="s">
        <v>422</v>
      </c>
      <c r="D206" s="211" t="s">
        <v>423</v>
      </c>
      <c r="E206" s="212">
        <v>1</v>
      </c>
      <c r="F206" s="213"/>
      <c r="G206" s="214">
        <f aca="true" t="shared" si="9" ref="G206:G207">E206*F206</f>
        <v>0</v>
      </c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</row>
    <row r="207" spans="1:60" ht="22.5" outlineLevel="1">
      <c r="A207" s="208">
        <v>72</v>
      </c>
      <c r="B207" s="209" t="s">
        <v>424</v>
      </c>
      <c r="C207" s="210" t="s">
        <v>425</v>
      </c>
      <c r="D207" s="211" t="s">
        <v>276</v>
      </c>
      <c r="E207" s="212">
        <v>3</v>
      </c>
      <c r="F207" s="213"/>
      <c r="G207" s="214">
        <f t="shared" si="9"/>
        <v>0</v>
      </c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216"/>
      <c r="AL207" s="216"/>
      <c r="AM207" s="216"/>
      <c r="AN207" s="216"/>
      <c r="AO207" s="216"/>
      <c r="AP207" s="216"/>
      <c r="AQ207" s="216"/>
      <c r="AR207" s="216"/>
      <c r="AS207" s="216"/>
      <c r="AT207" s="216"/>
      <c r="AU207" s="216"/>
      <c r="AV207" s="216"/>
      <c r="AW207" s="216"/>
      <c r="AX207" s="216"/>
      <c r="AY207" s="216"/>
      <c r="AZ207" s="216"/>
      <c r="BA207" s="216"/>
      <c r="BB207" s="216"/>
      <c r="BC207" s="216"/>
      <c r="BD207" s="216"/>
      <c r="BE207" s="216"/>
      <c r="BF207" s="216"/>
      <c r="BG207" s="216"/>
      <c r="BH207" s="216"/>
    </row>
    <row r="208" spans="1:60" ht="12.75" outlineLevel="1">
      <c r="A208" s="208"/>
      <c r="B208" s="209"/>
      <c r="C208" s="217" t="s">
        <v>426</v>
      </c>
      <c r="D208" s="218"/>
      <c r="E208" s="219">
        <v>1</v>
      </c>
      <c r="F208" s="213"/>
      <c r="G208" s="214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216"/>
      <c r="AK208" s="216"/>
      <c r="AL208" s="216"/>
      <c r="AM208" s="216"/>
      <c r="AN208" s="216"/>
      <c r="AO208" s="216"/>
      <c r="AP208" s="216"/>
      <c r="AQ208" s="216"/>
      <c r="AR208" s="216"/>
      <c r="AS208" s="216"/>
      <c r="AT208" s="216"/>
      <c r="AU208" s="216"/>
      <c r="AV208" s="216"/>
      <c r="AW208" s="216"/>
      <c r="AX208" s="216"/>
      <c r="AY208" s="216"/>
      <c r="AZ208" s="216"/>
      <c r="BA208" s="216"/>
      <c r="BB208" s="216"/>
      <c r="BC208" s="216"/>
      <c r="BD208" s="216"/>
      <c r="BE208" s="216"/>
      <c r="BF208" s="216"/>
      <c r="BG208" s="216"/>
      <c r="BH208" s="216"/>
    </row>
    <row r="209" spans="1:60" ht="12.75" outlineLevel="1">
      <c r="A209" s="208"/>
      <c r="B209" s="209"/>
      <c r="C209" s="217" t="s">
        <v>427</v>
      </c>
      <c r="D209" s="218"/>
      <c r="E209" s="219">
        <v>2</v>
      </c>
      <c r="F209" s="213"/>
      <c r="G209" s="214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216"/>
      <c r="AK209" s="216"/>
      <c r="AL209" s="216"/>
      <c r="AM209" s="216"/>
      <c r="AN209" s="216"/>
      <c r="AO209" s="216"/>
      <c r="AP209" s="216"/>
      <c r="AQ209" s="216"/>
      <c r="AR209" s="216"/>
      <c r="AS209" s="216"/>
      <c r="AT209" s="216"/>
      <c r="AU209" s="216"/>
      <c r="AV209" s="216"/>
      <c r="AW209" s="216"/>
      <c r="AX209" s="216"/>
      <c r="AY209" s="216"/>
      <c r="AZ209" s="216"/>
      <c r="BA209" s="216"/>
      <c r="BB209" s="216"/>
      <c r="BC209" s="216"/>
      <c r="BD209" s="216"/>
      <c r="BE209" s="216"/>
      <c r="BF209" s="216"/>
      <c r="BG209" s="216"/>
      <c r="BH209" s="216"/>
    </row>
    <row r="210" spans="1:60" ht="22.5" outlineLevel="1">
      <c r="A210" s="208">
        <v>73</v>
      </c>
      <c r="B210" s="209" t="s">
        <v>428</v>
      </c>
      <c r="C210" s="210" t="s">
        <v>429</v>
      </c>
      <c r="D210" s="211" t="s">
        <v>423</v>
      </c>
      <c r="E210" s="212">
        <v>2</v>
      </c>
      <c r="F210" s="213"/>
      <c r="G210" s="214">
        <f>E210*F210</f>
        <v>0</v>
      </c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216"/>
      <c r="AK210" s="216"/>
      <c r="AL210" s="216"/>
      <c r="AM210" s="216"/>
      <c r="AN210" s="216"/>
      <c r="AO210" s="216"/>
      <c r="AP210" s="216"/>
      <c r="AQ210" s="216"/>
      <c r="AR210" s="216"/>
      <c r="AS210" s="216"/>
      <c r="AT210" s="216"/>
      <c r="AU210" s="216"/>
      <c r="AV210" s="216"/>
      <c r="AW210" s="216"/>
      <c r="AX210" s="216"/>
      <c r="AY210" s="216"/>
      <c r="AZ210" s="216"/>
      <c r="BA210" s="216"/>
      <c r="BB210" s="216"/>
      <c r="BC210" s="216"/>
      <c r="BD210" s="216"/>
      <c r="BE210" s="216"/>
      <c r="BF210" s="216"/>
      <c r="BG210" s="216"/>
      <c r="BH210" s="216"/>
    </row>
    <row r="211" spans="1:60" ht="12.75" outlineLevel="1">
      <c r="A211" s="208"/>
      <c r="B211" s="209"/>
      <c r="C211" s="217" t="s">
        <v>430</v>
      </c>
      <c r="D211" s="218"/>
      <c r="E211" s="219">
        <v>1</v>
      </c>
      <c r="F211" s="213"/>
      <c r="G211" s="214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216"/>
      <c r="AK211" s="216"/>
      <c r="AL211" s="216"/>
      <c r="AM211" s="216"/>
      <c r="AN211" s="216"/>
      <c r="AO211" s="216"/>
      <c r="AP211" s="216"/>
      <c r="AQ211" s="216"/>
      <c r="AR211" s="216"/>
      <c r="AS211" s="216"/>
      <c r="AT211" s="216"/>
      <c r="AU211" s="216"/>
      <c r="AV211" s="216"/>
      <c r="AW211" s="216"/>
      <c r="AX211" s="216"/>
      <c r="AY211" s="216"/>
      <c r="AZ211" s="216"/>
      <c r="BA211" s="216"/>
      <c r="BB211" s="216"/>
      <c r="BC211" s="216"/>
      <c r="BD211" s="216"/>
      <c r="BE211" s="216"/>
      <c r="BF211" s="216"/>
      <c r="BG211" s="216"/>
      <c r="BH211" s="216"/>
    </row>
    <row r="212" spans="1:60" ht="12.75" outlineLevel="1">
      <c r="A212" s="208"/>
      <c r="B212" s="209"/>
      <c r="C212" s="217" t="s">
        <v>431</v>
      </c>
      <c r="D212" s="218"/>
      <c r="E212" s="219">
        <v>1</v>
      </c>
      <c r="F212" s="213"/>
      <c r="G212" s="214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216"/>
      <c r="AK212" s="216"/>
      <c r="AL212" s="216"/>
      <c r="AM212" s="216"/>
      <c r="AN212" s="216"/>
      <c r="AO212" s="216"/>
      <c r="AP212" s="216"/>
      <c r="AQ212" s="216"/>
      <c r="AR212" s="216"/>
      <c r="AS212" s="216"/>
      <c r="AT212" s="216"/>
      <c r="AU212" s="216"/>
      <c r="AV212" s="216"/>
      <c r="AW212" s="216"/>
      <c r="AX212" s="216"/>
      <c r="AY212" s="216"/>
      <c r="AZ212" s="216"/>
      <c r="BA212" s="216"/>
      <c r="BB212" s="216"/>
      <c r="BC212" s="216"/>
      <c r="BD212" s="216"/>
      <c r="BE212" s="216"/>
      <c r="BF212" s="216"/>
      <c r="BG212" s="216"/>
      <c r="BH212" s="216"/>
    </row>
    <row r="213" spans="1:60" ht="22.5" outlineLevel="1">
      <c r="A213" s="208">
        <v>74</v>
      </c>
      <c r="B213" s="209" t="s">
        <v>432</v>
      </c>
      <c r="C213" s="210" t="s">
        <v>433</v>
      </c>
      <c r="D213" s="211" t="s">
        <v>423</v>
      </c>
      <c r="E213" s="212">
        <v>3</v>
      </c>
      <c r="F213" s="213"/>
      <c r="G213" s="214">
        <f>E213*F213</f>
        <v>0</v>
      </c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216"/>
      <c r="AK213" s="216"/>
      <c r="AL213" s="216"/>
      <c r="AM213" s="216"/>
      <c r="AN213" s="216"/>
      <c r="AO213" s="216"/>
      <c r="AP213" s="216"/>
      <c r="AQ213" s="216"/>
      <c r="AR213" s="216"/>
      <c r="AS213" s="216"/>
      <c r="AT213" s="216"/>
      <c r="AU213" s="216"/>
      <c r="AV213" s="216"/>
      <c r="AW213" s="216"/>
      <c r="AX213" s="216"/>
      <c r="AY213" s="216"/>
      <c r="AZ213" s="216"/>
      <c r="BA213" s="216"/>
      <c r="BB213" s="216"/>
      <c r="BC213" s="216"/>
      <c r="BD213" s="216"/>
      <c r="BE213" s="216"/>
      <c r="BF213" s="216"/>
      <c r="BG213" s="216"/>
      <c r="BH213" s="216"/>
    </row>
    <row r="214" spans="1:60" ht="12.75" outlineLevel="1">
      <c r="A214" s="208"/>
      <c r="B214" s="209"/>
      <c r="C214" s="217" t="s">
        <v>430</v>
      </c>
      <c r="D214" s="218"/>
      <c r="E214" s="219">
        <v>1</v>
      </c>
      <c r="F214" s="213"/>
      <c r="G214" s="214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  <c r="AA214" s="216"/>
      <c r="AB214" s="216"/>
      <c r="AC214" s="216"/>
      <c r="AD214" s="216"/>
      <c r="AE214" s="216"/>
      <c r="AF214" s="216"/>
      <c r="AG214" s="216"/>
      <c r="AH214" s="216"/>
      <c r="AI214" s="216"/>
      <c r="AJ214" s="216"/>
      <c r="AK214" s="216"/>
      <c r="AL214" s="216"/>
      <c r="AM214" s="216"/>
      <c r="AN214" s="216"/>
      <c r="AO214" s="216"/>
      <c r="AP214" s="216"/>
      <c r="AQ214" s="216"/>
      <c r="AR214" s="216"/>
      <c r="AS214" s="216"/>
      <c r="AT214" s="216"/>
      <c r="AU214" s="216"/>
      <c r="AV214" s="216"/>
      <c r="AW214" s="216"/>
      <c r="AX214" s="216"/>
      <c r="AY214" s="216"/>
      <c r="AZ214" s="216"/>
      <c r="BA214" s="216"/>
      <c r="BB214" s="216"/>
      <c r="BC214" s="216"/>
      <c r="BD214" s="216"/>
      <c r="BE214" s="216"/>
      <c r="BF214" s="216"/>
      <c r="BG214" s="216"/>
      <c r="BH214" s="216"/>
    </row>
    <row r="215" spans="1:60" ht="12.75" outlineLevel="1">
      <c r="A215" s="208"/>
      <c r="B215" s="209"/>
      <c r="C215" s="217" t="s">
        <v>434</v>
      </c>
      <c r="D215" s="218"/>
      <c r="E215" s="219">
        <v>2</v>
      </c>
      <c r="F215" s="213"/>
      <c r="G215" s="214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  <c r="AE215" s="216"/>
      <c r="AF215" s="216"/>
      <c r="AG215" s="216"/>
      <c r="AH215" s="216"/>
      <c r="AI215" s="216"/>
      <c r="AJ215" s="216"/>
      <c r="AK215" s="216"/>
      <c r="AL215" s="216"/>
      <c r="AM215" s="216"/>
      <c r="AN215" s="216"/>
      <c r="AO215" s="216"/>
      <c r="AP215" s="216"/>
      <c r="AQ215" s="216"/>
      <c r="AR215" s="216"/>
      <c r="AS215" s="216"/>
      <c r="AT215" s="216"/>
      <c r="AU215" s="216"/>
      <c r="AV215" s="216"/>
      <c r="AW215" s="216"/>
      <c r="AX215" s="216"/>
      <c r="AY215" s="216"/>
      <c r="AZ215" s="216"/>
      <c r="BA215" s="216"/>
      <c r="BB215" s="216"/>
      <c r="BC215" s="216"/>
      <c r="BD215" s="216"/>
      <c r="BE215" s="216"/>
      <c r="BF215" s="216"/>
      <c r="BG215" s="216"/>
      <c r="BH215" s="216"/>
    </row>
    <row r="216" spans="1:60" ht="12.75" outlineLevel="1">
      <c r="A216" s="208">
        <v>75</v>
      </c>
      <c r="B216" s="209" t="s">
        <v>435</v>
      </c>
      <c r="C216" s="210" t="s">
        <v>436</v>
      </c>
      <c r="D216" s="211" t="s">
        <v>423</v>
      </c>
      <c r="E216" s="212">
        <v>1</v>
      </c>
      <c r="F216" s="213"/>
      <c r="G216" s="214">
        <f>E216*F216</f>
        <v>0</v>
      </c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  <c r="AF216" s="216"/>
      <c r="AG216" s="216"/>
      <c r="AH216" s="216"/>
      <c r="AI216" s="216"/>
      <c r="AJ216" s="216"/>
      <c r="AK216" s="216"/>
      <c r="AL216" s="216"/>
      <c r="AM216" s="216"/>
      <c r="AN216" s="216"/>
      <c r="AO216" s="216"/>
      <c r="AP216" s="216"/>
      <c r="AQ216" s="216"/>
      <c r="AR216" s="216"/>
      <c r="AS216" s="216"/>
      <c r="AT216" s="216"/>
      <c r="AU216" s="216"/>
      <c r="AV216" s="216"/>
      <c r="AW216" s="216"/>
      <c r="AX216" s="216"/>
      <c r="AY216" s="216"/>
      <c r="AZ216" s="216"/>
      <c r="BA216" s="216"/>
      <c r="BB216" s="216"/>
      <c r="BC216" s="216"/>
      <c r="BD216" s="216"/>
      <c r="BE216" s="216"/>
      <c r="BF216" s="216"/>
      <c r="BG216" s="216"/>
      <c r="BH216" s="216"/>
    </row>
    <row r="217" spans="1:60" ht="12.75" outlineLevel="1">
      <c r="A217" s="208"/>
      <c r="B217" s="209"/>
      <c r="C217" s="217" t="s">
        <v>437</v>
      </c>
      <c r="D217" s="218"/>
      <c r="E217" s="219">
        <v>1</v>
      </c>
      <c r="F217" s="213"/>
      <c r="G217" s="214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16"/>
      <c r="AK217" s="216"/>
      <c r="AL217" s="216"/>
      <c r="AM217" s="216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216"/>
      <c r="BB217" s="216"/>
      <c r="BC217" s="216"/>
      <c r="BD217" s="216"/>
      <c r="BE217" s="216"/>
      <c r="BF217" s="216"/>
      <c r="BG217" s="216"/>
      <c r="BH217" s="216"/>
    </row>
    <row r="218" spans="1:7" ht="12.75">
      <c r="A218" s="220" t="s">
        <v>149</v>
      </c>
      <c r="B218" s="221" t="s">
        <v>65</v>
      </c>
      <c r="C218" s="222" t="s">
        <v>66</v>
      </c>
      <c r="D218" s="223"/>
      <c r="E218" s="224"/>
      <c r="F218" s="225">
        <f>SUM(G219:G257)</f>
        <v>0</v>
      </c>
      <c r="G218" s="225"/>
    </row>
    <row r="219" spans="1:60" ht="12.75" outlineLevel="1">
      <c r="A219" s="208">
        <v>76</v>
      </c>
      <c r="B219" s="209" t="s">
        <v>438</v>
      </c>
      <c r="C219" s="210" t="s">
        <v>439</v>
      </c>
      <c r="D219" s="211" t="s">
        <v>169</v>
      </c>
      <c r="E219" s="212">
        <v>99.09025</v>
      </c>
      <c r="F219" s="213"/>
      <c r="G219" s="214">
        <f>E219*F219</f>
        <v>0</v>
      </c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216"/>
      <c r="AK219" s="216"/>
      <c r="AL219" s="216"/>
      <c r="AM219" s="216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16"/>
      <c r="BC219" s="216"/>
      <c r="BD219" s="216"/>
      <c r="BE219" s="216"/>
      <c r="BF219" s="216"/>
      <c r="BG219" s="216"/>
      <c r="BH219" s="216"/>
    </row>
    <row r="220" spans="1:60" ht="12.75" outlineLevel="1">
      <c r="A220" s="208"/>
      <c r="B220" s="209"/>
      <c r="C220" s="217" t="s">
        <v>440</v>
      </c>
      <c r="D220" s="218"/>
      <c r="E220" s="219">
        <v>1.166</v>
      </c>
      <c r="F220" s="213"/>
      <c r="G220" s="214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  <c r="AF220" s="216"/>
      <c r="AG220" s="216"/>
      <c r="AH220" s="216"/>
      <c r="AI220" s="216"/>
      <c r="AJ220" s="216"/>
      <c r="AK220" s="216"/>
      <c r="AL220" s="216"/>
      <c r="AM220" s="216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216"/>
      <c r="BB220" s="216"/>
      <c r="BC220" s="216"/>
      <c r="BD220" s="216"/>
      <c r="BE220" s="216"/>
      <c r="BF220" s="216"/>
      <c r="BG220" s="216"/>
      <c r="BH220" s="216"/>
    </row>
    <row r="221" spans="1:60" ht="33.75" outlineLevel="1">
      <c r="A221" s="208"/>
      <c r="B221" s="209"/>
      <c r="C221" s="217" t="s">
        <v>441</v>
      </c>
      <c r="D221" s="218"/>
      <c r="E221" s="219">
        <v>55.4575</v>
      </c>
      <c r="F221" s="213"/>
      <c r="G221" s="214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6"/>
      <c r="AD221" s="216"/>
      <c r="AE221" s="216"/>
      <c r="AF221" s="216"/>
      <c r="AG221" s="216"/>
      <c r="AH221" s="216"/>
      <c r="AI221" s="216"/>
      <c r="AJ221" s="216"/>
      <c r="AK221" s="216"/>
      <c r="AL221" s="216"/>
      <c r="AM221" s="216"/>
      <c r="AN221" s="216"/>
      <c r="AO221" s="216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216"/>
      <c r="BB221" s="216"/>
      <c r="BC221" s="216"/>
      <c r="BD221" s="216"/>
      <c r="BE221" s="216"/>
      <c r="BF221" s="216"/>
      <c r="BG221" s="216"/>
      <c r="BH221" s="216"/>
    </row>
    <row r="222" spans="1:60" ht="12.75" outlineLevel="1">
      <c r="A222" s="208"/>
      <c r="B222" s="209"/>
      <c r="C222" s="217" t="s">
        <v>442</v>
      </c>
      <c r="D222" s="218"/>
      <c r="E222" s="219">
        <v>5.3868</v>
      </c>
      <c r="F222" s="213"/>
      <c r="G222" s="214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  <c r="AD222" s="216"/>
      <c r="AE222" s="216"/>
      <c r="AF222" s="216"/>
      <c r="AG222" s="216"/>
      <c r="AH222" s="216"/>
      <c r="AI222" s="216"/>
      <c r="AJ222" s="216"/>
      <c r="AK222" s="216"/>
      <c r="AL222" s="216"/>
      <c r="AM222" s="216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216"/>
      <c r="BB222" s="216"/>
      <c r="BC222" s="216"/>
      <c r="BD222" s="216"/>
      <c r="BE222" s="216"/>
      <c r="BF222" s="216"/>
      <c r="BG222" s="216"/>
      <c r="BH222" s="216"/>
    </row>
    <row r="223" spans="1:60" ht="12.75" outlineLevel="1">
      <c r="A223" s="208"/>
      <c r="B223" s="209"/>
      <c r="C223" s="217" t="s">
        <v>443</v>
      </c>
      <c r="D223" s="218"/>
      <c r="E223" s="219">
        <v>37.08</v>
      </c>
      <c r="F223" s="213"/>
      <c r="G223" s="214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  <c r="AF223" s="216"/>
      <c r="AG223" s="216"/>
      <c r="AH223" s="216"/>
      <c r="AI223" s="216"/>
      <c r="AJ223" s="216"/>
      <c r="AK223" s="216"/>
      <c r="AL223" s="216"/>
      <c r="AM223" s="216"/>
      <c r="AN223" s="216"/>
      <c r="AO223" s="216"/>
      <c r="AP223" s="216"/>
      <c r="AQ223" s="216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216"/>
      <c r="BB223" s="216"/>
      <c r="BC223" s="216"/>
      <c r="BD223" s="216"/>
      <c r="BE223" s="216"/>
      <c r="BF223" s="216"/>
      <c r="BG223" s="216"/>
      <c r="BH223" s="216"/>
    </row>
    <row r="224" spans="1:60" ht="22.5" outlineLevel="1">
      <c r="A224" s="208">
        <v>77</v>
      </c>
      <c r="B224" s="209" t="s">
        <v>444</v>
      </c>
      <c r="C224" s="210" t="s">
        <v>445</v>
      </c>
      <c r="D224" s="211" t="s">
        <v>152</v>
      </c>
      <c r="E224" s="212">
        <v>390.745</v>
      </c>
      <c r="F224" s="213"/>
      <c r="G224" s="214">
        <f>E224*F224</f>
        <v>0</v>
      </c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  <c r="AF224" s="216"/>
      <c r="AG224" s="216"/>
      <c r="AH224" s="216"/>
      <c r="AI224" s="216"/>
      <c r="AJ224" s="216"/>
      <c r="AK224" s="216"/>
      <c r="AL224" s="216"/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216"/>
      <c r="BB224" s="216"/>
      <c r="BC224" s="216"/>
      <c r="BD224" s="216"/>
      <c r="BE224" s="216"/>
      <c r="BF224" s="216"/>
      <c r="BG224" s="216"/>
      <c r="BH224" s="216"/>
    </row>
    <row r="225" spans="1:60" ht="33.75" outlineLevel="1">
      <c r="A225" s="208"/>
      <c r="B225" s="209"/>
      <c r="C225" s="217" t="s">
        <v>446</v>
      </c>
      <c r="D225" s="218"/>
      <c r="E225" s="219">
        <v>229.64</v>
      </c>
      <c r="F225" s="213"/>
      <c r="G225" s="214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216"/>
      <c r="AR225" s="216"/>
      <c r="AS225" s="216"/>
      <c r="AT225" s="216"/>
      <c r="AU225" s="216"/>
      <c r="AV225" s="216"/>
      <c r="AW225" s="216"/>
      <c r="AX225" s="216"/>
      <c r="AY225" s="216"/>
      <c r="AZ225" s="216"/>
      <c r="BA225" s="216"/>
      <c r="BB225" s="216"/>
      <c r="BC225" s="216"/>
      <c r="BD225" s="216"/>
      <c r="BE225" s="216"/>
      <c r="BF225" s="216"/>
      <c r="BG225" s="216"/>
      <c r="BH225" s="216"/>
    </row>
    <row r="226" spans="1:60" ht="12.75" outlineLevel="1">
      <c r="A226" s="208"/>
      <c r="B226" s="209"/>
      <c r="C226" s="217" t="s">
        <v>447</v>
      </c>
      <c r="D226" s="218"/>
      <c r="E226" s="219">
        <v>6.7</v>
      </c>
      <c r="F226" s="213"/>
      <c r="G226" s="214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  <c r="AF226" s="216"/>
      <c r="AG226" s="216"/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216"/>
      <c r="AR226" s="216"/>
      <c r="AS226" s="216"/>
      <c r="AT226" s="216"/>
      <c r="AU226" s="216"/>
      <c r="AV226" s="216"/>
      <c r="AW226" s="216"/>
      <c r="AX226" s="216"/>
      <c r="AY226" s="216"/>
      <c r="AZ226" s="216"/>
      <c r="BA226" s="216"/>
      <c r="BB226" s="216"/>
      <c r="BC226" s="216"/>
      <c r="BD226" s="216"/>
      <c r="BE226" s="216"/>
      <c r="BF226" s="216"/>
      <c r="BG226" s="216"/>
      <c r="BH226" s="216"/>
    </row>
    <row r="227" spans="1:60" ht="12.75" outlineLevel="1">
      <c r="A227" s="208"/>
      <c r="B227" s="209"/>
      <c r="C227" s="217" t="s">
        <v>448</v>
      </c>
      <c r="D227" s="218"/>
      <c r="E227" s="219">
        <v>152.58</v>
      </c>
      <c r="F227" s="213"/>
      <c r="G227" s="214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6"/>
      <c r="AG227" s="216"/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216"/>
      <c r="AR227" s="216"/>
      <c r="AS227" s="216"/>
      <c r="AT227" s="216"/>
      <c r="AU227" s="216"/>
      <c r="AV227" s="216"/>
      <c r="AW227" s="216"/>
      <c r="AX227" s="216"/>
      <c r="AY227" s="216"/>
      <c r="AZ227" s="216"/>
      <c r="BA227" s="216"/>
      <c r="BB227" s="216"/>
      <c r="BC227" s="216"/>
      <c r="BD227" s="216"/>
      <c r="BE227" s="216"/>
      <c r="BF227" s="216"/>
      <c r="BG227" s="216"/>
      <c r="BH227" s="216"/>
    </row>
    <row r="228" spans="1:60" ht="33.75" outlineLevel="1">
      <c r="A228" s="208"/>
      <c r="B228" s="209"/>
      <c r="C228" s="217" t="s">
        <v>449</v>
      </c>
      <c r="D228" s="218"/>
      <c r="E228" s="219">
        <v>1.825</v>
      </c>
      <c r="F228" s="213"/>
      <c r="G228" s="214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  <c r="BD228" s="216"/>
      <c r="BE228" s="216"/>
      <c r="BF228" s="216"/>
      <c r="BG228" s="216"/>
      <c r="BH228" s="216"/>
    </row>
    <row r="229" spans="1:60" ht="12.75" outlineLevel="1">
      <c r="A229" s="208">
        <v>78</v>
      </c>
      <c r="B229" s="209" t="s">
        <v>450</v>
      </c>
      <c r="C229" s="210" t="s">
        <v>451</v>
      </c>
      <c r="D229" s="211" t="s">
        <v>152</v>
      </c>
      <c r="E229" s="212">
        <v>390.745</v>
      </c>
      <c r="F229" s="213"/>
      <c r="G229" s="214">
        <f aca="true" t="shared" si="10" ref="G229:G230">E229*F229</f>
        <v>0</v>
      </c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16"/>
      <c r="BH229" s="216"/>
    </row>
    <row r="230" spans="1:60" ht="22.5" outlineLevel="1">
      <c r="A230" s="208">
        <v>79</v>
      </c>
      <c r="B230" s="209" t="s">
        <v>452</v>
      </c>
      <c r="C230" s="210" t="s">
        <v>453</v>
      </c>
      <c r="D230" s="211" t="s">
        <v>152</v>
      </c>
      <c r="E230" s="212">
        <v>6.339</v>
      </c>
      <c r="F230" s="213"/>
      <c r="G230" s="214">
        <f t="shared" si="10"/>
        <v>0</v>
      </c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  <c r="BD230" s="216"/>
      <c r="BE230" s="216"/>
      <c r="BF230" s="216"/>
      <c r="BG230" s="216"/>
      <c r="BH230" s="216"/>
    </row>
    <row r="231" spans="1:60" ht="12.75" outlineLevel="1">
      <c r="A231" s="208"/>
      <c r="B231" s="209"/>
      <c r="C231" s="217" t="s">
        <v>454</v>
      </c>
      <c r="D231" s="218"/>
      <c r="E231" s="219">
        <v>6.339</v>
      </c>
      <c r="F231" s="213"/>
      <c r="G231" s="214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16"/>
      <c r="BH231" s="216"/>
    </row>
    <row r="232" spans="1:60" ht="22.5" outlineLevel="1">
      <c r="A232" s="208">
        <v>80</v>
      </c>
      <c r="B232" s="209" t="s">
        <v>455</v>
      </c>
      <c r="C232" s="210" t="s">
        <v>456</v>
      </c>
      <c r="D232" s="211" t="s">
        <v>152</v>
      </c>
      <c r="E232" s="212">
        <v>6.339</v>
      </c>
      <c r="F232" s="213"/>
      <c r="G232" s="214">
        <f aca="true" t="shared" si="11" ref="G232:G233">E232*F232</f>
        <v>0</v>
      </c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216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6"/>
      <c r="BC232" s="216"/>
      <c r="BD232" s="216"/>
      <c r="BE232" s="216"/>
      <c r="BF232" s="216"/>
      <c r="BG232" s="216"/>
      <c r="BH232" s="216"/>
    </row>
    <row r="233" spans="1:60" ht="12.75" outlineLevel="1">
      <c r="A233" s="208">
        <v>81</v>
      </c>
      <c r="B233" s="209" t="s">
        <v>457</v>
      </c>
      <c r="C233" s="210" t="s">
        <v>458</v>
      </c>
      <c r="D233" s="211" t="s">
        <v>152</v>
      </c>
      <c r="E233" s="212">
        <v>377.77</v>
      </c>
      <c r="F233" s="213"/>
      <c r="G233" s="214">
        <f t="shared" si="11"/>
        <v>0</v>
      </c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6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B233" s="216"/>
      <c r="BC233" s="216"/>
      <c r="BD233" s="216"/>
      <c r="BE233" s="216"/>
      <c r="BF233" s="216"/>
      <c r="BG233" s="216"/>
      <c r="BH233" s="216"/>
    </row>
    <row r="234" spans="1:60" ht="22.5" outlineLevel="1">
      <c r="A234" s="208"/>
      <c r="B234" s="209"/>
      <c r="C234" s="217" t="s">
        <v>459</v>
      </c>
      <c r="D234" s="218"/>
      <c r="E234" s="219">
        <v>227.29</v>
      </c>
      <c r="F234" s="213"/>
      <c r="G234" s="214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16"/>
      <c r="Z234" s="216"/>
      <c r="AA234" s="216"/>
      <c r="AB234" s="216"/>
      <c r="AC234" s="216"/>
      <c r="AD234" s="216"/>
      <c r="AE234" s="216"/>
      <c r="AF234" s="216"/>
      <c r="AG234" s="216"/>
      <c r="AH234" s="216"/>
      <c r="AI234" s="216"/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6"/>
      <c r="BB234" s="216"/>
      <c r="BC234" s="216"/>
      <c r="BD234" s="216"/>
      <c r="BE234" s="216"/>
      <c r="BF234" s="216"/>
      <c r="BG234" s="216"/>
      <c r="BH234" s="216"/>
    </row>
    <row r="235" spans="1:60" ht="12.75" outlineLevel="1">
      <c r="A235" s="208"/>
      <c r="B235" s="209"/>
      <c r="C235" s="217" t="s">
        <v>460</v>
      </c>
      <c r="D235" s="218"/>
      <c r="E235" s="219">
        <v>150.48</v>
      </c>
      <c r="F235" s="213"/>
      <c r="G235" s="214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6"/>
      <c r="AA235" s="216"/>
      <c r="AB235" s="216"/>
      <c r="AC235" s="216"/>
      <c r="AD235" s="216"/>
      <c r="AE235" s="216"/>
      <c r="AF235" s="216"/>
      <c r="AG235" s="216"/>
      <c r="AH235" s="216"/>
      <c r="AI235" s="216"/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16"/>
      <c r="AU235" s="216"/>
      <c r="AV235" s="216"/>
      <c r="AW235" s="216"/>
      <c r="AX235" s="216"/>
      <c r="AY235" s="216"/>
      <c r="AZ235" s="216"/>
      <c r="BA235" s="216"/>
      <c r="BB235" s="216"/>
      <c r="BC235" s="216"/>
      <c r="BD235" s="216"/>
      <c r="BE235" s="216"/>
      <c r="BF235" s="216"/>
      <c r="BG235" s="216"/>
      <c r="BH235" s="216"/>
    </row>
    <row r="236" spans="1:60" ht="12.75" outlineLevel="1">
      <c r="A236" s="208">
        <v>82</v>
      </c>
      <c r="B236" s="209" t="s">
        <v>461</v>
      </c>
      <c r="C236" s="210" t="s">
        <v>462</v>
      </c>
      <c r="D236" s="211" t="s">
        <v>152</v>
      </c>
      <c r="E236" s="212">
        <v>377.77</v>
      </c>
      <c r="F236" s="213"/>
      <c r="G236" s="214">
        <f aca="true" t="shared" si="12" ref="G236:G237">E236*F236</f>
        <v>0</v>
      </c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  <c r="X236" s="216"/>
      <c r="Y236" s="216"/>
      <c r="Z236" s="216"/>
      <c r="AA236" s="216"/>
      <c r="AB236" s="216"/>
      <c r="AC236" s="216"/>
      <c r="AD236" s="216"/>
      <c r="AE236" s="216"/>
      <c r="AF236" s="216"/>
      <c r="AG236" s="216"/>
      <c r="AH236" s="216"/>
      <c r="AI236" s="216"/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6"/>
      <c r="AX236" s="216"/>
      <c r="AY236" s="216"/>
      <c r="AZ236" s="216"/>
      <c r="BA236" s="216"/>
      <c r="BB236" s="216"/>
      <c r="BC236" s="216"/>
      <c r="BD236" s="216"/>
      <c r="BE236" s="216"/>
      <c r="BF236" s="216"/>
      <c r="BG236" s="216"/>
      <c r="BH236" s="216"/>
    </row>
    <row r="237" spans="1:60" ht="12.75" outlineLevel="1">
      <c r="A237" s="208">
        <v>83</v>
      </c>
      <c r="B237" s="209" t="s">
        <v>463</v>
      </c>
      <c r="C237" s="210" t="s">
        <v>464</v>
      </c>
      <c r="D237" s="211" t="s">
        <v>258</v>
      </c>
      <c r="E237" s="212">
        <v>8.81928</v>
      </c>
      <c r="F237" s="213"/>
      <c r="G237" s="214">
        <f t="shared" si="12"/>
        <v>0</v>
      </c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  <c r="X237" s="216"/>
      <c r="Y237" s="216"/>
      <c r="Z237" s="216"/>
      <c r="AA237" s="216"/>
      <c r="AB237" s="216"/>
      <c r="AC237" s="216"/>
      <c r="AD237" s="216"/>
      <c r="AE237" s="216"/>
      <c r="AF237" s="216"/>
      <c r="AG237" s="216"/>
      <c r="AH237" s="216"/>
      <c r="AI237" s="216"/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6"/>
      <c r="BB237" s="216"/>
      <c r="BC237" s="216"/>
      <c r="BD237" s="216"/>
      <c r="BE237" s="216"/>
      <c r="BF237" s="216"/>
      <c r="BG237" s="216"/>
      <c r="BH237" s="216"/>
    </row>
    <row r="238" spans="1:60" ht="12.75" outlineLevel="1">
      <c r="A238" s="208"/>
      <c r="B238" s="209"/>
      <c r="C238" s="217" t="s">
        <v>465</v>
      </c>
      <c r="D238" s="218"/>
      <c r="E238" s="219">
        <v>2.6935</v>
      </c>
      <c r="F238" s="213"/>
      <c r="G238" s="214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  <c r="AE238" s="216"/>
      <c r="AF238" s="216"/>
      <c r="AG238" s="216"/>
      <c r="AH238" s="216"/>
      <c r="AI238" s="216"/>
      <c r="AJ238" s="216"/>
      <c r="AK238" s="216"/>
      <c r="AL238" s="216"/>
      <c r="AM238" s="216"/>
      <c r="AN238" s="216"/>
      <c r="AO238" s="216"/>
      <c r="AP238" s="216"/>
      <c r="AQ238" s="216"/>
      <c r="AR238" s="216"/>
      <c r="AS238" s="216"/>
      <c r="AT238" s="216"/>
      <c r="AU238" s="216"/>
      <c r="AV238" s="216"/>
      <c r="AW238" s="216"/>
      <c r="AX238" s="216"/>
      <c r="AY238" s="216"/>
      <c r="AZ238" s="216"/>
      <c r="BA238" s="216"/>
      <c r="BB238" s="216"/>
      <c r="BC238" s="216"/>
      <c r="BD238" s="216"/>
      <c r="BE238" s="216"/>
      <c r="BF238" s="216"/>
      <c r="BG238" s="216"/>
      <c r="BH238" s="216"/>
    </row>
    <row r="239" spans="1:60" ht="12.75" outlineLevel="1">
      <c r="A239" s="208"/>
      <c r="B239" s="209"/>
      <c r="C239" s="217" t="s">
        <v>466</v>
      </c>
      <c r="D239" s="218"/>
      <c r="E239" s="219">
        <v>2.3328</v>
      </c>
      <c r="F239" s="213"/>
      <c r="G239" s="214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16"/>
      <c r="Z239" s="216"/>
      <c r="AA239" s="216"/>
      <c r="AB239" s="216"/>
      <c r="AC239" s="216"/>
      <c r="AD239" s="216"/>
      <c r="AE239" s="216"/>
      <c r="AF239" s="216"/>
      <c r="AG239" s="216"/>
      <c r="AH239" s="216"/>
      <c r="AI239" s="216"/>
      <c r="AJ239" s="216"/>
      <c r="AK239" s="216"/>
      <c r="AL239" s="216"/>
      <c r="AM239" s="216"/>
      <c r="AN239" s="216"/>
      <c r="AO239" s="216"/>
      <c r="AP239" s="216"/>
      <c r="AQ239" s="216"/>
      <c r="AR239" s="216"/>
      <c r="AS239" s="216"/>
      <c r="AT239" s="216"/>
      <c r="AU239" s="216"/>
      <c r="AV239" s="216"/>
      <c r="AW239" s="216"/>
      <c r="AX239" s="216"/>
      <c r="AY239" s="216"/>
      <c r="AZ239" s="216"/>
      <c r="BA239" s="216"/>
      <c r="BB239" s="216"/>
      <c r="BC239" s="216"/>
      <c r="BD239" s="216"/>
      <c r="BE239" s="216"/>
      <c r="BF239" s="216"/>
      <c r="BG239" s="216"/>
      <c r="BH239" s="216"/>
    </row>
    <row r="240" spans="1:60" ht="12.75" outlineLevel="1">
      <c r="A240" s="208"/>
      <c r="B240" s="209"/>
      <c r="C240" s="217" t="s">
        <v>467</v>
      </c>
      <c r="D240" s="218"/>
      <c r="E240" s="219">
        <v>2.2334</v>
      </c>
      <c r="F240" s="213"/>
      <c r="G240" s="214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  <c r="AA240" s="216"/>
      <c r="AB240" s="216"/>
      <c r="AC240" s="216"/>
      <c r="AD240" s="216"/>
      <c r="AE240" s="216"/>
      <c r="AF240" s="216"/>
      <c r="AG240" s="216"/>
      <c r="AH240" s="216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6"/>
      <c r="AU240" s="216"/>
      <c r="AV240" s="216"/>
      <c r="AW240" s="216"/>
      <c r="AX240" s="216"/>
      <c r="AY240" s="216"/>
      <c r="AZ240" s="216"/>
      <c r="BA240" s="216"/>
      <c r="BB240" s="216"/>
      <c r="BC240" s="216"/>
      <c r="BD240" s="216"/>
      <c r="BE240" s="216"/>
      <c r="BF240" s="216"/>
      <c r="BG240" s="216"/>
      <c r="BH240" s="216"/>
    </row>
    <row r="241" spans="1:60" ht="12.75" outlineLevel="1">
      <c r="A241" s="208"/>
      <c r="B241" s="209"/>
      <c r="C241" s="217" t="s">
        <v>468</v>
      </c>
      <c r="D241" s="218"/>
      <c r="E241" s="219">
        <v>1.5595</v>
      </c>
      <c r="F241" s="213"/>
      <c r="G241" s="214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16"/>
      <c r="AU241" s="216"/>
      <c r="AV241" s="216"/>
      <c r="AW241" s="216"/>
      <c r="AX241" s="216"/>
      <c r="AY241" s="216"/>
      <c r="AZ241" s="216"/>
      <c r="BA241" s="216"/>
      <c r="BB241" s="216"/>
      <c r="BC241" s="216"/>
      <c r="BD241" s="216"/>
      <c r="BE241" s="216"/>
      <c r="BF241" s="216"/>
      <c r="BG241" s="216"/>
      <c r="BH241" s="216"/>
    </row>
    <row r="242" spans="1:60" ht="12.75" outlineLevel="1">
      <c r="A242" s="208">
        <v>84</v>
      </c>
      <c r="B242" s="209" t="s">
        <v>469</v>
      </c>
      <c r="C242" s="210" t="s">
        <v>470</v>
      </c>
      <c r="D242" s="211" t="s">
        <v>169</v>
      </c>
      <c r="E242" s="212">
        <v>0.651</v>
      </c>
      <c r="F242" s="213"/>
      <c r="G242" s="214">
        <f>E242*F242</f>
        <v>0</v>
      </c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16"/>
      <c r="AU242" s="216"/>
      <c r="AV242" s="216"/>
      <c r="AW242" s="216"/>
      <c r="AX242" s="216"/>
      <c r="AY242" s="216"/>
      <c r="AZ242" s="216"/>
      <c r="BA242" s="216"/>
      <c r="BB242" s="216"/>
      <c r="BC242" s="216"/>
      <c r="BD242" s="216"/>
      <c r="BE242" s="216"/>
      <c r="BF242" s="216"/>
      <c r="BG242" s="216"/>
      <c r="BH242" s="216"/>
    </row>
    <row r="243" spans="1:60" ht="12.75" outlineLevel="1">
      <c r="A243" s="208"/>
      <c r="B243" s="209"/>
      <c r="C243" s="217" t="s">
        <v>471</v>
      </c>
      <c r="D243" s="218"/>
      <c r="E243" s="219">
        <v>0.651</v>
      </c>
      <c r="F243" s="213"/>
      <c r="G243" s="214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16"/>
      <c r="AU243" s="216"/>
      <c r="AV243" s="216"/>
      <c r="AW243" s="216"/>
      <c r="AX243" s="216"/>
      <c r="AY243" s="216"/>
      <c r="AZ243" s="216"/>
      <c r="BA243" s="216"/>
      <c r="BB243" s="216"/>
      <c r="BC243" s="216"/>
      <c r="BD243" s="216"/>
      <c r="BE243" s="216"/>
      <c r="BF243" s="216"/>
      <c r="BG243" s="216"/>
      <c r="BH243" s="216"/>
    </row>
    <row r="244" spans="1:60" ht="12.75" outlineLevel="1">
      <c r="A244" s="208">
        <v>85</v>
      </c>
      <c r="B244" s="209" t="s">
        <v>472</v>
      </c>
      <c r="C244" s="210" t="s">
        <v>473</v>
      </c>
      <c r="D244" s="211" t="s">
        <v>258</v>
      </c>
      <c r="E244" s="212">
        <v>0.13068</v>
      </c>
      <c r="F244" s="213"/>
      <c r="G244" s="214">
        <f>E244*F244</f>
        <v>0</v>
      </c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6"/>
      <c r="AA244" s="216"/>
      <c r="AB244" s="216"/>
      <c r="AC244" s="216"/>
      <c r="AD244" s="216"/>
      <c r="AE244" s="216"/>
      <c r="AF244" s="216"/>
      <c r="AG244" s="216"/>
      <c r="AH244" s="216"/>
      <c r="AI244" s="216"/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16"/>
      <c r="AU244" s="216"/>
      <c r="AV244" s="216"/>
      <c r="AW244" s="216"/>
      <c r="AX244" s="216"/>
      <c r="AY244" s="216"/>
      <c r="AZ244" s="216"/>
      <c r="BA244" s="216"/>
      <c r="BB244" s="216"/>
      <c r="BC244" s="216"/>
      <c r="BD244" s="216"/>
      <c r="BE244" s="216"/>
      <c r="BF244" s="216"/>
      <c r="BG244" s="216"/>
      <c r="BH244" s="216"/>
    </row>
    <row r="245" spans="1:60" ht="12.75" outlineLevel="1">
      <c r="A245" s="208"/>
      <c r="B245" s="209"/>
      <c r="C245" s="217" t="s">
        <v>474</v>
      </c>
      <c r="D245" s="218"/>
      <c r="E245" s="219">
        <v>0.1307</v>
      </c>
      <c r="F245" s="213"/>
      <c r="G245" s="214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  <c r="AE245" s="216"/>
      <c r="AF245" s="216"/>
      <c r="AG245" s="216"/>
      <c r="AH245" s="216"/>
      <c r="AI245" s="216"/>
      <c r="AJ245" s="216"/>
      <c r="AK245" s="216"/>
      <c r="AL245" s="216"/>
      <c r="AM245" s="216"/>
      <c r="AN245" s="216"/>
      <c r="AO245" s="216"/>
      <c r="AP245" s="216"/>
      <c r="AQ245" s="216"/>
      <c r="AR245" s="216"/>
      <c r="AS245" s="216"/>
      <c r="AT245" s="216"/>
      <c r="AU245" s="216"/>
      <c r="AV245" s="216"/>
      <c r="AW245" s="216"/>
      <c r="AX245" s="216"/>
      <c r="AY245" s="216"/>
      <c r="AZ245" s="216"/>
      <c r="BA245" s="216"/>
      <c r="BB245" s="216"/>
      <c r="BC245" s="216"/>
      <c r="BD245" s="216"/>
      <c r="BE245" s="216"/>
      <c r="BF245" s="216"/>
      <c r="BG245" s="216"/>
      <c r="BH245" s="216"/>
    </row>
    <row r="246" spans="1:60" ht="12.75" outlineLevel="1">
      <c r="A246" s="208">
        <v>86</v>
      </c>
      <c r="B246" s="209" t="s">
        <v>475</v>
      </c>
      <c r="C246" s="210" t="s">
        <v>476</v>
      </c>
      <c r="D246" s="211" t="s">
        <v>152</v>
      </c>
      <c r="E246" s="212">
        <v>3.9</v>
      </c>
      <c r="F246" s="213"/>
      <c r="G246" s="214">
        <f>E246*F246</f>
        <v>0</v>
      </c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  <c r="X246" s="216"/>
      <c r="Y246" s="216"/>
      <c r="Z246" s="216"/>
      <c r="AA246" s="216"/>
      <c r="AB246" s="216"/>
      <c r="AC246" s="216"/>
      <c r="AD246" s="216"/>
      <c r="AE246" s="216"/>
      <c r="AF246" s="216"/>
      <c r="AG246" s="216"/>
      <c r="AH246" s="216"/>
      <c r="AI246" s="216"/>
      <c r="AJ246" s="216"/>
      <c r="AK246" s="216"/>
      <c r="AL246" s="216"/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6"/>
      <c r="BB246" s="216"/>
      <c r="BC246" s="216"/>
      <c r="BD246" s="216"/>
      <c r="BE246" s="216"/>
      <c r="BF246" s="216"/>
      <c r="BG246" s="216"/>
      <c r="BH246" s="216"/>
    </row>
    <row r="247" spans="1:60" ht="12.75" outlineLevel="1">
      <c r="A247" s="208"/>
      <c r="B247" s="209"/>
      <c r="C247" s="217" t="s">
        <v>477</v>
      </c>
      <c r="D247" s="218"/>
      <c r="E247" s="219">
        <v>3.9</v>
      </c>
      <c r="F247" s="213"/>
      <c r="G247" s="214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  <c r="AC247" s="216"/>
      <c r="AD247" s="216"/>
      <c r="AE247" s="216"/>
      <c r="AF247" s="216"/>
      <c r="AG247" s="216"/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6"/>
      <c r="BB247" s="216"/>
      <c r="BC247" s="216"/>
      <c r="BD247" s="216"/>
      <c r="BE247" s="216"/>
      <c r="BF247" s="216"/>
      <c r="BG247" s="216"/>
      <c r="BH247" s="216"/>
    </row>
    <row r="248" spans="1:60" ht="12.75" outlineLevel="1">
      <c r="A248" s="208">
        <v>87</v>
      </c>
      <c r="B248" s="209" t="s">
        <v>478</v>
      </c>
      <c r="C248" s="210" t="s">
        <v>479</v>
      </c>
      <c r="D248" s="211" t="s">
        <v>152</v>
      </c>
      <c r="E248" s="212">
        <v>3.9</v>
      </c>
      <c r="F248" s="213"/>
      <c r="G248" s="214">
        <f aca="true" t="shared" si="13" ref="G248:G249">E248*F248</f>
        <v>0</v>
      </c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  <c r="AC248" s="216"/>
      <c r="AD248" s="216"/>
      <c r="AE248" s="216"/>
      <c r="AF248" s="216"/>
      <c r="AG248" s="216"/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216"/>
      <c r="AR248" s="216"/>
      <c r="AS248" s="216"/>
      <c r="AT248" s="216"/>
      <c r="AU248" s="216"/>
      <c r="AV248" s="216"/>
      <c r="AW248" s="216"/>
      <c r="AX248" s="216"/>
      <c r="AY248" s="216"/>
      <c r="AZ248" s="216"/>
      <c r="BA248" s="216"/>
      <c r="BB248" s="216"/>
      <c r="BC248" s="216"/>
      <c r="BD248" s="216"/>
      <c r="BE248" s="216"/>
      <c r="BF248" s="216"/>
      <c r="BG248" s="216"/>
      <c r="BH248" s="216"/>
    </row>
    <row r="249" spans="1:60" ht="12.75" outlineLevel="1">
      <c r="A249" s="208">
        <v>88</v>
      </c>
      <c r="B249" s="209" t="s">
        <v>480</v>
      </c>
      <c r="C249" s="210" t="s">
        <v>481</v>
      </c>
      <c r="D249" s="211" t="s">
        <v>152</v>
      </c>
      <c r="E249" s="212">
        <v>3.864</v>
      </c>
      <c r="F249" s="213"/>
      <c r="G249" s="214">
        <f t="shared" si="13"/>
        <v>0</v>
      </c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  <c r="X249" s="216"/>
      <c r="Y249" s="216"/>
      <c r="Z249" s="216"/>
      <c r="AA249" s="216"/>
      <c r="AB249" s="216"/>
      <c r="AC249" s="216"/>
      <c r="AD249" s="216"/>
      <c r="AE249" s="216"/>
      <c r="AF249" s="216"/>
      <c r="AG249" s="216"/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216"/>
      <c r="AR249" s="216"/>
      <c r="AS249" s="216"/>
      <c r="AT249" s="216"/>
      <c r="AU249" s="216"/>
      <c r="AV249" s="216"/>
      <c r="AW249" s="216"/>
      <c r="AX249" s="216"/>
      <c r="AY249" s="216"/>
      <c r="AZ249" s="216"/>
      <c r="BA249" s="216"/>
      <c r="BB249" s="216"/>
      <c r="BC249" s="216"/>
      <c r="BD249" s="216"/>
      <c r="BE249" s="216"/>
      <c r="BF249" s="216"/>
      <c r="BG249" s="216"/>
      <c r="BH249" s="216"/>
    </row>
    <row r="250" spans="1:60" ht="12.75" outlineLevel="1">
      <c r="A250" s="208"/>
      <c r="B250" s="209"/>
      <c r="C250" s="217" t="s">
        <v>482</v>
      </c>
      <c r="D250" s="218"/>
      <c r="E250" s="219">
        <v>1.664</v>
      </c>
      <c r="F250" s="213"/>
      <c r="G250" s="214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  <c r="AC250" s="216"/>
      <c r="AD250" s="216"/>
      <c r="AE250" s="216"/>
      <c r="AF250" s="216"/>
      <c r="AG250" s="216"/>
      <c r="AH250" s="216"/>
      <c r="AI250" s="216"/>
      <c r="AJ250" s="216"/>
      <c r="AK250" s="216"/>
      <c r="AL250" s="216"/>
      <c r="AM250" s="216"/>
      <c r="AN250" s="216"/>
      <c r="AO250" s="216"/>
      <c r="AP250" s="216"/>
      <c r="AQ250" s="216"/>
      <c r="AR250" s="216"/>
      <c r="AS250" s="216"/>
      <c r="AT250" s="216"/>
      <c r="AU250" s="216"/>
      <c r="AV250" s="216"/>
      <c r="AW250" s="216"/>
      <c r="AX250" s="216"/>
      <c r="AY250" s="216"/>
      <c r="AZ250" s="216"/>
      <c r="BA250" s="216"/>
      <c r="BB250" s="216"/>
      <c r="BC250" s="216"/>
      <c r="BD250" s="216"/>
      <c r="BE250" s="216"/>
      <c r="BF250" s="216"/>
      <c r="BG250" s="216"/>
      <c r="BH250" s="216"/>
    </row>
    <row r="251" spans="1:60" ht="12.75" outlineLevel="1">
      <c r="A251" s="208"/>
      <c r="B251" s="209"/>
      <c r="C251" s="217" t="s">
        <v>483</v>
      </c>
      <c r="D251" s="218"/>
      <c r="E251" s="219">
        <v>2.2</v>
      </c>
      <c r="F251" s="213"/>
      <c r="G251" s="214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  <c r="AA251" s="216"/>
      <c r="AB251" s="216"/>
      <c r="AC251" s="216"/>
      <c r="AD251" s="216"/>
      <c r="AE251" s="216"/>
      <c r="AF251" s="216"/>
      <c r="AG251" s="216"/>
      <c r="AH251" s="216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6"/>
      <c r="AU251" s="216"/>
      <c r="AV251" s="216"/>
      <c r="AW251" s="216"/>
      <c r="AX251" s="216"/>
      <c r="AY251" s="216"/>
      <c r="AZ251" s="216"/>
      <c r="BA251" s="216"/>
      <c r="BB251" s="216"/>
      <c r="BC251" s="216"/>
      <c r="BD251" s="216"/>
      <c r="BE251" s="216"/>
      <c r="BF251" s="216"/>
      <c r="BG251" s="216"/>
      <c r="BH251" s="216"/>
    </row>
    <row r="252" spans="1:60" ht="12.75" outlineLevel="1">
      <c r="A252" s="208">
        <v>89</v>
      </c>
      <c r="B252" s="209" t="s">
        <v>484</v>
      </c>
      <c r="C252" s="210" t="s">
        <v>485</v>
      </c>
      <c r="D252" s="211" t="s">
        <v>152</v>
      </c>
      <c r="E252" s="212">
        <v>3.864</v>
      </c>
      <c r="F252" s="213"/>
      <c r="G252" s="214">
        <f aca="true" t="shared" si="14" ref="G252:G253">E252*F252</f>
        <v>0</v>
      </c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  <c r="AE252" s="216"/>
      <c r="AF252" s="216"/>
      <c r="AG252" s="216"/>
      <c r="AH252" s="216"/>
      <c r="AI252" s="216"/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6"/>
      <c r="BB252" s="216"/>
      <c r="BC252" s="216"/>
      <c r="BD252" s="216"/>
      <c r="BE252" s="216"/>
      <c r="BF252" s="216"/>
      <c r="BG252" s="216"/>
      <c r="BH252" s="216"/>
    </row>
    <row r="253" spans="1:60" ht="33.75" outlineLevel="1">
      <c r="A253" s="208">
        <v>90</v>
      </c>
      <c r="B253" s="209" t="s">
        <v>486</v>
      </c>
      <c r="C253" s="210" t="s">
        <v>487</v>
      </c>
      <c r="D253" s="211" t="s">
        <v>276</v>
      </c>
      <c r="E253" s="212">
        <v>2</v>
      </c>
      <c r="F253" s="213"/>
      <c r="G253" s="214">
        <f t="shared" si="14"/>
        <v>0</v>
      </c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  <c r="AC253" s="216"/>
      <c r="AD253" s="216"/>
      <c r="AE253" s="216"/>
      <c r="AF253" s="216"/>
      <c r="AG253" s="216"/>
      <c r="AH253" s="216"/>
      <c r="AI253" s="216"/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6"/>
      <c r="BB253" s="216"/>
      <c r="BC253" s="216"/>
      <c r="BD253" s="216"/>
      <c r="BE253" s="216"/>
      <c r="BF253" s="216"/>
      <c r="BG253" s="216"/>
      <c r="BH253" s="216"/>
    </row>
    <row r="254" spans="1:60" ht="12.75" outlineLevel="1">
      <c r="A254" s="208"/>
      <c r="B254" s="209"/>
      <c r="C254" s="217" t="s">
        <v>488</v>
      </c>
      <c r="D254" s="218"/>
      <c r="E254" s="219">
        <v>2</v>
      </c>
      <c r="F254" s="213"/>
      <c r="G254" s="214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  <c r="BD254" s="216"/>
      <c r="BE254" s="216"/>
      <c r="BF254" s="216"/>
      <c r="BG254" s="216"/>
      <c r="BH254" s="216"/>
    </row>
    <row r="255" spans="1:60" ht="33.75" outlineLevel="1">
      <c r="A255" s="208">
        <v>91</v>
      </c>
      <c r="B255" s="209" t="s">
        <v>489</v>
      </c>
      <c r="C255" s="210" t="s">
        <v>490</v>
      </c>
      <c r="D255" s="211" t="s">
        <v>276</v>
      </c>
      <c r="E255" s="212">
        <v>8</v>
      </c>
      <c r="F255" s="213"/>
      <c r="G255" s="214">
        <f>E255*F255</f>
        <v>0</v>
      </c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  <c r="AC255" s="216"/>
      <c r="AD255" s="216"/>
      <c r="AE255" s="216"/>
      <c r="AF255" s="216"/>
      <c r="AG255" s="216"/>
      <c r="AH255" s="216"/>
      <c r="AI255" s="216"/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16"/>
      <c r="AZ255" s="216"/>
      <c r="BA255" s="216"/>
      <c r="BB255" s="216"/>
      <c r="BC255" s="216"/>
      <c r="BD255" s="216"/>
      <c r="BE255" s="216"/>
      <c r="BF255" s="216"/>
      <c r="BG255" s="216"/>
      <c r="BH255" s="216"/>
    </row>
    <row r="256" spans="1:60" ht="12.75" outlineLevel="1">
      <c r="A256" s="208"/>
      <c r="B256" s="209"/>
      <c r="C256" s="217" t="s">
        <v>491</v>
      </c>
      <c r="D256" s="218"/>
      <c r="E256" s="219">
        <v>5</v>
      </c>
      <c r="F256" s="213"/>
      <c r="G256" s="214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6"/>
      <c r="AC256" s="216"/>
      <c r="AD256" s="216"/>
      <c r="AE256" s="216"/>
      <c r="AF256" s="216"/>
      <c r="AG256" s="216"/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6"/>
      <c r="BB256" s="216"/>
      <c r="BC256" s="216"/>
      <c r="BD256" s="216"/>
      <c r="BE256" s="216"/>
      <c r="BF256" s="216"/>
      <c r="BG256" s="216"/>
      <c r="BH256" s="216"/>
    </row>
    <row r="257" spans="1:60" ht="12.75" outlineLevel="1">
      <c r="A257" s="208"/>
      <c r="B257" s="209"/>
      <c r="C257" s="217" t="s">
        <v>492</v>
      </c>
      <c r="D257" s="218"/>
      <c r="E257" s="219">
        <v>3</v>
      </c>
      <c r="F257" s="213"/>
      <c r="G257" s="214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  <c r="AA257" s="216"/>
      <c r="AB257" s="216"/>
      <c r="AC257" s="216"/>
      <c r="AD257" s="216"/>
      <c r="AE257" s="216"/>
      <c r="AF257" s="216"/>
      <c r="AG257" s="216"/>
      <c r="AH257" s="216"/>
      <c r="AI257" s="216"/>
      <c r="AJ257" s="216"/>
      <c r="AK257" s="216"/>
      <c r="AL257" s="216"/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6"/>
      <c r="BB257" s="216"/>
      <c r="BC257" s="216"/>
      <c r="BD257" s="216"/>
      <c r="BE257" s="216"/>
      <c r="BF257" s="216"/>
      <c r="BG257" s="216"/>
      <c r="BH257" s="216"/>
    </row>
    <row r="258" spans="1:7" ht="12.75">
      <c r="A258" s="220" t="s">
        <v>149</v>
      </c>
      <c r="B258" s="221" t="s">
        <v>67</v>
      </c>
      <c r="C258" s="222" t="s">
        <v>68</v>
      </c>
      <c r="D258" s="223"/>
      <c r="E258" s="224"/>
      <c r="F258" s="225">
        <f>SUM(G259:G337)</f>
        <v>0</v>
      </c>
      <c r="G258" s="225"/>
    </row>
    <row r="259" spans="1:60" ht="22.5" outlineLevel="1">
      <c r="A259" s="208">
        <v>92</v>
      </c>
      <c r="B259" s="209" t="s">
        <v>493</v>
      </c>
      <c r="C259" s="210" t="s">
        <v>494</v>
      </c>
      <c r="D259" s="211" t="s">
        <v>169</v>
      </c>
      <c r="E259" s="212">
        <v>2.8782</v>
      </c>
      <c r="F259" s="213"/>
      <c r="G259" s="214">
        <f>E259*F259</f>
        <v>0</v>
      </c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216"/>
      <c r="AC259" s="216"/>
      <c r="AD259" s="216"/>
      <c r="AE259" s="216"/>
      <c r="AF259" s="216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6"/>
      <c r="BB259" s="216"/>
      <c r="BC259" s="216"/>
      <c r="BD259" s="216"/>
      <c r="BE259" s="216"/>
      <c r="BF259" s="216"/>
      <c r="BG259" s="216"/>
      <c r="BH259" s="216"/>
    </row>
    <row r="260" spans="1:60" ht="12.75" outlineLevel="1">
      <c r="A260" s="208"/>
      <c r="B260" s="209"/>
      <c r="C260" s="217" t="s">
        <v>495</v>
      </c>
      <c r="D260" s="218"/>
      <c r="E260" s="219">
        <v>2.8782</v>
      </c>
      <c r="F260" s="213"/>
      <c r="G260" s="214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16"/>
      <c r="AU260" s="216"/>
      <c r="AV260" s="216"/>
      <c r="AW260" s="216"/>
      <c r="AX260" s="216"/>
      <c r="AY260" s="216"/>
      <c r="AZ260" s="216"/>
      <c r="BA260" s="216"/>
      <c r="BB260" s="216"/>
      <c r="BC260" s="216"/>
      <c r="BD260" s="216"/>
      <c r="BE260" s="216"/>
      <c r="BF260" s="216"/>
      <c r="BG260" s="216"/>
      <c r="BH260" s="216"/>
    </row>
    <row r="261" spans="1:60" ht="12.75" outlineLevel="1">
      <c r="A261" s="208">
        <v>93</v>
      </c>
      <c r="B261" s="209" t="s">
        <v>248</v>
      </c>
      <c r="C261" s="210" t="s">
        <v>249</v>
      </c>
      <c r="D261" s="211" t="s">
        <v>152</v>
      </c>
      <c r="E261" s="212">
        <v>4.025</v>
      </c>
      <c r="F261" s="213"/>
      <c r="G261" s="214">
        <f>E261*F261</f>
        <v>0</v>
      </c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16"/>
      <c r="AU261" s="216"/>
      <c r="AV261" s="216"/>
      <c r="AW261" s="216"/>
      <c r="AX261" s="216"/>
      <c r="AY261" s="216"/>
      <c r="AZ261" s="216"/>
      <c r="BA261" s="216"/>
      <c r="BB261" s="216"/>
      <c r="BC261" s="216"/>
      <c r="BD261" s="216"/>
      <c r="BE261" s="216"/>
      <c r="BF261" s="216"/>
      <c r="BG261" s="216"/>
      <c r="BH261" s="216"/>
    </row>
    <row r="262" spans="1:60" ht="12.75" outlineLevel="1">
      <c r="A262" s="208"/>
      <c r="B262" s="209"/>
      <c r="C262" s="217" t="s">
        <v>496</v>
      </c>
      <c r="D262" s="218"/>
      <c r="E262" s="219">
        <v>4.025</v>
      </c>
      <c r="F262" s="213"/>
      <c r="G262" s="214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16"/>
      <c r="AU262" s="216"/>
      <c r="AV262" s="216"/>
      <c r="AW262" s="216"/>
      <c r="AX262" s="216"/>
      <c r="AY262" s="216"/>
      <c r="AZ262" s="216"/>
      <c r="BA262" s="216"/>
      <c r="BB262" s="216"/>
      <c r="BC262" s="216"/>
      <c r="BD262" s="216"/>
      <c r="BE262" s="216"/>
      <c r="BF262" s="216"/>
      <c r="BG262" s="216"/>
      <c r="BH262" s="216"/>
    </row>
    <row r="263" spans="1:60" ht="12.75" outlineLevel="1">
      <c r="A263" s="208">
        <v>94</v>
      </c>
      <c r="B263" s="209" t="s">
        <v>254</v>
      </c>
      <c r="C263" s="210" t="s">
        <v>255</v>
      </c>
      <c r="D263" s="211" t="s">
        <v>152</v>
      </c>
      <c r="E263" s="212">
        <v>4.025</v>
      </c>
      <c r="F263" s="213"/>
      <c r="G263" s="214">
        <f aca="true" t="shared" si="15" ref="G263:G264">E263*F263</f>
        <v>0</v>
      </c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  <c r="AA263" s="216"/>
      <c r="AB263" s="216"/>
      <c r="AC263" s="216"/>
      <c r="AD263" s="216"/>
      <c r="AE263" s="216"/>
      <c r="AF263" s="216"/>
      <c r="AG263" s="216"/>
      <c r="AH263" s="216"/>
      <c r="AI263" s="216"/>
      <c r="AJ263" s="216"/>
      <c r="AK263" s="216"/>
      <c r="AL263" s="216"/>
      <c r="AM263" s="216"/>
      <c r="AN263" s="216"/>
      <c r="AO263" s="216"/>
      <c r="AP263" s="216"/>
      <c r="AQ263" s="216"/>
      <c r="AR263" s="216"/>
      <c r="AS263" s="216"/>
      <c r="AT263" s="216"/>
      <c r="AU263" s="216"/>
      <c r="AV263" s="216"/>
      <c r="AW263" s="216"/>
      <c r="AX263" s="216"/>
      <c r="AY263" s="216"/>
      <c r="AZ263" s="216"/>
      <c r="BA263" s="216"/>
      <c r="BB263" s="216"/>
      <c r="BC263" s="216"/>
      <c r="BD263" s="216"/>
      <c r="BE263" s="216"/>
      <c r="BF263" s="216"/>
      <c r="BG263" s="216"/>
      <c r="BH263" s="216"/>
    </row>
    <row r="264" spans="1:60" ht="22.5" outlineLevel="1">
      <c r="A264" s="208">
        <v>95</v>
      </c>
      <c r="B264" s="209" t="s">
        <v>497</v>
      </c>
      <c r="C264" s="210" t="s">
        <v>498</v>
      </c>
      <c r="D264" s="211" t="s">
        <v>258</v>
      </c>
      <c r="E264" s="212">
        <v>0.27028</v>
      </c>
      <c r="F264" s="213"/>
      <c r="G264" s="214">
        <f t="shared" si="15"/>
        <v>0</v>
      </c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  <c r="AA264" s="216"/>
      <c r="AB264" s="216"/>
      <c r="AC264" s="216"/>
      <c r="AD264" s="216"/>
      <c r="AE264" s="216"/>
      <c r="AF264" s="216"/>
      <c r="AG264" s="216"/>
      <c r="AH264" s="216"/>
      <c r="AI264" s="216"/>
      <c r="AJ264" s="216"/>
      <c r="AK264" s="216"/>
      <c r="AL264" s="216"/>
      <c r="AM264" s="216"/>
      <c r="AN264" s="216"/>
      <c r="AO264" s="216"/>
      <c r="AP264" s="216"/>
      <c r="AQ264" s="216"/>
      <c r="AR264" s="216"/>
      <c r="AS264" s="216"/>
      <c r="AT264" s="216"/>
      <c r="AU264" s="216"/>
      <c r="AV264" s="216"/>
      <c r="AW264" s="216"/>
      <c r="AX264" s="216"/>
      <c r="AY264" s="216"/>
      <c r="AZ264" s="216"/>
      <c r="BA264" s="216"/>
      <c r="BB264" s="216"/>
      <c r="BC264" s="216"/>
      <c r="BD264" s="216"/>
      <c r="BE264" s="216"/>
      <c r="BF264" s="216"/>
      <c r="BG264" s="216"/>
      <c r="BH264" s="216"/>
    </row>
    <row r="265" spans="1:60" ht="12.75" outlineLevel="1">
      <c r="A265" s="208"/>
      <c r="B265" s="209"/>
      <c r="C265" s="217" t="s">
        <v>499</v>
      </c>
      <c r="D265" s="218"/>
      <c r="E265" s="219">
        <v>0.2703</v>
      </c>
      <c r="F265" s="213"/>
      <c r="G265" s="214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  <c r="AA265" s="216"/>
      <c r="AB265" s="216"/>
      <c r="AC265" s="216"/>
      <c r="AD265" s="216"/>
      <c r="AE265" s="216"/>
      <c r="AF265" s="216"/>
      <c r="AG265" s="216"/>
      <c r="AH265" s="216"/>
      <c r="AI265" s="216"/>
      <c r="AJ265" s="216"/>
      <c r="AK265" s="216"/>
      <c r="AL265" s="216"/>
      <c r="AM265" s="216"/>
      <c r="AN265" s="216"/>
      <c r="AO265" s="216"/>
      <c r="AP265" s="216"/>
      <c r="AQ265" s="216"/>
      <c r="AR265" s="216"/>
      <c r="AS265" s="216"/>
      <c r="AT265" s="216"/>
      <c r="AU265" s="216"/>
      <c r="AV265" s="216"/>
      <c r="AW265" s="216"/>
      <c r="AX265" s="216"/>
      <c r="AY265" s="216"/>
      <c r="AZ265" s="216"/>
      <c r="BA265" s="216"/>
      <c r="BB265" s="216"/>
      <c r="BC265" s="216"/>
      <c r="BD265" s="216"/>
      <c r="BE265" s="216"/>
      <c r="BF265" s="216"/>
      <c r="BG265" s="216"/>
      <c r="BH265" s="216"/>
    </row>
    <row r="266" spans="1:60" ht="12.75" outlineLevel="1">
      <c r="A266" s="208">
        <v>96</v>
      </c>
      <c r="B266" s="209" t="s">
        <v>500</v>
      </c>
      <c r="C266" s="210" t="s">
        <v>501</v>
      </c>
      <c r="D266" s="211" t="s">
        <v>152</v>
      </c>
      <c r="E266" s="212">
        <v>33.63</v>
      </c>
      <c r="F266" s="213"/>
      <c r="G266" s="214">
        <f>E266*F266</f>
        <v>0</v>
      </c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  <c r="AC266" s="216"/>
      <c r="AD266" s="216"/>
      <c r="AE266" s="216"/>
      <c r="AF266" s="216"/>
      <c r="AG266" s="216"/>
      <c r="AH266" s="216"/>
      <c r="AI266" s="216"/>
      <c r="AJ266" s="216"/>
      <c r="AK266" s="216"/>
      <c r="AL266" s="216"/>
      <c r="AM266" s="216"/>
      <c r="AN266" s="216"/>
      <c r="AO266" s="216"/>
      <c r="AP266" s="216"/>
      <c r="AQ266" s="216"/>
      <c r="AR266" s="216"/>
      <c r="AS266" s="216"/>
      <c r="AT266" s="216"/>
      <c r="AU266" s="216"/>
      <c r="AV266" s="216"/>
      <c r="AW266" s="216"/>
      <c r="AX266" s="216"/>
      <c r="AY266" s="216"/>
      <c r="AZ266" s="216"/>
      <c r="BA266" s="216"/>
      <c r="BB266" s="216"/>
      <c r="BC266" s="216"/>
      <c r="BD266" s="216"/>
      <c r="BE266" s="216"/>
      <c r="BF266" s="216"/>
      <c r="BG266" s="216"/>
      <c r="BH266" s="216"/>
    </row>
    <row r="267" spans="1:60" ht="12.75" outlineLevel="1">
      <c r="A267" s="208"/>
      <c r="B267" s="209"/>
      <c r="C267" s="217" t="s">
        <v>502</v>
      </c>
      <c r="D267" s="218"/>
      <c r="E267" s="219">
        <v>26.23</v>
      </c>
      <c r="F267" s="213"/>
      <c r="G267" s="214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  <c r="AA267" s="216"/>
      <c r="AB267" s="216"/>
      <c r="AC267" s="216"/>
      <c r="AD267" s="216"/>
      <c r="AE267" s="216"/>
      <c r="AF267" s="216"/>
      <c r="AG267" s="216"/>
      <c r="AH267" s="216"/>
      <c r="AI267" s="216"/>
      <c r="AJ267" s="216"/>
      <c r="AK267" s="216"/>
      <c r="AL267" s="216"/>
      <c r="AM267" s="216"/>
      <c r="AN267" s="216"/>
      <c r="AO267" s="216"/>
      <c r="AP267" s="216"/>
      <c r="AQ267" s="216"/>
      <c r="AR267" s="216"/>
      <c r="AS267" s="216"/>
      <c r="AT267" s="216"/>
      <c r="AU267" s="216"/>
      <c r="AV267" s="216"/>
      <c r="AW267" s="216"/>
      <c r="AX267" s="216"/>
      <c r="AY267" s="216"/>
      <c r="AZ267" s="216"/>
      <c r="BA267" s="216"/>
      <c r="BB267" s="216"/>
      <c r="BC267" s="216"/>
      <c r="BD267" s="216"/>
      <c r="BE267" s="216"/>
      <c r="BF267" s="216"/>
      <c r="BG267" s="216"/>
      <c r="BH267" s="216"/>
    </row>
    <row r="268" spans="1:60" ht="12.75" outlineLevel="1">
      <c r="A268" s="208"/>
      <c r="B268" s="209"/>
      <c r="C268" s="217" t="s">
        <v>503</v>
      </c>
      <c r="D268" s="218"/>
      <c r="E268" s="219">
        <v>5.6</v>
      </c>
      <c r="F268" s="213"/>
      <c r="G268" s="214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  <c r="AE268" s="216"/>
      <c r="AF268" s="216"/>
      <c r="AG268" s="216"/>
      <c r="AH268" s="216"/>
      <c r="AI268" s="216"/>
      <c r="AJ268" s="216"/>
      <c r="AK268" s="216"/>
      <c r="AL268" s="216"/>
      <c r="AM268" s="216"/>
      <c r="AN268" s="216"/>
      <c r="AO268" s="216"/>
      <c r="AP268" s="216"/>
      <c r="AQ268" s="216"/>
      <c r="AR268" s="216"/>
      <c r="AS268" s="216"/>
      <c r="AT268" s="216"/>
      <c r="AU268" s="216"/>
      <c r="AV268" s="216"/>
      <c r="AW268" s="216"/>
      <c r="AX268" s="216"/>
      <c r="AY268" s="216"/>
      <c r="AZ268" s="216"/>
      <c r="BA268" s="216"/>
      <c r="BB268" s="216"/>
      <c r="BC268" s="216"/>
      <c r="BD268" s="216"/>
      <c r="BE268" s="216"/>
      <c r="BF268" s="216"/>
      <c r="BG268" s="216"/>
      <c r="BH268" s="216"/>
    </row>
    <row r="269" spans="1:60" ht="12.75" outlineLevel="1">
      <c r="A269" s="208"/>
      <c r="B269" s="209"/>
      <c r="C269" s="217" t="s">
        <v>504</v>
      </c>
      <c r="D269" s="218"/>
      <c r="E269" s="219">
        <v>1.8</v>
      </c>
      <c r="F269" s="213"/>
      <c r="G269" s="214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16"/>
      <c r="AK269" s="216"/>
      <c r="AL269" s="216"/>
      <c r="AM269" s="216"/>
      <c r="AN269" s="216"/>
      <c r="AO269" s="216"/>
      <c r="AP269" s="216"/>
      <c r="AQ269" s="216"/>
      <c r="AR269" s="216"/>
      <c r="AS269" s="216"/>
      <c r="AT269" s="216"/>
      <c r="AU269" s="216"/>
      <c r="AV269" s="216"/>
      <c r="AW269" s="216"/>
      <c r="AX269" s="216"/>
      <c r="AY269" s="216"/>
      <c r="AZ269" s="216"/>
      <c r="BA269" s="216"/>
      <c r="BB269" s="216"/>
      <c r="BC269" s="216"/>
      <c r="BD269" s="216"/>
      <c r="BE269" s="216"/>
      <c r="BF269" s="216"/>
      <c r="BG269" s="216"/>
      <c r="BH269" s="216"/>
    </row>
    <row r="270" spans="1:60" ht="12.75" outlineLevel="1">
      <c r="A270" s="208">
        <v>97</v>
      </c>
      <c r="B270" s="209" t="s">
        <v>505</v>
      </c>
      <c r="C270" s="210" t="s">
        <v>506</v>
      </c>
      <c r="D270" s="211" t="s">
        <v>162</v>
      </c>
      <c r="E270" s="212">
        <v>22.2</v>
      </c>
      <c r="F270" s="213"/>
      <c r="G270" s="214">
        <f>E270*F270</f>
        <v>0</v>
      </c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16"/>
      <c r="AK270" s="216"/>
      <c r="AL270" s="216"/>
      <c r="AM270" s="216"/>
      <c r="AN270" s="216"/>
      <c r="AO270" s="216"/>
      <c r="AP270" s="216"/>
      <c r="AQ270" s="216"/>
      <c r="AR270" s="216"/>
      <c r="AS270" s="216"/>
      <c r="AT270" s="216"/>
      <c r="AU270" s="216"/>
      <c r="AV270" s="216"/>
      <c r="AW270" s="216"/>
      <c r="AX270" s="216"/>
      <c r="AY270" s="216"/>
      <c r="AZ270" s="216"/>
      <c r="BA270" s="216"/>
      <c r="BB270" s="216"/>
      <c r="BC270" s="216"/>
      <c r="BD270" s="216"/>
      <c r="BE270" s="216"/>
      <c r="BF270" s="216"/>
      <c r="BG270" s="216"/>
      <c r="BH270" s="216"/>
    </row>
    <row r="271" spans="1:60" ht="12.75" outlineLevel="1">
      <c r="A271" s="208"/>
      <c r="B271" s="209"/>
      <c r="C271" s="217" t="s">
        <v>507</v>
      </c>
      <c r="D271" s="218"/>
      <c r="E271" s="219">
        <v>22.2</v>
      </c>
      <c r="F271" s="213"/>
      <c r="G271" s="214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16"/>
      <c r="AK271" s="216"/>
      <c r="AL271" s="216"/>
      <c r="AM271" s="216"/>
      <c r="AN271" s="216"/>
      <c r="AO271" s="216"/>
      <c r="AP271" s="216"/>
      <c r="AQ271" s="216"/>
      <c r="AR271" s="216"/>
      <c r="AS271" s="216"/>
      <c r="AT271" s="216"/>
      <c r="AU271" s="216"/>
      <c r="AV271" s="216"/>
      <c r="AW271" s="216"/>
      <c r="AX271" s="216"/>
      <c r="AY271" s="216"/>
      <c r="AZ271" s="216"/>
      <c r="BA271" s="216"/>
      <c r="BB271" s="216"/>
      <c r="BC271" s="216"/>
      <c r="BD271" s="216"/>
      <c r="BE271" s="216"/>
      <c r="BF271" s="216"/>
      <c r="BG271" s="216"/>
      <c r="BH271" s="216"/>
    </row>
    <row r="272" spans="1:60" ht="12.75" outlineLevel="1">
      <c r="A272" s="208">
        <v>98</v>
      </c>
      <c r="B272" s="209" t="s">
        <v>508</v>
      </c>
      <c r="C272" s="210" t="s">
        <v>509</v>
      </c>
      <c r="D272" s="211" t="s">
        <v>152</v>
      </c>
      <c r="E272" s="212">
        <v>145.925</v>
      </c>
      <c r="F272" s="213"/>
      <c r="G272" s="214">
        <f>E272*F272</f>
        <v>0</v>
      </c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6"/>
      <c r="AD272" s="216"/>
      <c r="AE272" s="216"/>
      <c r="AF272" s="216"/>
      <c r="AG272" s="216"/>
      <c r="AH272" s="216"/>
      <c r="AI272" s="216"/>
      <c r="AJ272" s="216"/>
      <c r="AK272" s="216"/>
      <c r="AL272" s="216"/>
      <c r="AM272" s="216"/>
      <c r="AN272" s="216"/>
      <c r="AO272" s="216"/>
      <c r="AP272" s="216"/>
      <c r="AQ272" s="216"/>
      <c r="AR272" s="216"/>
      <c r="AS272" s="216"/>
      <c r="AT272" s="216"/>
      <c r="AU272" s="216"/>
      <c r="AV272" s="216"/>
      <c r="AW272" s="216"/>
      <c r="AX272" s="216"/>
      <c r="AY272" s="216"/>
      <c r="AZ272" s="216"/>
      <c r="BA272" s="216"/>
      <c r="BB272" s="216"/>
      <c r="BC272" s="216"/>
      <c r="BD272" s="216"/>
      <c r="BE272" s="216"/>
      <c r="BF272" s="216"/>
      <c r="BG272" s="216"/>
      <c r="BH272" s="216"/>
    </row>
    <row r="273" spans="1:60" ht="12.75" outlineLevel="1">
      <c r="A273" s="208"/>
      <c r="B273" s="209"/>
      <c r="C273" s="217" t="s">
        <v>510</v>
      </c>
      <c r="D273" s="218"/>
      <c r="E273" s="219">
        <v>40.8</v>
      </c>
      <c r="F273" s="213"/>
      <c r="G273" s="214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6"/>
      <c r="AD273" s="216"/>
      <c r="AE273" s="216"/>
      <c r="AF273" s="216"/>
      <c r="AG273" s="216"/>
      <c r="AH273" s="216"/>
      <c r="AI273" s="216"/>
      <c r="AJ273" s="216"/>
      <c r="AK273" s="216"/>
      <c r="AL273" s="216"/>
      <c r="AM273" s="216"/>
      <c r="AN273" s="216"/>
      <c r="AO273" s="216"/>
      <c r="AP273" s="216"/>
      <c r="AQ273" s="216"/>
      <c r="AR273" s="216"/>
      <c r="AS273" s="216"/>
      <c r="AT273" s="216"/>
      <c r="AU273" s="216"/>
      <c r="AV273" s="216"/>
      <c r="AW273" s="216"/>
      <c r="AX273" s="216"/>
      <c r="AY273" s="216"/>
      <c r="AZ273" s="216"/>
      <c r="BA273" s="216"/>
      <c r="BB273" s="216"/>
      <c r="BC273" s="216"/>
      <c r="BD273" s="216"/>
      <c r="BE273" s="216"/>
      <c r="BF273" s="216"/>
      <c r="BG273" s="216"/>
      <c r="BH273" s="216"/>
    </row>
    <row r="274" spans="1:60" ht="12.75" outlineLevel="1">
      <c r="A274" s="208"/>
      <c r="B274" s="209"/>
      <c r="C274" s="217" t="s">
        <v>511</v>
      </c>
      <c r="D274" s="218"/>
      <c r="E274" s="219">
        <v>61</v>
      </c>
      <c r="F274" s="213"/>
      <c r="G274" s="214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216"/>
      <c r="AD274" s="216"/>
      <c r="AE274" s="216"/>
      <c r="AF274" s="216"/>
      <c r="AG274" s="216"/>
      <c r="AH274" s="216"/>
      <c r="AI274" s="216"/>
      <c r="AJ274" s="216"/>
      <c r="AK274" s="216"/>
      <c r="AL274" s="216"/>
      <c r="AM274" s="216"/>
      <c r="AN274" s="216"/>
      <c r="AO274" s="216"/>
      <c r="AP274" s="216"/>
      <c r="AQ274" s="216"/>
      <c r="AR274" s="216"/>
      <c r="AS274" s="216"/>
      <c r="AT274" s="216"/>
      <c r="AU274" s="216"/>
      <c r="AV274" s="216"/>
      <c r="AW274" s="216"/>
      <c r="AX274" s="216"/>
      <c r="AY274" s="216"/>
      <c r="AZ274" s="216"/>
      <c r="BA274" s="216"/>
      <c r="BB274" s="216"/>
      <c r="BC274" s="216"/>
      <c r="BD274" s="216"/>
      <c r="BE274" s="216"/>
      <c r="BF274" s="216"/>
      <c r="BG274" s="216"/>
      <c r="BH274" s="216"/>
    </row>
    <row r="275" spans="1:60" ht="12.75" outlineLevel="1">
      <c r="A275" s="208"/>
      <c r="B275" s="209"/>
      <c r="C275" s="217" t="s">
        <v>512</v>
      </c>
      <c r="D275" s="218"/>
      <c r="E275" s="219">
        <v>44.125</v>
      </c>
      <c r="F275" s="213"/>
      <c r="G275" s="214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  <c r="AE275" s="216"/>
      <c r="AF275" s="216"/>
      <c r="AG275" s="216"/>
      <c r="AH275" s="216"/>
      <c r="AI275" s="216"/>
      <c r="AJ275" s="216"/>
      <c r="AK275" s="216"/>
      <c r="AL275" s="216"/>
      <c r="AM275" s="216"/>
      <c r="AN275" s="216"/>
      <c r="AO275" s="216"/>
      <c r="AP275" s="216"/>
      <c r="AQ275" s="216"/>
      <c r="AR275" s="216"/>
      <c r="AS275" s="216"/>
      <c r="AT275" s="216"/>
      <c r="AU275" s="216"/>
      <c r="AV275" s="216"/>
      <c r="AW275" s="216"/>
      <c r="AX275" s="216"/>
      <c r="AY275" s="216"/>
      <c r="AZ275" s="216"/>
      <c r="BA275" s="216"/>
      <c r="BB275" s="216"/>
      <c r="BC275" s="216"/>
      <c r="BD275" s="216"/>
      <c r="BE275" s="216"/>
      <c r="BF275" s="216"/>
      <c r="BG275" s="216"/>
      <c r="BH275" s="216"/>
    </row>
    <row r="276" spans="1:60" ht="12.75" outlineLevel="1">
      <c r="A276" s="208">
        <v>99</v>
      </c>
      <c r="B276" s="209" t="s">
        <v>513</v>
      </c>
      <c r="C276" s="210" t="s">
        <v>514</v>
      </c>
      <c r="D276" s="211" t="s">
        <v>152</v>
      </c>
      <c r="E276" s="212">
        <v>33.63</v>
      </c>
      <c r="F276" s="213"/>
      <c r="G276" s="214">
        <f>E276*F276</f>
        <v>0</v>
      </c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16"/>
      <c r="AK276" s="216"/>
      <c r="AL276" s="216"/>
      <c r="AM276" s="216"/>
      <c r="AN276" s="216"/>
      <c r="AO276" s="216"/>
      <c r="AP276" s="216"/>
      <c r="AQ276" s="216"/>
      <c r="AR276" s="216"/>
      <c r="AS276" s="216"/>
      <c r="AT276" s="216"/>
      <c r="AU276" s="216"/>
      <c r="AV276" s="216"/>
      <c r="AW276" s="216"/>
      <c r="AX276" s="216"/>
      <c r="AY276" s="216"/>
      <c r="AZ276" s="216"/>
      <c r="BA276" s="216"/>
      <c r="BB276" s="216"/>
      <c r="BC276" s="216"/>
      <c r="BD276" s="216"/>
      <c r="BE276" s="216"/>
      <c r="BF276" s="216"/>
      <c r="BG276" s="216"/>
      <c r="BH276" s="216"/>
    </row>
    <row r="277" spans="1:60" ht="12.75" outlineLevel="1">
      <c r="A277" s="208"/>
      <c r="B277" s="209"/>
      <c r="C277" s="217" t="s">
        <v>502</v>
      </c>
      <c r="D277" s="218"/>
      <c r="E277" s="219">
        <v>26.23</v>
      </c>
      <c r="F277" s="213"/>
      <c r="G277" s="214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16"/>
      <c r="AK277" s="216"/>
      <c r="AL277" s="216"/>
      <c r="AM277" s="216"/>
      <c r="AN277" s="216"/>
      <c r="AO277" s="216"/>
      <c r="AP277" s="216"/>
      <c r="AQ277" s="216"/>
      <c r="AR277" s="216"/>
      <c r="AS277" s="216"/>
      <c r="AT277" s="216"/>
      <c r="AU277" s="216"/>
      <c r="AV277" s="216"/>
      <c r="AW277" s="216"/>
      <c r="AX277" s="216"/>
      <c r="AY277" s="216"/>
      <c r="AZ277" s="216"/>
      <c r="BA277" s="216"/>
      <c r="BB277" s="216"/>
      <c r="BC277" s="216"/>
      <c r="BD277" s="216"/>
      <c r="BE277" s="216"/>
      <c r="BF277" s="216"/>
      <c r="BG277" s="216"/>
      <c r="BH277" s="216"/>
    </row>
    <row r="278" spans="1:60" ht="12.75" outlineLevel="1">
      <c r="A278" s="208"/>
      <c r="B278" s="209"/>
      <c r="C278" s="217" t="s">
        <v>503</v>
      </c>
      <c r="D278" s="218"/>
      <c r="E278" s="219">
        <v>5.6</v>
      </c>
      <c r="F278" s="213"/>
      <c r="G278" s="214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16"/>
      <c r="AK278" s="216"/>
      <c r="AL278" s="216"/>
      <c r="AM278" s="216"/>
      <c r="AN278" s="216"/>
      <c r="AO278" s="216"/>
      <c r="AP278" s="216"/>
      <c r="AQ278" s="216"/>
      <c r="AR278" s="216"/>
      <c r="AS278" s="216"/>
      <c r="AT278" s="216"/>
      <c r="AU278" s="216"/>
      <c r="AV278" s="216"/>
      <c r="AW278" s="216"/>
      <c r="AX278" s="216"/>
      <c r="AY278" s="216"/>
      <c r="AZ278" s="216"/>
      <c r="BA278" s="216"/>
      <c r="BB278" s="216"/>
      <c r="BC278" s="216"/>
      <c r="BD278" s="216"/>
      <c r="BE278" s="216"/>
      <c r="BF278" s="216"/>
      <c r="BG278" s="216"/>
      <c r="BH278" s="216"/>
    </row>
    <row r="279" spans="1:60" ht="12.75" outlineLevel="1">
      <c r="A279" s="208"/>
      <c r="B279" s="209"/>
      <c r="C279" s="217" t="s">
        <v>504</v>
      </c>
      <c r="D279" s="218"/>
      <c r="E279" s="219">
        <v>1.8</v>
      </c>
      <c r="F279" s="213"/>
      <c r="G279" s="214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16"/>
      <c r="AK279" s="216"/>
      <c r="AL279" s="216"/>
      <c r="AM279" s="216"/>
      <c r="AN279" s="216"/>
      <c r="AO279" s="216"/>
      <c r="AP279" s="216"/>
      <c r="AQ279" s="216"/>
      <c r="AR279" s="216"/>
      <c r="AS279" s="216"/>
      <c r="AT279" s="216"/>
      <c r="AU279" s="216"/>
      <c r="AV279" s="216"/>
      <c r="AW279" s="216"/>
      <c r="AX279" s="216"/>
      <c r="AY279" s="216"/>
      <c r="AZ279" s="216"/>
      <c r="BA279" s="216"/>
      <c r="BB279" s="216"/>
      <c r="BC279" s="216"/>
      <c r="BD279" s="216"/>
      <c r="BE279" s="216"/>
      <c r="BF279" s="216"/>
      <c r="BG279" s="216"/>
      <c r="BH279" s="216"/>
    </row>
    <row r="280" spans="1:60" ht="12.75" outlineLevel="1">
      <c r="A280" s="208">
        <v>100</v>
      </c>
      <c r="B280" s="209" t="s">
        <v>515</v>
      </c>
      <c r="C280" s="210" t="s">
        <v>516</v>
      </c>
      <c r="D280" s="211" t="s">
        <v>152</v>
      </c>
      <c r="E280" s="212">
        <v>105.125</v>
      </c>
      <c r="F280" s="213"/>
      <c r="G280" s="214">
        <f>E280*F280</f>
        <v>0</v>
      </c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16"/>
      <c r="AK280" s="216"/>
      <c r="AL280" s="216"/>
      <c r="AM280" s="216"/>
      <c r="AN280" s="216"/>
      <c r="AO280" s="216"/>
      <c r="AP280" s="216"/>
      <c r="AQ280" s="216"/>
      <c r="AR280" s="216"/>
      <c r="AS280" s="216"/>
      <c r="AT280" s="216"/>
      <c r="AU280" s="216"/>
      <c r="AV280" s="216"/>
      <c r="AW280" s="216"/>
      <c r="AX280" s="216"/>
      <c r="AY280" s="216"/>
      <c r="AZ280" s="216"/>
      <c r="BA280" s="216"/>
      <c r="BB280" s="216"/>
      <c r="BC280" s="216"/>
      <c r="BD280" s="216"/>
      <c r="BE280" s="216"/>
      <c r="BF280" s="216"/>
      <c r="BG280" s="216"/>
      <c r="BH280" s="216"/>
    </row>
    <row r="281" spans="1:60" ht="12.75" outlineLevel="1">
      <c r="A281" s="208"/>
      <c r="B281" s="209"/>
      <c r="C281" s="217" t="s">
        <v>511</v>
      </c>
      <c r="D281" s="218"/>
      <c r="E281" s="219">
        <v>61</v>
      </c>
      <c r="F281" s="213"/>
      <c r="G281" s="214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216"/>
      <c r="AD281" s="216"/>
      <c r="AE281" s="216"/>
      <c r="AF281" s="216"/>
      <c r="AG281" s="216"/>
      <c r="AH281" s="216"/>
      <c r="AI281" s="216"/>
      <c r="AJ281" s="216"/>
      <c r="AK281" s="216"/>
      <c r="AL281" s="216"/>
      <c r="AM281" s="216"/>
      <c r="AN281" s="216"/>
      <c r="AO281" s="216"/>
      <c r="AP281" s="216"/>
      <c r="AQ281" s="216"/>
      <c r="AR281" s="216"/>
      <c r="AS281" s="216"/>
      <c r="AT281" s="216"/>
      <c r="AU281" s="216"/>
      <c r="AV281" s="216"/>
      <c r="AW281" s="216"/>
      <c r="AX281" s="216"/>
      <c r="AY281" s="216"/>
      <c r="AZ281" s="216"/>
      <c r="BA281" s="216"/>
      <c r="BB281" s="216"/>
      <c r="BC281" s="216"/>
      <c r="BD281" s="216"/>
      <c r="BE281" s="216"/>
      <c r="BF281" s="216"/>
      <c r="BG281" s="216"/>
      <c r="BH281" s="216"/>
    </row>
    <row r="282" spans="1:60" ht="12.75" outlineLevel="1">
      <c r="A282" s="208"/>
      <c r="B282" s="209"/>
      <c r="C282" s="217" t="s">
        <v>512</v>
      </c>
      <c r="D282" s="218"/>
      <c r="E282" s="219">
        <v>44.125</v>
      </c>
      <c r="F282" s="213"/>
      <c r="G282" s="214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  <c r="AE282" s="216"/>
      <c r="AF282" s="216"/>
      <c r="AG282" s="216"/>
      <c r="AH282" s="216"/>
      <c r="AI282" s="216"/>
      <c r="AJ282" s="216"/>
      <c r="AK282" s="216"/>
      <c r="AL282" s="216"/>
      <c r="AM282" s="216"/>
      <c r="AN282" s="216"/>
      <c r="AO282" s="216"/>
      <c r="AP282" s="216"/>
      <c r="AQ282" s="216"/>
      <c r="AR282" s="216"/>
      <c r="AS282" s="216"/>
      <c r="AT282" s="216"/>
      <c r="AU282" s="216"/>
      <c r="AV282" s="216"/>
      <c r="AW282" s="216"/>
      <c r="AX282" s="216"/>
      <c r="AY282" s="216"/>
      <c r="AZ282" s="216"/>
      <c r="BA282" s="216"/>
      <c r="BB282" s="216"/>
      <c r="BC282" s="216"/>
      <c r="BD282" s="216"/>
      <c r="BE282" s="216"/>
      <c r="BF282" s="216"/>
      <c r="BG282" s="216"/>
      <c r="BH282" s="216"/>
    </row>
    <row r="283" spans="1:60" ht="12.75" outlineLevel="1">
      <c r="A283" s="208">
        <v>101</v>
      </c>
      <c r="B283" s="209" t="s">
        <v>517</v>
      </c>
      <c r="C283" s="210" t="s">
        <v>518</v>
      </c>
      <c r="D283" s="211" t="s">
        <v>152</v>
      </c>
      <c r="E283" s="212">
        <v>105.125</v>
      </c>
      <c r="F283" s="213"/>
      <c r="G283" s="214">
        <f>E283*F283</f>
        <v>0</v>
      </c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6"/>
      <c r="AA283" s="216"/>
      <c r="AB283" s="216"/>
      <c r="AC283" s="216"/>
      <c r="AD283" s="216"/>
      <c r="AE283" s="216"/>
      <c r="AF283" s="216"/>
      <c r="AG283" s="216"/>
      <c r="AH283" s="216"/>
      <c r="AI283" s="216"/>
      <c r="AJ283" s="216"/>
      <c r="AK283" s="216"/>
      <c r="AL283" s="216"/>
      <c r="AM283" s="216"/>
      <c r="AN283" s="216"/>
      <c r="AO283" s="216"/>
      <c r="AP283" s="216"/>
      <c r="AQ283" s="216"/>
      <c r="AR283" s="216"/>
      <c r="AS283" s="216"/>
      <c r="AT283" s="216"/>
      <c r="AU283" s="216"/>
      <c r="AV283" s="216"/>
      <c r="AW283" s="216"/>
      <c r="AX283" s="216"/>
      <c r="AY283" s="216"/>
      <c r="AZ283" s="216"/>
      <c r="BA283" s="216"/>
      <c r="BB283" s="216"/>
      <c r="BC283" s="216"/>
      <c r="BD283" s="216"/>
      <c r="BE283" s="216"/>
      <c r="BF283" s="216"/>
      <c r="BG283" s="216"/>
      <c r="BH283" s="216"/>
    </row>
    <row r="284" spans="1:60" ht="12.75" outlineLevel="1">
      <c r="A284" s="208"/>
      <c r="B284" s="209"/>
      <c r="C284" s="217" t="s">
        <v>511</v>
      </c>
      <c r="D284" s="218"/>
      <c r="E284" s="219">
        <v>61</v>
      </c>
      <c r="F284" s="213"/>
      <c r="G284" s="214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16"/>
      <c r="AK284" s="216"/>
      <c r="AL284" s="216"/>
      <c r="AM284" s="216"/>
      <c r="AN284" s="216"/>
      <c r="AO284" s="216"/>
      <c r="AP284" s="216"/>
      <c r="AQ284" s="216"/>
      <c r="AR284" s="216"/>
      <c r="AS284" s="216"/>
      <c r="AT284" s="216"/>
      <c r="AU284" s="216"/>
      <c r="AV284" s="216"/>
      <c r="AW284" s="216"/>
      <c r="AX284" s="216"/>
      <c r="AY284" s="216"/>
      <c r="AZ284" s="216"/>
      <c r="BA284" s="216"/>
      <c r="BB284" s="216"/>
      <c r="BC284" s="216"/>
      <c r="BD284" s="216"/>
      <c r="BE284" s="216"/>
      <c r="BF284" s="216"/>
      <c r="BG284" s="216"/>
      <c r="BH284" s="216"/>
    </row>
    <row r="285" spans="1:60" ht="12.75" outlineLevel="1">
      <c r="A285" s="208"/>
      <c r="B285" s="209"/>
      <c r="C285" s="217" t="s">
        <v>512</v>
      </c>
      <c r="D285" s="218"/>
      <c r="E285" s="219">
        <v>44.125</v>
      </c>
      <c r="F285" s="213"/>
      <c r="G285" s="214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16"/>
      <c r="AK285" s="216"/>
      <c r="AL285" s="216"/>
      <c r="AM285" s="216"/>
      <c r="AN285" s="216"/>
      <c r="AO285" s="216"/>
      <c r="AP285" s="216"/>
      <c r="AQ285" s="216"/>
      <c r="AR285" s="216"/>
      <c r="AS285" s="216"/>
      <c r="AT285" s="216"/>
      <c r="AU285" s="216"/>
      <c r="AV285" s="216"/>
      <c r="AW285" s="216"/>
      <c r="AX285" s="216"/>
      <c r="AY285" s="216"/>
      <c r="AZ285" s="216"/>
      <c r="BA285" s="216"/>
      <c r="BB285" s="216"/>
      <c r="BC285" s="216"/>
      <c r="BD285" s="216"/>
      <c r="BE285" s="216"/>
      <c r="BF285" s="216"/>
      <c r="BG285" s="216"/>
      <c r="BH285" s="216"/>
    </row>
    <row r="286" spans="1:60" ht="22.5" outlineLevel="1">
      <c r="A286" s="208">
        <v>102</v>
      </c>
      <c r="B286" s="209" t="s">
        <v>519</v>
      </c>
      <c r="C286" s="210" t="s">
        <v>520</v>
      </c>
      <c r="D286" s="211" t="s">
        <v>152</v>
      </c>
      <c r="E286" s="212">
        <v>40.8</v>
      </c>
      <c r="F286" s="213"/>
      <c r="G286" s="214">
        <f>E286*F286</f>
        <v>0</v>
      </c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6"/>
      <c r="BA286" s="216"/>
      <c r="BB286" s="216"/>
      <c r="BC286" s="216"/>
      <c r="BD286" s="216"/>
      <c r="BE286" s="216"/>
      <c r="BF286" s="216"/>
      <c r="BG286" s="216"/>
      <c r="BH286" s="216"/>
    </row>
    <row r="287" spans="1:60" ht="12.75" outlineLevel="1">
      <c r="A287" s="208"/>
      <c r="B287" s="209"/>
      <c r="C287" s="217" t="s">
        <v>510</v>
      </c>
      <c r="D287" s="218"/>
      <c r="E287" s="219">
        <v>40.8</v>
      </c>
      <c r="F287" s="213"/>
      <c r="G287" s="214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6"/>
      <c r="BA287" s="216"/>
      <c r="BB287" s="216"/>
      <c r="BC287" s="216"/>
      <c r="BD287" s="216"/>
      <c r="BE287" s="216"/>
      <c r="BF287" s="216"/>
      <c r="BG287" s="216"/>
      <c r="BH287" s="216"/>
    </row>
    <row r="288" spans="1:60" ht="22.5" outlineLevel="1">
      <c r="A288" s="208">
        <v>103</v>
      </c>
      <c r="B288" s="209" t="s">
        <v>519</v>
      </c>
      <c r="C288" s="210" t="s">
        <v>520</v>
      </c>
      <c r="D288" s="211" t="s">
        <v>152</v>
      </c>
      <c r="E288" s="212">
        <v>59.4</v>
      </c>
      <c r="F288" s="213"/>
      <c r="G288" s="214">
        <f>E288*F288</f>
        <v>0</v>
      </c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  <c r="AD288" s="216"/>
      <c r="AE288" s="216"/>
      <c r="AF288" s="216"/>
      <c r="AG288" s="216"/>
      <c r="AH288" s="216"/>
      <c r="AI288" s="216"/>
      <c r="AJ288" s="216"/>
      <c r="AK288" s="216"/>
      <c r="AL288" s="216"/>
      <c r="AM288" s="216"/>
      <c r="AN288" s="216"/>
      <c r="AO288" s="216"/>
      <c r="AP288" s="216"/>
      <c r="AQ288" s="216"/>
      <c r="AR288" s="216"/>
      <c r="AS288" s="216"/>
      <c r="AT288" s="216"/>
      <c r="AU288" s="216"/>
      <c r="AV288" s="216"/>
      <c r="AW288" s="216"/>
      <c r="AX288" s="216"/>
      <c r="AY288" s="216"/>
      <c r="AZ288" s="216"/>
      <c r="BA288" s="216"/>
      <c r="BB288" s="216"/>
      <c r="BC288" s="216"/>
      <c r="BD288" s="216"/>
      <c r="BE288" s="216"/>
      <c r="BF288" s="216"/>
      <c r="BG288" s="216"/>
      <c r="BH288" s="216"/>
    </row>
    <row r="289" spans="1:60" ht="12.75" outlineLevel="1">
      <c r="A289" s="208"/>
      <c r="B289" s="209"/>
      <c r="C289" s="217" t="s">
        <v>521</v>
      </c>
      <c r="D289" s="218"/>
      <c r="E289" s="219">
        <v>59.4</v>
      </c>
      <c r="F289" s="213"/>
      <c r="G289" s="214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  <c r="AE289" s="216"/>
      <c r="AF289" s="216"/>
      <c r="AG289" s="216"/>
      <c r="AH289" s="216"/>
      <c r="AI289" s="216"/>
      <c r="AJ289" s="216"/>
      <c r="AK289" s="216"/>
      <c r="AL289" s="216"/>
      <c r="AM289" s="216"/>
      <c r="AN289" s="216"/>
      <c r="AO289" s="216"/>
      <c r="AP289" s="216"/>
      <c r="AQ289" s="216"/>
      <c r="AR289" s="216"/>
      <c r="AS289" s="216"/>
      <c r="AT289" s="216"/>
      <c r="AU289" s="216"/>
      <c r="AV289" s="216"/>
      <c r="AW289" s="216"/>
      <c r="AX289" s="216"/>
      <c r="AY289" s="216"/>
      <c r="AZ289" s="216"/>
      <c r="BA289" s="216"/>
      <c r="BB289" s="216"/>
      <c r="BC289" s="216"/>
      <c r="BD289" s="216"/>
      <c r="BE289" s="216"/>
      <c r="BF289" s="216"/>
      <c r="BG289" s="216"/>
      <c r="BH289" s="216"/>
    </row>
    <row r="290" spans="1:60" ht="12.75" outlineLevel="1">
      <c r="A290" s="208">
        <v>104</v>
      </c>
      <c r="B290" s="209" t="s">
        <v>522</v>
      </c>
      <c r="C290" s="210" t="s">
        <v>523</v>
      </c>
      <c r="D290" s="211" t="s">
        <v>152</v>
      </c>
      <c r="E290" s="212">
        <v>33.63</v>
      </c>
      <c r="F290" s="213"/>
      <c r="G290" s="214">
        <f>E290*F290</f>
        <v>0</v>
      </c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16"/>
      <c r="AK290" s="216"/>
      <c r="AL290" s="216"/>
      <c r="AM290" s="216"/>
      <c r="AN290" s="216"/>
      <c r="AO290" s="216"/>
      <c r="AP290" s="216"/>
      <c r="AQ290" s="216"/>
      <c r="AR290" s="216"/>
      <c r="AS290" s="216"/>
      <c r="AT290" s="216"/>
      <c r="AU290" s="216"/>
      <c r="AV290" s="216"/>
      <c r="AW290" s="216"/>
      <c r="AX290" s="216"/>
      <c r="AY290" s="216"/>
      <c r="AZ290" s="216"/>
      <c r="BA290" s="216"/>
      <c r="BB290" s="216"/>
      <c r="BC290" s="216"/>
      <c r="BD290" s="216"/>
      <c r="BE290" s="216"/>
      <c r="BF290" s="216"/>
      <c r="BG290" s="216"/>
      <c r="BH290" s="216"/>
    </row>
    <row r="291" spans="1:60" ht="12.75" outlineLevel="1">
      <c r="A291" s="208"/>
      <c r="B291" s="209"/>
      <c r="C291" s="217" t="s">
        <v>502</v>
      </c>
      <c r="D291" s="218"/>
      <c r="E291" s="219">
        <v>26.23</v>
      </c>
      <c r="F291" s="213"/>
      <c r="G291" s="214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16"/>
      <c r="AK291" s="216"/>
      <c r="AL291" s="216"/>
      <c r="AM291" s="216"/>
      <c r="AN291" s="216"/>
      <c r="AO291" s="216"/>
      <c r="AP291" s="216"/>
      <c r="AQ291" s="216"/>
      <c r="AR291" s="216"/>
      <c r="AS291" s="216"/>
      <c r="AT291" s="216"/>
      <c r="AU291" s="216"/>
      <c r="AV291" s="216"/>
      <c r="AW291" s="216"/>
      <c r="AX291" s="216"/>
      <c r="AY291" s="216"/>
      <c r="AZ291" s="216"/>
      <c r="BA291" s="216"/>
      <c r="BB291" s="216"/>
      <c r="BC291" s="216"/>
      <c r="BD291" s="216"/>
      <c r="BE291" s="216"/>
      <c r="BF291" s="216"/>
      <c r="BG291" s="216"/>
      <c r="BH291" s="216"/>
    </row>
    <row r="292" spans="1:60" ht="12.75" outlineLevel="1">
      <c r="A292" s="208"/>
      <c r="B292" s="209"/>
      <c r="C292" s="217" t="s">
        <v>503</v>
      </c>
      <c r="D292" s="218"/>
      <c r="E292" s="219">
        <v>5.6</v>
      </c>
      <c r="F292" s="213"/>
      <c r="G292" s="214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16"/>
      <c r="AK292" s="216"/>
      <c r="AL292" s="216"/>
      <c r="AM292" s="216"/>
      <c r="AN292" s="216"/>
      <c r="AO292" s="216"/>
      <c r="AP292" s="216"/>
      <c r="AQ292" s="216"/>
      <c r="AR292" s="216"/>
      <c r="AS292" s="216"/>
      <c r="AT292" s="216"/>
      <c r="AU292" s="216"/>
      <c r="AV292" s="216"/>
      <c r="AW292" s="216"/>
      <c r="AX292" s="216"/>
      <c r="AY292" s="216"/>
      <c r="AZ292" s="216"/>
      <c r="BA292" s="216"/>
      <c r="BB292" s="216"/>
      <c r="BC292" s="216"/>
      <c r="BD292" s="216"/>
      <c r="BE292" s="216"/>
      <c r="BF292" s="216"/>
      <c r="BG292" s="216"/>
      <c r="BH292" s="216"/>
    </row>
    <row r="293" spans="1:60" ht="12.75" outlineLevel="1">
      <c r="A293" s="208"/>
      <c r="B293" s="209"/>
      <c r="C293" s="217" t="s">
        <v>504</v>
      </c>
      <c r="D293" s="218"/>
      <c r="E293" s="219">
        <v>1.8</v>
      </c>
      <c r="F293" s="213"/>
      <c r="G293" s="214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  <c r="X293" s="216"/>
      <c r="Y293" s="216"/>
      <c r="Z293" s="216"/>
      <c r="AA293" s="216"/>
      <c r="AB293" s="216"/>
      <c r="AC293" s="216"/>
      <c r="AD293" s="216"/>
      <c r="AE293" s="216"/>
      <c r="AF293" s="216"/>
      <c r="AG293" s="216"/>
      <c r="AH293" s="216"/>
      <c r="AI293" s="216"/>
      <c r="AJ293" s="216"/>
      <c r="AK293" s="216"/>
      <c r="AL293" s="216"/>
      <c r="AM293" s="216"/>
      <c r="AN293" s="216"/>
      <c r="AO293" s="216"/>
      <c r="AP293" s="216"/>
      <c r="AQ293" s="216"/>
      <c r="AR293" s="216"/>
      <c r="AS293" s="216"/>
      <c r="AT293" s="216"/>
      <c r="AU293" s="216"/>
      <c r="AV293" s="216"/>
      <c r="AW293" s="216"/>
      <c r="AX293" s="216"/>
      <c r="AY293" s="216"/>
      <c r="AZ293" s="216"/>
      <c r="BA293" s="216"/>
      <c r="BB293" s="216"/>
      <c r="BC293" s="216"/>
      <c r="BD293" s="216"/>
      <c r="BE293" s="216"/>
      <c r="BF293" s="216"/>
      <c r="BG293" s="216"/>
      <c r="BH293" s="216"/>
    </row>
    <row r="294" spans="1:60" ht="22.5" outlineLevel="1">
      <c r="A294" s="208">
        <v>105</v>
      </c>
      <c r="B294" s="209" t="s">
        <v>524</v>
      </c>
      <c r="C294" s="210" t="s">
        <v>525</v>
      </c>
      <c r="D294" s="211" t="s">
        <v>152</v>
      </c>
      <c r="E294" s="212">
        <v>145.925</v>
      </c>
      <c r="F294" s="213"/>
      <c r="G294" s="214">
        <f>E294*F294</f>
        <v>0</v>
      </c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6"/>
      <c r="U294" s="216"/>
      <c r="V294" s="216"/>
      <c r="W294" s="216"/>
      <c r="X294" s="216"/>
      <c r="Y294" s="216"/>
      <c r="Z294" s="216"/>
      <c r="AA294" s="216"/>
      <c r="AB294" s="216"/>
      <c r="AC294" s="216"/>
      <c r="AD294" s="216"/>
      <c r="AE294" s="216"/>
      <c r="AF294" s="216"/>
      <c r="AG294" s="216"/>
      <c r="AH294" s="216"/>
      <c r="AI294" s="216"/>
      <c r="AJ294" s="216"/>
      <c r="AK294" s="216"/>
      <c r="AL294" s="216"/>
      <c r="AM294" s="216"/>
      <c r="AN294" s="216"/>
      <c r="AO294" s="216"/>
      <c r="AP294" s="216"/>
      <c r="AQ294" s="216"/>
      <c r="AR294" s="216"/>
      <c r="AS294" s="216"/>
      <c r="AT294" s="216"/>
      <c r="AU294" s="216"/>
      <c r="AV294" s="216"/>
      <c r="AW294" s="216"/>
      <c r="AX294" s="216"/>
      <c r="AY294" s="216"/>
      <c r="AZ294" s="216"/>
      <c r="BA294" s="216"/>
      <c r="BB294" s="216"/>
      <c r="BC294" s="216"/>
      <c r="BD294" s="216"/>
      <c r="BE294" s="216"/>
      <c r="BF294" s="216"/>
      <c r="BG294" s="216"/>
      <c r="BH294" s="216"/>
    </row>
    <row r="295" spans="1:60" ht="12.75" outlineLevel="1">
      <c r="A295" s="208"/>
      <c r="B295" s="209"/>
      <c r="C295" s="217" t="s">
        <v>510</v>
      </c>
      <c r="D295" s="218"/>
      <c r="E295" s="219">
        <v>40.8</v>
      </c>
      <c r="F295" s="213"/>
      <c r="G295" s="214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16"/>
      <c r="AK295" s="216"/>
      <c r="AL295" s="216"/>
      <c r="AM295" s="216"/>
      <c r="AN295" s="216"/>
      <c r="AO295" s="216"/>
      <c r="AP295" s="216"/>
      <c r="AQ295" s="216"/>
      <c r="AR295" s="216"/>
      <c r="AS295" s="216"/>
      <c r="AT295" s="216"/>
      <c r="AU295" s="216"/>
      <c r="AV295" s="216"/>
      <c r="AW295" s="216"/>
      <c r="AX295" s="216"/>
      <c r="AY295" s="216"/>
      <c r="AZ295" s="216"/>
      <c r="BA295" s="216"/>
      <c r="BB295" s="216"/>
      <c r="BC295" s="216"/>
      <c r="BD295" s="216"/>
      <c r="BE295" s="216"/>
      <c r="BF295" s="216"/>
      <c r="BG295" s="216"/>
      <c r="BH295" s="216"/>
    </row>
    <row r="296" spans="1:60" ht="12.75" outlineLevel="1">
      <c r="A296" s="208"/>
      <c r="B296" s="209"/>
      <c r="C296" s="217" t="s">
        <v>511</v>
      </c>
      <c r="D296" s="218"/>
      <c r="E296" s="219">
        <v>61</v>
      </c>
      <c r="F296" s="213"/>
      <c r="G296" s="214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16"/>
      <c r="AK296" s="216"/>
      <c r="AL296" s="216"/>
      <c r="AM296" s="216"/>
      <c r="AN296" s="216"/>
      <c r="AO296" s="216"/>
      <c r="AP296" s="216"/>
      <c r="AQ296" s="216"/>
      <c r="AR296" s="216"/>
      <c r="AS296" s="216"/>
      <c r="AT296" s="216"/>
      <c r="AU296" s="216"/>
      <c r="AV296" s="216"/>
      <c r="AW296" s="216"/>
      <c r="AX296" s="216"/>
      <c r="AY296" s="216"/>
      <c r="AZ296" s="216"/>
      <c r="BA296" s="216"/>
      <c r="BB296" s="216"/>
      <c r="BC296" s="216"/>
      <c r="BD296" s="216"/>
      <c r="BE296" s="216"/>
      <c r="BF296" s="216"/>
      <c r="BG296" s="216"/>
      <c r="BH296" s="216"/>
    </row>
    <row r="297" spans="1:60" ht="12.75" outlineLevel="1">
      <c r="A297" s="208"/>
      <c r="B297" s="209"/>
      <c r="C297" s="217" t="s">
        <v>512</v>
      </c>
      <c r="D297" s="218"/>
      <c r="E297" s="219">
        <v>44.125</v>
      </c>
      <c r="F297" s="213"/>
      <c r="G297" s="214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16"/>
      <c r="AK297" s="216"/>
      <c r="AL297" s="216"/>
      <c r="AM297" s="216"/>
      <c r="AN297" s="216"/>
      <c r="AO297" s="216"/>
      <c r="AP297" s="216"/>
      <c r="AQ297" s="216"/>
      <c r="AR297" s="216"/>
      <c r="AS297" s="216"/>
      <c r="AT297" s="216"/>
      <c r="AU297" s="216"/>
      <c r="AV297" s="216"/>
      <c r="AW297" s="216"/>
      <c r="AX297" s="216"/>
      <c r="AY297" s="216"/>
      <c r="AZ297" s="216"/>
      <c r="BA297" s="216"/>
      <c r="BB297" s="216"/>
      <c r="BC297" s="216"/>
      <c r="BD297" s="216"/>
      <c r="BE297" s="216"/>
      <c r="BF297" s="216"/>
      <c r="BG297" s="216"/>
      <c r="BH297" s="216"/>
    </row>
    <row r="298" spans="1:60" ht="22.5" outlineLevel="1">
      <c r="A298" s="208">
        <v>106</v>
      </c>
      <c r="B298" s="209" t="s">
        <v>526</v>
      </c>
      <c r="C298" s="210" t="s">
        <v>527</v>
      </c>
      <c r="D298" s="211" t="s">
        <v>152</v>
      </c>
      <c r="E298" s="212">
        <v>10.015</v>
      </c>
      <c r="F298" s="213"/>
      <c r="G298" s="214">
        <f>E298*F298</f>
        <v>0</v>
      </c>
      <c r="H298" s="216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6"/>
      <c r="Z298" s="216"/>
      <c r="AA298" s="216"/>
      <c r="AB298" s="216"/>
      <c r="AC298" s="216"/>
      <c r="AD298" s="216"/>
      <c r="AE298" s="216"/>
      <c r="AF298" s="216"/>
      <c r="AG298" s="216"/>
      <c r="AH298" s="216"/>
      <c r="AI298" s="216"/>
      <c r="AJ298" s="216"/>
      <c r="AK298" s="216"/>
      <c r="AL298" s="216"/>
      <c r="AM298" s="216"/>
      <c r="AN298" s="216"/>
      <c r="AO298" s="216"/>
      <c r="AP298" s="216"/>
      <c r="AQ298" s="216"/>
      <c r="AR298" s="216"/>
      <c r="AS298" s="216"/>
      <c r="AT298" s="216"/>
      <c r="AU298" s="216"/>
      <c r="AV298" s="216"/>
      <c r="AW298" s="216"/>
      <c r="AX298" s="216"/>
      <c r="AY298" s="216"/>
      <c r="AZ298" s="216"/>
      <c r="BA298" s="216"/>
      <c r="BB298" s="216"/>
      <c r="BC298" s="216"/>
      <c r="BD298" s="216"/>
      <c r="BE298" s="216"/>
      <c r="BF298" s="216"/>
      <c r="BG298" s="216"/>
      <c r="BH298" s="216"/>
    </row>
    <row r="299" spans="1:60" ht="12.75" outlineLevel="1">
      <c r="A299" s="208"/>
      <c r="B299" s="209"/>
      <c r="C299" s="217" t="s">
        <v>230</v>
      </c>
      <c r="D299" s="218"/>
      <c r="E299" s="219">
        <v>10.015</v>
      </c>
      <c r="F299" s="213"/>
      <c r="G299" s="214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6"/>
      <c r="AA299" s="216"/>
      <c r="AB299" s="216"/>
      <c r="AC299" s="216"/>
      <c r="AD299" s="216"/>
      <c r="AE299" s="216"/>
      <c r="AF299" s="216"/>
      <c r="AG299" s="216"/>
      <c r="AH299" s="216"/>
      <c r="AI299" s="216"/>
      <c r="AJ299" s="216"/>
      <c r="AK299" s="216"/>
      <c r="AL299" s="216"/>
      <c r="AM299" s="216"/>
      <c r="AN299" s="216"/>
      <c r="AO299" s="216"/>
      <c r="AP299" s="216"/>
      <c r="AQ299" s="216"/>
      <c r="AR299" s="216"/>
      <c r="AS299" s="216"/>
      <c r="AT299" s="216"/>
      <c r="AU299" s="216"/>
      <c r="AV299" s="216"/>
      <c r="AW299" s="216"/>
      <c r="AX299" s="216"/>
      <c r="AY299" s="216"/>
      <c r="AZ299" s="216"/>
      <c r="BA299" s="216"/>
      <c r="BB299" s="216"/>
      <c r="BC299" s="216"/>
      <c r="BD299" s="216"/>
      <c r="BE299" s="216"/>
      <c r="BF299" s="216"/>
      <c r="BG299" s="216"/>
      <c r="BH299" s="216"/>
    </row>
    <row r="300" spans="1:60" ht="12.75" outlineLevel="1">
      <c r="A300" s="208">
        <v>107</v>
      </c>
      <c r="B300" s="209" t="s">
        <v>528</v>
      </c>
      <c r="C300" s="210" t="s">
        <v>529</v>
      </c>
      <c r="D300" s="211" t="s">
        <v>152</v>
      </c>
      <c r="E300" s="212">
        <v>10.015</v>
      </c>
      <c r="F300" s="213"/>
      <c r="G300" s="214">
        <f>E300*F300</f>
        <v>0</v>
      </c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  <c r="X300" s="216"/>
      <c r="Y300" s="216"/>
      <c r="Z300" s="216"/>
      <c r="AA300" s="216"/>
      <c r="AB300" s="216"/>
      <c r="AC300" s="216"/>
      <c r="AD300" s="216"/>
      <c r="AE300" s="216"/>
      <c r="AF300" s="216"/>
      <c r="AG300" s="216"/>
      <c r="AH300" s="216"/>
      <c r="AI300" s="216"/>
      <c r="AJ300" s="216"/>
      <c r="AK300" s="216"/>
      <c r="AL300" s="216"/>
      <c r="AM300" s="216"/>
      <c r="AN300" s="216"/>
      <c r="AO300" s="216"/>
      <c r="AP300" s="216"/>
      <c r="AQ300" s="216"/>
      <c r="AR300" s="216"/>
      <c r="AS300" s="216"/>
      <c r="AT300" s="216"/>
      <c r="AU300" s="216"/>
      <c r="AV300" s="216"/>
      <c r="AW300" s="216"/>
      <c r="AX300" s="216"/>
      <c r="AY300" s="216"/>
      <c r="AZ300" s="216"/>
      <c r="BA300" s="216"/>
      <c r="BB300" s="216"/>
      <c r="BC300" s="216"/>
      <c r="BD300" s="216"/>
      <c r="BE300" s="216"/>
      <c r="BF300" s="216"/>
      <c r="BG300" s="216"/>
      <c r="BH300" s="216"/>
    </row>
    <row r="301" spans="1:60" ht="12.75" outlineLevel="1">
      <c r="A301" s="208"/>
      <c r="B301" s="209"/>
      <c r="C301" s="217" t="s">
        <v>230</v>
      </c>
      <c r="D301" s="218"/>
      <c r="E301" s="219">
        <v>10.015</v>
      </c>
      <c r="F301" s="213"/>
      <c r="G301" s="214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  <c r="X301" s="216"/>
      <c r="Y301" s="216"/>
      <c r="Z301" s="216"/>
      <c r="AA301" s="216"/>
      <c r="AB301" s="216"/>
      <c r="AC301" s="216"/>
      <c r="AD301" s="216"/>
      <c r="AE301" s="216"/>
      <c r="AF301" s="216"/>
      <c r="AG301" s="216"/>
      <c r="AH301" s="216"/>
      <c r="AI301" s="216"/>
      <c r="AJ301" s="216"/>
      <c r="AK301" s="216"/>
      <c r="AL301" s="216"/>
      <c r="AM301" s="216"/>
      <c r="AN301" s="216"/>
      <c r="AO301" s="216"/>
      <c r="AP301" s="216"/>
      <c r="AQ301" s="216"/>
      <c r="AR301" s="216"/>
      <c r="AS301" s="216"/>
      <c r="AT301" s="216"/>
      <c r="AU301" s="216"/>
      <c r="AV301" s="216"/>
      <c r="AW301" s="216"/>
      <c r="AX301" s="216"/>
      <c r="AY301" s="216"/>
      <c r="AZ301" s="216"/>
      <c r="BA301" s="216"/>
      <c r="BB301" s="216"/>
      <c r="BC301" s="216"/>
      <c r="BD301" s="216"/>
      <c r="BE301" s="216"/>
      <c r="BF301" s="216"/>
      <c r="BG301" s="216"/>
      <c r="BH301" s="216"/>
    </row>
    <row r="302" spans="1:60" ht="12.75" outlineLevel="1">
      <c r="A302" s="208">
        <v>108</v>
      </c>
      <c r="B302" s="209" t="s">
        <v>530</v>
      </c>
      <c r="C302" s="210" t="s">
        <v>531</v>
      </c>
      <c r="D302" s="211" t="s">
        <v>152</v>
      </c>
      <c r="E302" s="212">
        <v>40.8</v>
      </c>
      <c r="F302" s="213"/>
      <c r="G302" s="214">
        <f>E302*F302</f>
        <v>0</v>
      </c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  <c r="X302" s="216"/>
      <c r="Y302" s="216"/>
      <c r="Z302" s="216"/>
      <c r="AA302" s="216"/>
      <c r="AB302" s="216"/>
      <c r="AC302" s="216"/>
      <c r="AD302" s="216"/>
      <c r="AE302" s="216"/>
      <c r="AF302" s="216"/>
      <c r="AG302" s="216"/>
      <c r="AH302" s="216"/>
      <c r="AI302" s="216"/>
      <c r="AJ302" s="216"/>
      <c r="AK302" s="216"/>
      <c r="AL302" s="216"/>
      <c r="AM302" s="216"/>
      <c r="AN302" s="216"/>
      <c r="AO302" s="216"/>
      <c r="AP302" s="216"/>
      <c r="AQ302" s="216"/>
      <c r="AR302" s="216"/>
      <c r="AS302" s="216"/>
      <c r="AT302" s="216"/>
      <c r="AU302" s="216"/>
      <c r="AV302" s="216"/>
      <c r="AW302" s="216"/>
      <c r="AX302" s="216"/>
      <c r="AY302" s="216"/>
      <c r="AZ302" s="216"/>
      <c r="BA302" s="216"/>
      <c r="BB302" s="216"/>
      <c r="BC302" s="216"/>
      <c r="BD302" s="216"/>
      <c r="BE302" s="216"/>
      <c r="BF302" s="216"/>
      <c r="BG302" s="216"/>
      <c r="BH302" s="216"/>
    </row>
    <row r="303" spans="1:60" ht="12.75" outlineLevel="1">
      <c r="A303" s="208"/>
      <c r="B303" s="209"/>
      <c r="C303" s="217" t="s">
        <v>510</v>
      </c>
      <c r="D303" s="218"/>
      <c r="E303" s="219">
        <v>40.8</v>
      </c>
      <c r="F303" s="213"/>
      <c r="G303" s="214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6"/>
      <c r="AA303" s="216"/>
      <c r="AB303" s="216"/>
      <c r="AC303" s="216"/>
      <c r="AD303" s="216"/>
      <c r="AE303" s="216"/>
      <c r="AF303" s="216"/>
      <c r="AG303" s="216"/>
      <c r="AH303" s="216"/>
      <c r="AI303" s="216"/>
      <c r="AJ303" s="216"/>
      <c r="AK303" s="216"/>
      <c r="AL303" s="216"/>
      <c r="AM303" s="216"/>
      <c r="AN303" s="216"/>
      <c r="AO303" s="216"/>
      <c r="AP303" s="216"/>
      <c r="AQ303" s="216"/>
      <c r="AR303" s="216"/>
      <c r="AS303" s="216"/>
      <c r="AT303" s="216"/>
      <c r="AU303" s="216"/>
      <c r="AV303" s="216"/>
      <c r="AW303" s="216"/>
      <c r="AX303" s="216"/>
      <c r="AY303" s="216"/>
      <c r="AZ303" s="216"/>
      <c r="BA303" s="216"/>
      <c r="BB303" s="216"/>
      <c r="BC303" s="216"/>
      <c r="BD303" s="216"/>
      <c r="BE303" s="216"/>
      <c r="BF303" s="216"/>
      <c r="BG303" s="216"/>
      <c r="BH303" s="216"/>
    </row>
    <row r="304" spans="1:60" ht="12.75" outlineLevel="1">
      <c r="A304" s="208">
        <v>109</v>
      </c>
      <c r="B304" s="209" t="s">
        <v>532</v>
      </c>
      <c r="C304" s="210" t="s">
        <v>533</v>
      </c>
      <c r="D304" s="211" t="s">
        <v>152</v>
      </c>
      <c r="E304" s="212">
        <v>105.125</v>
      </c>
      <c r="F304" s="213"/>
      <c r="G304" s="214">
        <f>E304*F304</f>
        <v>0</v>
      </c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  <c r="X304" s="216"/>
      <c r="Y304" s="216"/>
      <c r="Z304" s="216"/>
      <c r="AA304" s="216"/>
      <c r="AB304" s="216"/>
      <c r="AC304" s="216"/>
      <c r="AD304" s="216"/>
      <c r="AE304" s="216"/>
      <c r="AF304" s="216"/>
      <c r="AG304" s="216"/>
      <c r="AH304" s="216"/>
      <c r="AI304" s="216"/>
      <c r="AJ304" s="216"/>
      <c r="AK304" s="216"/>
      <c r="AL304" s="216"/>
      <c r="AM304" s="216"/>
      <c r="AN304" s="216"/>
      <c r="AO304" s="216"/>
      <c r="AP304" s="216"/>
      <c r="AQ304" s="216"/>
      <c r="AR304" s="216"/>
      <c r="AS304" s="216"/>
      <c r="AT304" s="216"/>
      <c r="AU304" s="216"/>
      <c r="AV304" s="216"/>
      <c r="AW304" s="216"/>
      <c r="AX304" s="216"/>
      <c r="AY304" s="216"/>
      <c r="AZ304" s="216"/>
      <c r="BA304" s="216"/>
      <c r="BB304" s="216"/>
      <c r="BC304" s="216"/>
      <c r="BD304" s="216"/>
      <c r="BE304" s="216"/>
      <c r="BF304" s="216"/>
      <c r="BG304" s="216"/>
      <c r="BH304" s="216"/>
    </row>
    <row r="305" spans="1:60" ht="12.75" outlineLevel="1">
      <c r="A305" s="208"/>
      <c r="B305" s="209"/>
      <c r="C305" s="217" t="s">
        <v>511</v>
      </c>
      <c r="D305" s="218"/>
      <c r="E305" s="219">
        <v>61</v>
      </c>
      <c r="F305" s="213"/>
      <c r="G305" s="214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16"/>
      <c r="AK305" s="216"/>
      <c r="AL305" s="216"/>
      <c r="AM305" s="216"/>
      <c r="AN305" s="216"/>
      <c r="AO305" s="216"/>
      <c r="AP305" s="216"/>
      <c r="AQ305" s="216"/>
      <c r="AR305" s="216"/>
      <c r="AS305" s="216"/>
      <c r="AT305" s="216"/>
      <c r="AU305" s="216"/>
      <c r="AV305" s="216"/>
      <c r="AW305" s="216"/>
      <c r="AX305" s="216"/>
      <c r="AY305" s="216"/>
      <c r="AZ305" s="216"/>
      <c r="BA305" s="216"/>
      <c r="BB305" s="216"/>
      <c r="BC305" s="216"/>
      <c r="BD305" s="216"/>
      <c r="BE305" s="216"/>
      <c r="BF305" s="216"/>
      <c r="BG305" s="216"/>
      <c r="BH305" s="216"/>
    </row>
    <row r="306" spans="1:60" ht="12.75" outlineLevel="1">
      <c r="A306" s="208"/>
      <c r="B306" s="209"/>
      <c r="C306" s="217" t="s">
        <v>512</v>
      </c>
      <c r="D306" s="218"/>
      <c r="E306" s="219">
        <v>44.125</v>
      </c>
      <c r="F306" s="213"/>
      <c r="G306" s="214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  <c r="X306" s="216"/>
      <c r="Y306" s="216"/>
      <c r="Z306" s="216"/>
      <c r="AA306" s="216"/>
      <c r="AB306" s="216"/>
      <c r="AC306" s="216"/>
      <c r="AD306" s="216"/>
      <c r="AE306" s="216"/>
      <c r="AF306" s="216"/>
      <c r="AG306" s="216"/>
      <c r="AH306" s="216"/>
      <c r="AI306" s="216"/>
      <c r="AJ306" s="216"/>
      <c r="AK306" s="216"/>
      <c r="AL306" s="216"/>
      <c r="AM306" s="216"/>
      <c r="AN306" s="216"/>
      <c r="AO306" s="216"/>
      <c r="AP306" s="216"/>
      <c r="AQ306" s="216"/>
      <c r="AR306" s="216"/>
      <c r="AS306" s="216"/>
      <c r="AT306" s="216"/>
      <c r="AU306" s="216"/>
      <c r="AV306" s="216"/>
      <c r="AW306" s="216"/>
      <c r="AX306" s="216"/>
      <c r="AY306" s="216"/>
      <c r="AZ306" s="216"/>
      <c r="BA306" s="216"/>
      <c r="BB306" s="216"/>
      <c r="BC306" s="216"/>
      <c r="BD306" s="216"/>
      <c r="BE306" s="216"/>
      <c r="BF306" s="216"/>
      <c r="BG306" s="216"/>
      <c r="BH306" s="216"/>
    </row>
    <row r="307" spans="1:60" ht="22.5" outlineLevel="1">
      <c r="A307" s="208">
        <v>110</v>
      </c>
      <c r="B307" s="209" t="s">
        <v>534</v>
      </c>
      <c r="C307" s="210" t="s">
        <v>535</v>
      </c>
      <c r="D307" s="211" t="s">
        <v>162</v>
      </c>
      <c r="E307" s="212">
        <v>9.5</v>
      </c>
      <c r="F307" s="213"/>
      <c r="G307" s="214">
        <f aca="true" t="shared" si="16" ref="G307:G308">E307*F307</f>
        <v>0</v>
      </c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6"/>
      <c r="AA307" s="216"/>
      <c r="AB307" s="216"/>
      <c r="AC307" s="216"/>
      <c r="AD307" s="216"/>
      <c r="AE307" s="216"/>
      <c r="AF307" s="216"/>
      <c r="AG307" s="216"/>
      <c r="AH307" s="216"/>
      <c r="AI307" s="216"/>
      <c r="AJ307" s="216"/>
      <c r="AK307" s="216"/>
      <c r="AL307" s="216"/>
      <c r="AM307" s="216"/>
      <c r="AN307" s="216"/>
      <c r="AO307" s="216"/>
      <c r="AP307" s="216"/>
      <c r="AQ307" s="216"/>
      <c r="AR307" s="216"/>
      <c r="AS307" s="216"/>
      <c r="AT307" s="216"/>
      <c r="AU307" s="216"/>
      <c r="AV307" s="216"/>
      <c r="AW307" s="216"/>
      <c r="AX307" s="216"/>
      <c r="AY307" s="216"/>
      <c r="AZ307" s="216"/>
      <c r="BA307" s="216"/>
      <c r="BB307" s="216"/>
      <c r="BC307" s="216"/>
      <c r="BD307" s="216"/>
      <c r="BE307" s="216"/>
      <c r="BF307" s="216"/>
      <c r="BG307" s="216"/>
      <c r="BH307" s="216"/>
    </row>
    <row r="308" spans="1:60" ht="22.5" outlineLevel="1">
      <c r="A308" s="208">
        <v>111</v>
      </c>
      <c r="B308" s="209" t="s">
        <v>536</v>
      </c>
      <c r="C308" s="210" t="s">
        <v>537</v>
      </c>
      <c r="D308" s="211" t="s">
        <v>152</v>
      </c>
      <c r="E308" s="212">
        <v>154.205</v>
      </c>
      <c r="F308" s="213"/>
      <c r="G308" s="214">
        <f t="shared" si="16"/>
        <v>0</v>
      </c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6"/>
      <c r="AA308" s="216"/>
      <c r="AB308" s="216"/>
      <c r="AC308" s="216"/>
      <c r="AD308" s="216"/>
      <c r="AE308" s="216"/>
      <c r="AF308" s="216"/>
      <c r="AG308" s="216"/>
      <c r="AH308" s="216"/>
      <c r="AI308" s="216"/>
      <c r="AJ308" s="216"/>
      <c r="AK308" s="216"/>
      <c r="AL308" s="216"/>
      <c r="AM308" s="216"/>
      <c r="AN308" s="216"/>
      <c r="AO308" s="216"/>
      <c r="AP308" s="216"/>
      <c r="AQ308" s="216"/>
      <c r="AR308" s="216"/>
      <c r="AS308" s="216"/>
      <c r="AT308" s="216"/>
      <c r="AU308" s="216"/>
      <c r="AV308" s="216"/>
      <c r="AW308" s="216"/>
      <c r="AX308" s="216"/>
      <c r="AY308" s="216"/>
      <c r="AZ308" s="216"/>
      <c r="BA308" s="216"/>
      <c r="BB308" s="216"/>
      <c r="BC308" s="216"/>
      <c r="BD308" s="216"/>
      <c r="BE308" s="216"/>
      <c r="BF308" s="216"/>
      <c r="BG308" s="216"/>
      <c r="BH308" s="216"/>
    </row>
    <row r="309" spans="1:60" ht="12.75" outlineLevel="1">
      <c r="A309" s="208"/>
      <c r="B309" s="209"/>
      <c r="C309" s="217" t="s">
        <v>538</v>
      </c>
      <c r="D309" s="218"/>
      <c r="E309" s="219">
        <v>154.205</v>
      </c>
      <c r="F309" s="213"/>
      <c r="G309" s="214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6"/>
      <c r="AA309" s="216"/>
      <c r="AB309" s="216"/>
      <c r="AC309" s="216"/>
      <c r="AD309" s="216"/>
      <c r="AE309" s="216"/>
      <c r="AF309" s="216"/>
      <c r="AG309" s="216"/>
      <c r="AH309" s="216"/>
      <c r="AI309" s="216"/>
      <c r="AJ309" s="216"/>
      <c r="AK309" s="216"/>
      <c r="AL309" s="216"/>
      <c r="AM309" s="216"/>
      <c r="AN309" s="216"/>
      <c r="AO309" s="216"/>
      <c r="AP309" s="216"/>
      <c r="AQ309" s="216"/>
      <c r="AR309" s="216"/>
      <c r="AS309" s="216"/>
      <c r="AT309" s="216"/>
      <c r="AU309" s="216"/>
      <c r="AV309" s="216"/>
      <c r="AW309" s="216"/>
      <c r="AX309" s="216"/>
      <c r="AY309" s="216"/>
      <c r="AZ309" s="216"/>
      <c r="BA309" s="216"/>
      <c r="BB309" s="216"/>
      <c r="BC309" s="216"/>
      <c r="BD309" s="216"/>
      <c r="BE309" s="216"/>
      <c r="BF309" s="216"/>
      <c r="BG309" s="216"/>
      <c r="BH309" s="216"/>
    </row>
    <row r="310" spans="1:60" ht="12.75" outlineLevel="1">
      <c r="A310" s="208">
        <v>112</v>
      </c>
      <c r="B310" s="209" t="s">
        <v>539</v>
      </c>
      <c r="C310" s="210" t="s">
        <v>540</v>
      </c>
      <c r="D310" s="211" t="s">
        <v>152</v>
      </c>
      <c r="E310" s="212">
        <v>33.63</v>
      </c>
      <c r="F310" s="213"/>
      <c r="G310" s="214">
        <f>E310*F310</f>
        <v>0</v>
      </c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6"/>
      <c r="AA310" s="216"/>
      <c r="AB310" s="216"/>
      <c r="AC310" s="216"/>
      <c r="AD310" s="216"/>
      <c r="AE310" s="216"/>
      <c r="AF310" s="216"/>
      <c r="AG310" s="216"/>
      <c r="AH310" s="216"/>
      <c r="AI310" s="216"/>
      <c r="AJ310" s="216"/>
      <c r="AK310" s="216"/>
      <c r="AL310" s="216"/>
      <c r="AM310" s="216"/>
      <c r="AN310" s="216"/>
      <c r="AO310" s="216"/>
      <c r="AP310" s="216"/>
      <c r="AQ310" s="216"/>
      <c r="AR310" s="216"/>
      <c r="AS310" s="216"/>
      <c r="AT310" s="216"/>
      <c r="AU310" s="216"/>
      <c r="AV310" s="216"/>
      <c r="AW310" s="216"/>
      <c r="AX310" s="216"/>
      <c r="AY310" s="216"/>
      <c r="AZ310" s="216"/>
      <c r="BA310" s="216"/>
      <c r="BB310" s="216"/>
      <c r="BC310" s="216"/>
      <c r="BD310" s="216"/>
      <c r="BE310" s="216"/>
      <c r="BF310" s="216"/>
      <c r="BG310" s="216"/>
      <c r="BH310" s="216"/>
    </row>
    <row r="311" spans="1:60" ht="12.75" outlineLevel="1">
      <c r="A311" s="208"/>
      <c r="B311" s="209"/>
      <c r="C311" s="217" t="s">
        <v>502</v>
      </c>
      <c r="D311" s="218"/>
      <c r="E311" s="219">
        <v>26.23</v>
      </c>
      <c r="F311" s="213"/>
      <c r="G311" s="214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6"/>
      <c r="W311" s="216"/>
      <c r="X311" s="216"/>
      <c r="Y311" s="216"/>
      <c r="Z311" s="216"/>
      <c r="AA311" s="216"/>
      <c r="AB311" s="216"/>
      <c r="AC311" s="216"/>
      <c r="AD311" s="216"/>
      <c r="AE311" s="216"/>
      <c r="AF311" s="216"/>
      <c r="AG311" s="216"/>
      <c r="AH311" s="216"/>
      <c r="AI311" s="216"/>
      <c r="AJ311" s="216"/>
      <c r="AK311" s="216"/>
      <c r="AL311" s="216"/>
      <c r="AM311" s="216"/>
      <c r="AN311" s="216"/>
      <c r="AO311" s="216"/>
      <c r="AP311" s="216"/>
      <c r="AQ311" s="216"/>
      <c r="AR311" s="216"/>
      <c r="AS311" s="216"/>
      <c r="AT311" s="216"/>
      <c r="AU311" s="216"/>
      <c r="AV311" s="216"/>
      <c r="AW311" s="216"/>
      <c r="AX311" s="216"/>
      <c r="AY311" s="216"/>
      <c r="AZ311" s="216"/>
      <c r="BA311" s="216"/>
      <c r="BB311" s="216"/>
      <c r="BC311" s="216"/>
      <c r="BD311" s="216"/>
      <c r="BE311" s="216"/>
      <c r="BF311" s="216"/>
      <c r="BG311" s="216"/>
      <c r="BH311" s="216"/>
    </row>
    <row r="312" spans="1:60" ht="12.75" outlineLevel="1">
      <c r="A312" s="208"/>
      <c r="B312" s="209"/>
      <c r="C312" s="217" t="s">
        <v>503</v>
      </c>
      <c r="D312" s="218"/>
      <c r="E312" s="219">
        <v>5.6</v>
      </c>
      <c r="F312" s="213"/>
      <c r="G312" s="214"/>
      <c r="H312" s="216"/>
      <c r="I312" s="216"/>
      <c r="J312" s="216"/>
      <c r="K312" s="216"/>
      <c r="L312" s="216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16"/>
      <c r="X312" s="216"/>
      <c r="Y312" s="216"/>
      <c r="Z312" s="216"/>
      <c r="AA312" s="216"/>
      <c r="AB312" s="216"/>
      <c r="AC312" s="216"/>
      <c r="AD312" s="216"/>
      <c r="AE312" s="216"/>
      <c r="AF312" s="216"/>
      <c r="AG312" s="216"/>
      <c r="AH312" s="216"/>
      <c r="AI312" s="216"/>
      <c r="AJ312" s="216"/>
      <c r="AK312" s="216"/>
      <c r="AL312" s="216"/>
      <c r="AM312" s="216"/>
      <c r="AN312" s="216"/>
      <c r="AO312" s="216"/>
      <c r="AP312" s="216"/>
      <c r="AQ312" s="216"/>
      <c r="AR312" s="216"/>
      <c r="AS312" s="216"/>
      <c r="AT312" s="216"/>
      <c r="AU312" s="216"/>
      <c r="AV312" s="216"/>
      <c r="AW312" s="216"/>
      <c r="AX312" s="216"/>
      <c r="AY312" s="216"/>
      <c r="AZ312" s="216"/>
      <c r="BA312" s="216"/>
      <c r="BB312" s="216"/>
      <c r="BC312" s="216"/>
      <c r="BD312" s="216"/>
      <c r="BE312" s="216"/>
      <c r="BF312" s="216"/>
      <c r="BG312" s="216"/>
      <c r="BH312" s="216"/>
    </row>
    <row r="313" spans="1:60" ht="12.75" outlineLevel="1">
      <c r="A313" s="208"/>
      <c r="B313" s="209"/>
      <c r="C313" s="217" t="s">
        <v>504</v>
      </c>
      <c r="D313" s="218"/>
      <c r="E313" s="219">
        <v>1.8</v>
      </c>
      <c r="F313" s="213"/>
      <c r="G313" s="214"/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  <c r="X313" s="216"/>
      <c r="Y313" s="216"/>
      <c r="Z313" s="216"/>
      <c r="AA313" s="216"/>
      <c r="AB313" s="216"/>
      <c r="AC313" s="216"/>
      <c r="AD313" s="216"/>
      <c r="AE313" s="216"/>
      <c r="AF313" s="216"/>
      <c r="AG313" s="216"/>
      <c r="AH313" s="216"/>
      <c r="AI313" s="216"/>
      <c r="AJ313" s="216"/>
      <c r="AK313" s="216"/>
      <c r="AL313" s="216"/>
      <c r="AM313" s="216"/>
      <c r="AN313" s="216"/>
      <c r="AO313" s="216"/>
      <c r="AP313" s="216"/>
      <c r="AQ313" s="216"/>
      <c r="AR313" s="216"/>
      <c r="AS313" s="216"/>
      <c r="AT313" s="216"/>
      <c r="AU313" s="216"/>
      <c r="AV313" s="216"/>
      <c r="AW313" s="216"/>
      <c r="AX313" s="216"/>
      <c r="AY313" s="216"/>
      <c r="AZ313" s="216"/>
      <c r="BA313" s="216"/>
      <c r="BB313" s="216"/>
      <c r="BC313" s="216"/>
      <c r="BD313" s="216"/>
      <c r="BE313" s="216"/>
      <c r="BF313" s="216"/>
      <c r="BG313" s="216"/>
      <c r="BH313" s="216"/>
    </row>
    <row r="314" spans="1:60" ht="22.5" outlineLevel="1">
      <c r="A314" s="208">
        <v>113</v>
      </c>
      <c r="B314" s="209" t="s">
        <v>541</v>
      </c>
      <c r="C314" s="210" t="s">
        <v>542</v>
      </c>
      <c r="D314" s="211" t="s">
        <v>162</v>
      </c>
      <c r="E314" s="212">
        <v>49.05</v>
      </c>
      <c r="F314" s="213"/>
      <c r="G314" s="214">
        <f>E314*F314</f>
        <v>0</v>
      </c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16"/>
      <c r="Z314" s="216"/>
      <c r="AA314" s="216"/>
      <c r="AB314" s="216"/>
      <c r="AC314" s="216"/>
      <c r="AD314" s="216"/>
      <c r="AE314" s="216"/>
      <c r="AF314" s="216"/>
      <c r="AG314" s="216"/>
      <c r="AH314" s="216"/>
      <c r="AI314" s="216"/>
      <c r="AJ314" s="216"/>
      <c r="AK314" s="216"/>
      <c r="AL314" s="216"/>
      <c r="AM314" s="216"/>
      <c r="AN314" s="216"/>
      <c r="AO314" s="216"/>
      <c r="AP314" s="216"/>
      <c r="AQ314" s="216"/>
      <c r="AR314" s="216"/>
      <c r="AS314" s="216"/>
      <c r="AT314" s="216"/>
      <c r="AU314" s="216"/>
      <c r="AV314" s="216"/>
      <c r="AW314" s="216"/>
      <c r="AX314" s="216"/>
      <c r="AY314" s="216"/>
      <c r="AZ314" s="216"/>
      <c r="BA314" s="216"/>
      <c r="BB314" s="216"/>
      <c r="BC314" s="216"/>
      <c r="BD314" s="216"/>
      <c r="BE314" s="216"/>
      <c r="BF314" s="216"/>
      <c r="BG314" s="216"/>
      <c r="BH314" s="216"/>
    </row>
    <row r="315" spans="1:60" ht="12.75" outlineLevel="1">
      <c r="A315" s="208"/>
      <c r="B315" s="209"/>
      <c r="C315" s="217" t="s">
        <v>543</v>
      </c>
      <c r="D315" s="218"/>
      <c r="E315" s="219">
        <v>44.05</v>
      </c>
      <c r="F315" s="213"/>
      <c r="G315" s="214"/>
      <c r="H315" s="216"/>
      <c r="I315" s="216"/>
      <c r="J315" s="216"/>
      <c r="K315" s="216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  <c r="X315" s="216"/>
      <c r="Y315" s="216"/>
      <c r="Z315" s="216"/>
      <c r="AA315" s="216"/>
      <c r="AB315" s="216"/>
      <c r="AC315" s="216"/>
      <c r="AD315" s="216"/>
      <c r="AE315" s="216"/>
      <c r="AF315" s="216"/>
      <c r="AG315" s="216"/>
      <c r="AH315" s="216"/>
      <c r="AI315" s="216"/>
      <c r="AJ315" s="216"/>
      <c r="AK315" s="216"/>
      <c r="AL315" s="216"/>
      <c r="AM315" s="216"/>
      <c r="AN315" s="216"/>
      <c r="AO315" s="216"/>
      <c r="AP315" s="216"/>
      <c r="AQ315" s="216"/>
      <c r="AR315" s="216"/>
      <c r="AS315" s="216"/>
      <c r="AT315" s="216"/>
      <c r="AU315" s="216"/>
      <c r="AV315" s="216"/>
      <c r="AW315" s="216"/>
      <c r="AX315" s="216"/>
      <c r="AY315" s="216"/>
      <c r="AZ315" s="216"/>
      <c r="BA315" s="216"/>
      <c r="BB315" s="216"/>
      <c r="BC315" s="216"/>
      <c r="BD315" s="216"/>
      <c r="BE315" s="216"/>
      <c r="BF315" s="216"/>
      <c r="BG315" s="216"/>
      <c r="BH315" s="216"/>
    </row>
    <row r="316" spans="1:60" ht="12.75" outlineLevel="1">
      <c r="A316" s="208"/>
      <c r="B316" s="209"/>
      <c r="C316" s="217" t="s">
        <v>544</v>
      </c>
      <c r="D316" s="218"/>
      <c r="E316" s="219">
        <v>5</v>
      </c>
      <c r="F316" s="213"/>
      <c r="G316" s="214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  <c r="X316" s="216"/>
      <c r="Y316" s="216"/>
      <c r="Z316" s="216"/>
      <c r="AA316" s="216"/>
      <c r="AB316" s="216"/>
      <c r="AC316" s="216"/>
      <c r="AD316" s="216"/>
      <c r="AE316" s="216"/>
      <c r="AF316" s="216"/>
      <c r="AG316" s="216"/>
      <c r="AH316" s="216"/>
      <c r="AI316" s="216"/>
      <c r="AJ316" s="216"/>
      <c r="AK316" s="216"/>
      <c r="AL316" s="216"/>
      <c r="AM316" s="216"/>
      <c r="AN316" s="216"/>
      <c r="AO316" s="216"/>
      <c r="AP316" s="216"/>
      <c r="AQ316" s="216"/>
      <c r="AR316" s="216"/>
      <c r="AS316" s="216"/>
      <c r="AT316" s="216"/>
      <c r="AU316" s="216"/>
      <c r="AV316" s="216"/>
      <c r="AW316" s="216"/>
      <c r="AX316" s="216"/>
      <c r="AY316" s="216"/>
      <c r="AZ316" s="216"/>
      <c r="BA316" s="216"/>
      <c r="BB316" s="216"/>
      <c r="BC316" s="216"/>
      <c r="BD316" s="216"/>
      <c r="BE316" s="216"/>
      <c r="BF316" s="216"/>
      <c r="BG316" s="216"/>
      <c r="BH316" s="216"/>
    </row>
    <row r="317" spans="1:60" ht="22.5" outlineLevel="1">
      <c r="A317" s="208">
        <v>114</v>
      </c>
      <c r="B317" s="209" t="s">
        <v>545</v>
      </c>
      <c r="C317" s="210" t="s">
        <v>546</v>
      </c>
      <c r="D317" s="211" t="s">
        <v>162</v>
      </c>
      <c r="E317" s="212">
        <v>9.5</v>
      </c>
      <c r="F317" s="213"/>
      <c r="G317" s="214">
        <f>E317*F317</f>
        <v>0</v>
      </c>
      <c r="H317" s="216"/>
      <c r="I317" s="216"/>
      <c r="J317" s="216"/>
      <c r="K317" s="216"/>
      <c r="L317" s="216"/>
      <c r="M317" s="216"/>
      <c r="N317" s="216"/>
      <c r="O317" s="216"/>
      <c r="P317" s="216"/>
      <c r="Q317" s="216"/>
      <c r="R317" s="216"/>
      <c r="S317" s="216"/>
      <c r="T317" s="216"/>
      <c r="U317" s="216"/>
      <c r="V317" s="216"/>
      <c r="W317" s="216"/>
      <c r="X317" s="216"/>
      <c r="Y317" s="216"/>
      <c r="Z317" s="216"/>
      <c r="AA317" s="216"/>
      <c r="AB317" s="216"/>
      <c r="AC317" s="216"/>
      <c r="AD317" s="216"/>
      <c r="AE317" s="216"/>
      <c r="AF317" s="216"/>
      <c r="AG317" s="216"/>
      <c r="AH317" s="216"/>
      <c r="AI317" s="216"/>
      <c r="AJ317" s="216"/>
      <c r="AK317" s="216"/>
      <c r="AL317" s="216"/>
      <c r="AM317" s="216"/>
      <c r="AN317" s="216"/>
      <c r="AO317" s="216"/>
      <c r="AP317" s="216"/>
      <c r="AQ317" s="216"/>
      <c r="AR317" s="216"/>
      <c r="AS317" s="216"/>
      <c r="AT317" s="216"/>
      <c r="AU317" s="216"/>
      <c r="AV317" s="216"/>
      <c r="AW317" s="216"/>
      <c r="AX317" s="216"/>
      <c r="AY317" s="216"/>
      <c r="AZ317" s="216"/>
      <c r="BA317" s="216"/>
      <c r="BB317" s="216"/>
      <c r="BC317" s="216"/>
      <c r="BD317" s="216"/>
      <c r="BE317" s="216"/>
      <c r="BF317" s="216"/>
      <c r="BG317" s="216"/>
      <c r="BH317" s="216"/>
    </row>
    <row r="318" spans="1:60" ht="12.75" outlineLevel="1">
      <c r="A318" s="208"/>
      <c r="B318" s="209"/>
      <c r="C318" s="217" t="s">
        <v>547</v>
      </c>
      <c r="D318" s="218"/>
      <c r="E318" s="219">
        <v>9.5</v>
      </c>
      <c r="F318" s="213"/>
      <c r="G318" s="214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6"/>
      <c r="AA318" s="216"/>
      <c r="AB318" s="216"/>
      <c r="AC318" s="216"/>
      <c r="AD318" s="216"/>
      <c r="AE318" s="216"/>
      <c r="AF318" s="216"/>
      <c r="AG318" s="216"/>
      <c r="AH318" s="216"/>
      <c r="AI318" s="216"/>
      <c r="AJ318" s="216"/>
      <c r="AK318" s="216"/>
      <c r="AL318" s="216"/>
      <c r="AM318" s="216"/>
      <c r="AN318" s="216"/>
      <c r="AO318" s="216"/>
      <c r="AP318" s="216"/>
      <c r="AQ318" s="216"/>
      <c r="AR318" s="216"/>
      <c r="AS318" s="216"/>
      <c r="AT318" s="216"/>
      <c r="AU318" s="216"/>
      <c r="AV318" s="216"/>
      <c r="AW318" s="216"/>
      <c r="AX318" s="216"/>
      <c r="AY318" s="216"/>
      <c r="AZ318" s="216"/>
      <c r="BA318" s="216"/>
      <c r="BB318" s="216"/>
      <c r="BC318" s="216"/>
      <c r="BD318" s="216"/>
      <c r="BE318" s="216"/>
      <c r="BF318" s="216"/>
      <c r="BG318" s="216"/>
      <c r="BH318" s="216"/>
    </row>
    <row r="319" spans="1:60" ht="22.5" outlineLevel="1">
      <c r="A319" s="208">
        <v>115</v>
      </c>
      <c r="B319" s="209" t="s">
        <v>548</v>
      </c>
      <c r="C319" s="210" t="s">
        <v>549</v>
      </c>
      <c r="D319" s="211" t="s">
        <v>162</v>
      </c>
      <c r="E319" s="212">
        <v>35</v>
      </c>
      <c r="F319" s="213"/>
      <c r="G319" s="214">
        <f>E319*F319</f>
        <v>0</v>
      </c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6"/>
      <c r="AA319" s="216"/>
      <c r="AB319" s="216"/>
      <c r="AC319" s="216"/>
      <c r="AD319" s="216"/>
      <c r="AE319" s="216"/>
      <c r="AF319" s="216"/>
      <c r="AG319" s="216"/>
      <c r="AH319" s="216"/>
      <c r="AI319" s="216"/>
      <c r="AJ319" s="216"/>
      <c r="AK319" s="216"/>
      <c r="AL319" s="216"/>
      <c r="AM319" s="216"/>
      <c r="AN319" s="216"/>
      <c r="AO319" s="216"/>
      <c r="AP319" s="216"/>
      <c r="AQ319" s="216"/>
      <c r="AR319" s="216"/>
      <c r="AS319" s="216"/>
      <c r="AT319" s="216"/>
      <c r="AU319" s="216"/>
      <c r="AV319" s="216"/>
      <c r="AW319" s="216"/>
      <c r="AX319" s="216"/>
      <c r="AY319" s="216"/>
      <c r="AZ319" s="216"/>
      <c r="BA319" s="216"/>
      <c r="BB319" s="216"/>
      <c r="BC319" s="216"/>
      <c r="BD319" s="216"/>
      <c r="BE319" s="216"/>
      <c r="BF319" s="216"/>
      <c r="BG319" s="216"/>
      <c r="BH319" s="216"/>
    </row>
    <row r="320" spans="1:60" ht="12.75" outlineLevel="1">
      <c r="A320" s="208"/>
      <c r="B320" s="209"/>
      <c r="C320" s="217" t="s">
        <v>550</v>
      </c>
      <c r="D320" s="218"/>
      <c r="E320" s="219">
        <v>14</v>
      </c>
      <c r="F320" s="213"/>
      <c r="G320" s="214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6"/>
      <c r="AA320" s="216"/>
      <c r="AB320" s="216"/>
      <c r="AC320" s="216"/>
      <c r="AD320" s="216"/>
      <c r="AE320" s="216"/>
      <c r="AF320" s="216"/>
      <c r="AG320" s="216"/>
      <c r="AH320" s="216"/>
      <c r="AI320" s="216"/>
      <c r="AJ320" s="216"/>
      <c r="AK320" s="216"/>
      <c r="AL320" s="216"/>
      <c r="AM320" s="216"/>
      <c r="AN320" s="216"/>
      <c r="AO320" s="216"/>
      <c r="AP320" s="216"/>
      <c r="AQ320" s="216"/>
      <c r="AR320" s="216"/>
      <c r="AS320" s="216"/>
      <c r="AT320" s="216"/>
      <c r="AU320" s="216"/>
      <c r="AV320" s="216"/>
      <c r="AW320" s="216"/>
      <c r="AX320" s="216"/>
      <c r="AY320" s="216"/>
      <c r="AZ320" s="216"/>
      <c r="BA320" s="216"/>
      <c r="BB320" s="216"/>
      <c r="BC320" s="216"/>
      <c r="BD320" s="216"/>
      <c r="BE320" s="216"/>
      <c r="BF320" s="216"/>
      <c r="BG320" s="216"/>
      <c r="BH320" s="216"/>
    </row>
    <row r="321" spans="1:60" ht="12.75" outlineLevel="1">
      <c r="A321" s="208"/>
      <c r="B321" s="209"/>
      <c r="C321" s="217" t="s">
        <v>551</v>
      </c>
      <c r="D321" s="218"/>
      <c r="E321" s="219">
        <v>21</v>
      </c>
      <c r="F321" s="213"/>
      <c r="G321" s="214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6"/>
      <c r="AA321" s="216"/>
      <c r="AB321" s="216"/>
      <c r="AC321" s="216"/>
      <c r="AD321" s="216"/>
      <c r="AE321" s="216"/>
      <c r="AF321" s="216"/>
      <c r="AG321" s="216"/>
      <c r="AH321" s="216"/>
      <c r="AI321" s="216"/>
      <c r="AJ321" s="216"/>
      <c r="AK321" s="216"/>
      <c r="AL321" s="216"/>
      <c r="AM321" s="216"/>
      <c r="AN321" s="216"/>
      <c r="AO321" s="216"/>
      <c r="AP321" s="216"/>
      <c r="AQ321" s="216"/>
      <c r="AR321" s="216"/>
      <c r="AS321" s="216"/>
      <c r="AT321" s="216"/>
      <c r="AU321" s="216"/>
      <c r="AV321" s="216"/>
      <c r="AW321" s="216"/>
      <c r="AX321" s="216"/>
      <c r="AY321" s="216"/>
      <c r="AZ321" s="216"/>
      <c r="BA321" s="216"/>
      <c r="BB321" s="216"/>
      <c r="BC321" s="216"/>
      <c r="BD321" s="216"/>
      <c r="BE321" s="216"/>
      <c r="BF321" s="216"/>
      <c r="BG321" s="216"/>
      <c r="BH321" s="216"/>
    </row>
    <row r="322" spans="1:60" ht="12.75" outlineLevel="1">
      <c r="A322" s="208">
        <v>116</v>
      </c>
      <c r="B322" s="209" t="s">
        <v>552</v>
      </c>
      <c r="C322" s="210" t="s">
        <v>553</v>
      </c>
      <c r="D322" s="211" t="s">
        <v>169</v>
      </c>
      <c r="E322" s="212">
        <v>12.053</v>
      </c>
      <c r="F322" s="213"/>
      <c r="G322" s="214">
        <f>E322*F322</f>
        <v>0</v>
      </c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  <c r="X322" s="216"/>
      <c r="Y322" s="216"/>
      <c r="Z322" s="216"/>
      <c r="AA322" s="216"/>
      <c r="AB322" s="216"/>
      <c r="AC322" s="216"/>
      <c r="AD322" s="216"/>
      <c r="AE322" s="216"/>
      <c r="AF322" s="216"/>
      <c r="AG322" s="216"/>
      <c r="AH322" s="216"/>
      <c r="AI322" s="216"/>
      <c r="AJ322" s="216"/>
      <c r="AK322" s="216"/>
      <c r="AL322" s="216"/>
      <c r="AM322" s="216"/>
      <c r="AN322" s="216"/>
      <c r="AO322" s="216"/>
      <c r="AP322" s="216"/>
      <c r="AQ322" s="216"/>
      <c r="AR322" s="216"/>
      <c r="AS322" s="216"/>
      <c r="AT322" s="216"/>
      <c r="AU322" s="216"/>
      <c r="AV322" s="216"/>
      <c r="AW322" s="216"/>
      <c r="AX322" s="216"/>
      <c r="AY322" s="216"/>
      <c r="AZ322" s="216"/>
      <c r="BA322" s="216"/>
      <c r="BB322" s="216"/>
      <c r="BC322" s="216"/>
      <c r="BD322" s="216"/>
      <c r="BE322" s="216"/>
      <c r="BF322" s="216"/>
      <c r="BG322" s="216"/>
      <c r="BH322" s="216"/>
    </row>
    <row r="323" spans="1:60" ht="12.75" outlineLevel="1">
      <c r="A323" s="208"/>
      <c r="B323" s="209"/>
      <c r="C323" s="217" t="s">
        <v>554</v>
      </c>
      <c r="D323" s="218"/>
      <c r="E323" s="219">
        <v>2.2073</v>
      </c>
      <c r="F323" s="213"/>
      <c r="G323" s="214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  <c r="X323" s="216"/>
      <c r="Y323" s="216"/>
      <c r="Z323" s="216"/>
      <c r="AA323" s="216"/>
      <c r="AB323" s="216"/>
      <c r="AC323" s="216"/>
      <c r="AD323" s="216"/>
      <c r="AE323" s="216"/>
      <c r="AF323" s="216"/>
      <c r="AG323" s="216"/>
      <c r="AH323" s="216"/>
      <c r="AI323" s="216"/>
      <c r="AJ323" s="216"/>
      <c r="AK323" s="216"/>
      <c r="AL323" s="216"/>
      <c r="AM323" s="216"/>
      <c r="AN323" s="216"/>
      <c r="AO323" s="216"/>
      <c r="AP323" s="216"/>
      <c r="AQ323" s="216"/>
      <c r="AR323" s="216"/>
      <c r="AS323" s="216"/>
      <c r="AT323" s="216"/>
      <c r="AU323" s="216"/>
      <c r="AV323" s="216"/>
      <c r="AW323" s="216"/>
      <c r="AX323" s="216"/>
      <c r="AY323" s="216"/>
      <c r="AZ323" s="216"/>
      <c r="BA323" s="216"/>
      <c r="BB323" s="216"/>
      <c r="BC323" s="216"/>
      <c r="BD323" s="216"/>
      <c r="BE323" s="216"/>
      <c r="BF323" s="216"/>
      <c r="BG323" s="216"/>
      <c r="BH323" s="216"/>
    </row>
    <row r="324" spans="1:60" ht="12.75" outlineLevel="1">
      <c r="A324" s="208"/>
      <c r="B324" s="209"/>
      <c r="C324" s="217" t="s">
        <v>555</v>
      </c>
      <c r="D324" s="218"/>
      <c r="E324" s="219">
        <v>2.8</v>
      </c>
      <c r="F324" s="213"/>
      <c r="G324" s="214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  <c r="X324" s="216"/>
      <c r="Y324" s="216"/>
      <c r="Z324" s="216"/>
      <c r="AA324" s="216"/>
      <c r="AB324" s="216"/>
      <c r="AC324" s="216"/>
      <c r="AD324" s="216"/>
      <c r="AE324" s="216"/>
      <c r="AF324" s="216"/>
      <c r="AG324" s="216"/>
      <c r="AH324" s="216"/>
      <c r="AI324" s="216"/>
      <c r="AJ324" s="216"/>
      <c r="AK324" s="216"/>
      <c r="AL324" s="216"/>
      <c r="AM324" s="216"/>
      <c r="AN324" s="216"/>
      <c r="AO324" s="216"/>
      <c r="AP324" s="216"/>
      <c r="AQ324" s="216"/>
      <c r="AR324" s="216"/>
      <c r="AS324" s="216"/>
      <c r="AT324" s="216"/>
      <c r="AU324" s="216"/>
      <c r="AV324" s="216"/>
      <c r="AW324" s="216"/>
      <c r="AX324" s="216"/>
      <c r="AY324" s="216"/>
      <c r="AZ324" s="216"/>
      <c r="BA324" s="216"/>
      <c r="BB324" s="216"/>
      <c r="BC324" s="216"/>
      <c r="BD324" s="216"/>
      <c r="BE324" s="216"/>
      <c r="BF324" s="216"/>
      <c r="BG324" s="216"/>
      <c r="BH324" s="216"/>
    </row>
    <row r="325" spans="1:60" ht="12.75" outlineLevel="1">
      <c r="A325" s="208"/>
      <c r="B325" s="209"/>
      <c r="C325" s="217" t="s">
        <v>556</v>
      </c>
      <c r="D325" s="218"/>
      <c r="E325" s="219">
        <v>1.0688</v>
      </c>
      <c r="F325" s="213"/>
      <c r="G325" s="214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  <c r="X325" s="216"/>
      <c r="Y325" s="216"/>
      <c r="Z325" s="216"/>
      <c r="AA325" s="216"/>
      <c r="AB325" s="216"/>
      <c r="AC325" s="216"/>
      <c r="AD325" s="216"/>
      <c r="AE325" s="216"/>
      <c r="AF325" s="216"/>
      <c r="AG325" s="216"/>
      <c r="AH325" s="216"/>
      <c r="AI325" s="216"/>
      <c r="AJ325" s="216"/>
      <c r="AK325" s="216"/>
      <c r="AL325" s="216"/>
      <c r="AM325" s="216"/>
      <c r="AN325" s="216"/>
      <c r="AO325" s="216"/>
      <c r="AP325" s="216"/>
      <c r="AQ325" s="216"/>
      <c r="AR325" s="216"/>
      <c r="AS325" s="216"/>
      <c r="AT325" s="216"/>
      <c r="AU325" s="216"/>
      <c r="AV325" s="216"/>
      <c r="AW325" s="216"/>
      <c r="AX325" s="216"/>
      <c r="AY325" s="216"/>
      <c r="AZ325" s="216"/>
      <c r="BA325" s="216"/>
      <c r="BB325" s="216"/>
      <c r="BC325" s="216"/>
      <c r="BD325" s="216"/>
      <c r="BE325" s="216"/>
      <c r="BF325" s="216"/>
      <c r="BG325" s="216"/>
      <c r="BH325" s="216"/>
    </row>
    <row r="326" spans="1:60" ht="12.75" outlineLevel="1">
      <c r="A326" s="208"/>
      <c r="B326" s="209"/>
      <c r="C326" s="217" t="s">
        <v>557</v>
      </c>
      <c r="D326" s="218"/>
      <c r="E326" s="219">
        <v>3.552</v>
      </c>
      <c r="F326" s="213"/>
      <c r="G326" s="214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6"/>
      <c r="AA326" s="216"/>
      <c r="AB326" s="216"/>
      <c r="AC326" s="216"/>
      <c r="AD326" s="216"/>
      <c r="AE326" s="216"/>
      <c r="AF326" s="216"/>
      <c r="AG326" s="216"/>
      <c r="AH326" s="216"/>
      <c r="AI326" s="216"/>
      <c r="AJ326" s="216"/>
      <c r="AK326" s="216"/>
      <c r="AL326" s="216"/>
      <c r="AM326" s="216"/>
      <c r="AN326" s="216"/>
      <c r="AO326" s="216"/>
      <c r="AP326" s="216"/>
      <c r="AQ326" s="216"/>
      <c r="AR326" s="216"/>
      <c r="AS326" s="216"/>
      <c r="AT326" s="216"/>
      <c r="AU326" s="216"/>
      <c r="AV326" s="216"/>
      <c r="AW326" s="216"/>
      <c r="AX326" s="216"/>
      <c r="AY326" s="216"/>
      <c r="AZ326" s="216"/>
      <c r="BA326" s="216"/>
      <c r="BB326" s="216"/>
      <c r="BC326" s="216"/>
      <c r="BD326" s="216"/>
      <c r="BE326" s="216"/>
      <c r="BF326" s="216"/>
      <c r="BG326" s="216"/>
      <c r="BH326" s="216"/>
    </row>
    <row r="327" spans="1:60" ht="12.75" outlineLevel="1">
      <c r="A327" s="208"/>
      <c r="B327" s="209"/>
      <c r="C327" s="217" t="s">
        <v>558</v>
      </c>
      <c r="D327" s="218"/>
      <c r="E327" s="219">
        <v>2.425</v>
      </c>
      <c r="F327" s="213"/>
      <c r="G327" s="214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  <c r="X327" s="216"/>
      <c r="Y327" s="216"/>
      <c r="Z327" s="216"/>
      <c r="AA327" s="216"/>
      <c r="AB327" s="216"/>
      <c r="AC327" s="216"/>
      <c r="AD327" s="216"/>
      <c r="AE327" s="216"/>
      <c r="AF327" s="216"/>
      <c r="AG327" s="216"/>
      <c r="AH327" s="216"/>
      <c r="AI327" s="216"/>
      <c r="AJ327" s="216"/>
      <c r="AK327" s="216"/>
      <c r="AL327" s="216"/>
      <c r="AM327" s="216"/>
      <c r="AN327" s="216"/>
      <c r="AO327" s="216"/>
      <c r="AP327" s="216"/>
      <c r="AQ327" s="216"/>
      <c r="AR327" s="216"/>
      <c r="AS327" s="216"/>
      <c r="AT327" s="216"/>
      <c r="AU327" s="216"/>
      <c r="AV327" s="216"/>
      <c r="AW327" s="216"/>
      <c r="AX327" s="216"/>
      <c r="AY327" s="216"/>
      <c r="AZ327" s="216"/>
      <c r="BA327" s="216"/>
      <c r="BB327" s="216"/>
      <c r="BC327" s="216"/>
      <c r="BD327" s="216"/>
      <c r="BE327" s="216"/>
      <c r="BF327" s="216"/>
      <c r="BG327" s="216"/>
      <c r="BH327" s="216"/>
    </row>
    <row r="328" spans="1:60" ht="12.75" outlineLevel="1">
      <c r="A328" s="208">
        <v>117</v>
      </c>
      <c r="B328" s="209" t="s">
        <v>559</v>
      </c>
      <c r="C328" s="210" t="s">
        <v>560</v>
      </c>
      <c r="D328" s="211" t="s">
        <v>276</v>
      </c>
      <c r="E328" s="212">
        <v>195</v>
      </c>
      <c r="F328" s="213"/>
      <c r="G328" s="214">
        <f>E328*F328</f>
        <v>0</v>
      </c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6"/>
      <c r="AA328" s="216"/>
      <c r="AB328" s="216"/>
      <c r="AC328" s="216"/>
      <c r="AD328" s="216"/>
      <c r="AE328" s="216"/>
      <c r="AF328" s="216"/>
      <c r="AG328" s="216"/>
      <c r="AH328" s="216"/>
      <c r="AI328" s="216"/>
      <c r="AJ328" s="216"/>
      <c r="AK328" s="216"/>
      <c r="AL328" s="216"/>
      <c r="AM328" s="216"/>
      <c r="AN328" s="216"/>
      <c r="AO328" s="216"/>
      <c r="AP328" s="216"/>
      <c r="AQ328" s="216"/>
      <c r="AR328" s="216"/>
      <c r="AS328" s="216"/>
      <c r="AT328" s="216"/>
      <c r="AU328" s="216"/>
      <c r="AV328" s="216"/>
      <c r="AW328" s="216"/>
      <c r="AX328" s="216"/>
      <c r="AY328" s="216"/>
      <c r="AZ328" s="216"/>
      <c r="BA328" s="216"/>
      <c r="BB328" s="216"/>
      <c r="BC328" s="216"/>
      <c r="BD328" s="216"/>
      <c r="BE328" s="216"/>
      <c r="BF328" s="216"/>
      <c r="BG328" s="216"/>
      <c r="BH328" s="216"/>
    </row>
    <row r="329" spans="1:60" ht="12.75" outlineLevel="1">
      <c r="A329" s="208"/>
      <c r="B329" s="209"/>
      <c r="C329" s="217" t="s">
        <v>561</v>
      </c>
      <c r="D329" s="218"/>
      <c r="E329" s="219">
        <v>195</v>
      </c>
      <c r="F329" s="213"/>
      <c r="G329" s="214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K329" s="216"/>
      <c r="AL329" s="216"/>
      <c r="AM329" s="216"/>
      <c r="AN329" s="216"/>
      <c r="AO329" s="216"/>
      <c r="AP329" s="216"/>
      <c r="AQ329" s="216"/>
      <c r="AR329" s="216"/>
      <c r="AS329" s="216"/>
      <c r="AT329" s="216"/>
      <c r="AU329" s="216"/>
      <c r="AV329" s="216"/>
      <c r="AW329" s="216"/>
      <c r="AX329" s="216"/>
      <c r="AY329" s="216"/>
      <c r="AZ329" s="216"/>
      <c r="BA329" s="216"/>
      <c r="BB329" s="216"/>
      <c r="BC329" s="216"/>
      <c r="BD329" s="216"/>
      <c r="BE329" s="216"/>
      <c r="BF329" s="216"/>
      <c r="BG329" s="216"/>
      <c r="BH329" s="216"/>
    </row>
    <row r="330" spans="1:60" ht="12.75" outlineLevel="1">
      <c r="A330" s="208">
        <v>118</v>
      </c>
      <c r="B330" s="209" t="s">
        <v>562</v>
      </c>
      <c r="C330" s="210" t="s">
        <v>563</v>
      </c>
      <c r="D330" s="211" t="s">
        <v>152</v>
      </c>
      <c r="E330" s="212">
        <v>110.38125</v>
      </c>
      <c r="F330" s="213"/>
      <c r="G330" s="214">
        <f>E330*F330</f>
        <v>0</v>
      </c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K330" s="216"/>
      <c r="AL330" s="216"/>
      <c r="AM330" s="216"/>
      <c r="AN330" s="216"/>
      <c r="AO330" s="216"/>
      <c r="AP330" s="216"/>
      <c r="AQ330" s="216"/>
      <c r="AR330" s="216"/>
      <c r="AS330" s="216"/>
      <c r="AT330" s="216"/>
      <c r="AU330" s="216"/>
      <c r="AV330" s="216"/>
      <c r="AW330" s="216"/>
      <c r="AX330" s="216"/>
      <c r="AY330" s="216"/>
      <c r="AZ330" s="216"/>
      <c r="BA330" s="216"/>
      <c r="BB330" s="216"/>
      <c r="BC330" s="216"/>
      <c r="BD330" s="216"/>
      <c r="BE330" s="216"/>
      <c r="BF330" s="216"/>
      <c r="BG330" s="216"/>
      <c r="BH330" s="216"/>
    </row>
    <row r="331" spans="1:60" ht="12.75" outlineLevel="1">
      <c r="A331" s="208"/>
      <c r="B331" s="209"/>
      <c r="C331" s="217" t="s">
        <v>564</v>
      </c>
      <c r="D331" s="218"/>
      <c r="E331" s="219">
        <v>110.3813</v>
      </c>
      <c r="F331" s="213"/>
      <c r="G331" s="214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K331" s="216"/>
      <c r="AL331" s="216"/>
      <c r="AM331" s="216"/>
      <c r="AN331" s="216"/>
      <c r="AO331" s="216"/>
      <c r="AP331" s="216"/>
      <c r="AQ331" s="216"/>
      <c r="AR331" s="216"/>
      <c r="AS331" s="216"/>
      <c r="AT331" s="216"/>
      <c r="AU331" s="216"/>
      <c r="AV331" s="216"/>
      <c r="AW331" s="216"/>
      <c r="AX331" s="216"/>
      <c r="AY331" s="216"/>
      <c r="AZ331" s="216"/>
      <c r="BA331" s="216"/>
      <c r="BB331" s="216"/>
      <c r="BC331" s="216"/>
      <c r="BD331" s="216"/>
      <c r="BE331" s="216"/>
      <c r="BF331" s="216"/>
      <c r="BG331" s="216"/>
      <c r="BH331" s="216"/>
    </row>
    <row r="332" spans="1:60" ht="12.75" outlineLevel="1">
      <c r="A332" s="208">
        <v>119</v>
      </c>
      <c r="B332" s="209" t="s">
        <v>565</v>
      </c>
      <c r="C332" s="210" t="s">
        <v>566</v>
      </c>
      <c r="D332" s="211" t="s">
        <v>152</v>
      </c>
      <c r="E332" s="212">
        <v>42.84</v>
      </c>
      <c r="F332" s="213"/>
      <c r="G332" s="214">
        <f>E332*F332</f>
        <v>0</v>
      </c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  <c r="X332" s="216"/>
      <c r="Y332" s="216"/>
      <c r="Z332" s="216"/>
      <c r="AA332" s="216"/>
      <c r="AB332" s="216"/>
      <c r="AC332" s="216"/>
      <c r="AD332" s="216"/>
      <c r="AE332" s="216"/>
      <c r="AF332" s="216"/>
      <c r="AG332" s="216"/>
      <c r="AH332" s="216"/>
      <c r="AI332" s="216"/>
      <c r="AJ332" s="216"/>
      <c r="AK332" s="216"/>
      <c r="AL332" s="216"/>
      <c r="AM332" s="216"/>
      <c r="AN332" s="216"/>
      <c r="AO332" s="216"/>
      <c r="AP332" s="216"/>
      <c r="AQ332" s="216"/>
      <c r="AR332" s="216"/>
      <c r="AS332" s="216"/>
      <c r="AT332" s="216"/>
      <c r="AU332" s="216"/>
      <c r="AV332" s="216"/>
      <c r="AW332" s="216"/>
      <c r="AX332" s="216"/>
      <c r="AY332" s="216"/>
      <c r="AZ332" s="216"/>
      <c r="BA332" s="216"/>
      <c r="BB332" s="216"/>
      <c r="BC332" s="216"/>
      <c r="BD332" s="216"/>
      <c r="BE332" s="216"/>
      <c r="BF332" s="216"/>
      <c r="BG332" s="216"/>
      <c r="BH332" s="216"/>
    </row>
    <row r="333" spans="1:60" ht="12.75" outlineLevel="1">
      <c r="A333" s="208"/>
      <c r="B333" s="209"/>
      <c r="C333" s="217" t="s">
        <v>567</v>
      </c>
      <c r="D333" s="218"/>
      <c r="E333" s="219">
        <v>42.84</v>
      </c>
      <c r="F333" s="213"/>
      <c r="G333" s="214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  <c r="X333" s="216"/>
      <c r="Y333" s="216"/>
      <c r="Z333" s="216"/>
      <c r="AA333" s="216"/>
      <c r="AB333" s="216"/>
      <c r="AC333" s="216"/>
      <c r="AD333" s="216"/>
      <c r="AE333" s="216"/>
      <c r="AF333" s="216"/>
      <c r="AG333" s="216"/>
      <c r="AH333" s="216"/>
      <c r="AI333" s="216"/>
      <c r="AJ333" s="216"/>
      <c r="AK333" s="216"/>
      <c r="AL333" s="216"/>
      <c r="AM333" s="216"/>
      <c r="AN333" s="216"/>
      <c r="AO333" s="216"/>
      <c r="AP333" s="216"/>
      <c r="AQ333" s="216"/>
      <c r="AR333" s="216"/>
      <c r="AS333" s="216"/>
      <c r="AT333" s="216"/>
      <c r="AU333" s="216"/>
      <c r="AV333" s="216"/>
      <c r="AW333" s="216"/>
      <c r="AX333" s="216"/>
      <c r="AY333" s="216"/>
      <c r="AZ333" s="216"/>
      <c r="BA333" s="216"/>
      <c r="BB333" s="216"/>
      <c r="BC333" s="216"/>
      <c r="BD333" s="216"/>
      <c r="BE333" s="216"/>
      <c r="BF333" s="216"/>
      <c r="BG333" s="216"/>
      <c r="BH333" s="216"/>
    </row>
    <row r="334" spans="1:60" ht="12.75" outlineLevel="1">
      <c r="A334" s="208">
        <v>120</v>
      </c>
      <c r="B334" s="209" t="s">
        <v>568</v>
      </c>
      <c r="C334" s="210" t="s">
        <v>569</v>
      </c>
      <c r="D334" s="211" t="s">
        <v>152</v>
      </c>
      <c r="E334" s="212">
        <v>10.521</v>
      </c>
      <c r="F334" s="213"/>
      <c r="G334" s="214">
        <f>E334*F334</f>
        <v>0</v>
      </c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6"/>
      <c r="AA334" s="216"/>
      <c r="AB334" s="216"/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6"/>
      <c r="AM334" s="216"/>
      <c r="AN334" s="216"/>
      <c r="AO334" s="216"/>
      <c r="AP334" s="216"/>
      <c r="AQ334" s="216"/>
      <c r="AR334" s="216"/>
      <c r="AS334" s="216"/>
      <c r="AT334" s="216"/>
      <c r="AU334" s="216"/>
      <c r="AV334" s="216"/>
      <c r="AW334" s="216"/>
      <c r="AX334" s="216"/>
      <c r="AY334" s="216"/>
      <c r="AZ334" s="216"/>
      <c r="BA334" s="216"/>
      <c r="BB334" s="216"/>
      <c r="BC334" s="216"/>
      <c r="BD334" s="216"/>
      <c r="BE334" s="216"/>
      <c r="BF334" s="216"/>
      <c r="BG334" s="216"/>
      <c r="BH334" s="216"/>
    </row>
    <row r="335" spans="1:60" ht="12.75" outlineLevel="1">
      <c r="A335" s="208"/>
      <c r="B335" s="209"/>
      <c r="C335" s="217" t="s">
        <v>570</v>
      </c>
      <c r="D335" s="218"/>
      <c r="E335" s="219">
        <v>10.521</v>
      </c>
      <c r="F335" s="213"/>
      <c r="G335" s="214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  <c r="X335" s="216"/>
      <c r="Y335" s="216"/>
      <c r="Z335" s="216"/>
      <c r="AA335" s="216"/>
      <c r="AB335" s="216"/>
      <c r="AC335" s="216"/>
      <c r="AD335" s="216"/>
      <c r="AE335" s="216"/>
      <c r="AF335" s="216"/>
      <c r="AG335" s="216"/>
      <c r="AH335" s="216"/>
      <c r="AI335" s="216"/>
      <c r="AJ335" s="216"/>
      <c r="AK335" s="216"/>
      <c r="AL335" s="216"/>
      <c r="AM335" s="216"/>
      <c r="AN335" s="216"/>
      <c r="AO335" s="216"/>
      <c r="AP335" s="216"/>
      <c r="AQ335" s="216"/>
      <c r="AR335" s="216"/>
      <c r="AS335" s="216"/>
      <c r="AT335" s="216"/>
      <c r="AU335" s="216"/>
      <c r="AV335" s="216"/>
      <c r="AW335" s="216"/>
      <c r="AX335" s="216"/>
      <c r="AY335" s="216"/>
      <c r="AZ335" s="216"/>
      <c r="BA335" s="216"/>
      <c r="BB335" s="216"/>
      <c r="BC335" s="216"/>
      <c r="BD335" s="216"/>
      <c r="BE335" s="216"/>
      <c r="BF335" s="216"/>
      <c r="BG335" s="216"/>
      <c r="BH335" s="216"/>
    </row>
    <row r="336" spans="1:60" ht="22.5" outlineLevel="1">
      <c r="A336" s="208">
        <v>121</v>
      </c>
      <c r="B336" s="209" t="s">
        <v>571</v>
      </c>
      <c r="C336" s="210" t="s">
        <v>572</v>
      </c>
      <c r="D336" s="211" t="s">
        <v>152</v>
      </c>
      <c r="E336" s="212">
        <v>40.356</v>
      </c>
      <c r="F336" s="213"/>
      <c r="G336" s="214">
        <f>E336*F336</f>
        <v>0</v>
      </c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  <c r="X336" s="216"/>
      <c r="Y336" s="216"/>
      <c r="Z336" s="216"/>
      <c r="AA336" s="216"/>
      <c r="AB336" s="216"/>
      <c r="AC336" s="216"/>
      <c r="AD336" s="216"/>
      <c r="AE336" s="216"/>
      <c r="AF336" s="216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6"/>
      <c r="BA336" s="216"/>
      <c r="BB336" s="216"/>
      <c r="BC336" s="216"/>
      <c r="BD336" s="216"/>
      <c r="BE336" s="216"/>
      <c r="BF336" s="216"/>
      <c r="BG336" s="216"/>
      <c r="BH336" s="216"/>
    </row>
    <row r="337" spans="1:60" ht="12.75" outlineLevel="1">
      <c r="A337" s="208"/>
      <c r="B337" s="209"/>
      <c r="C337" s="217" t="s">
        <v>573</v>
      </c>
      <c r="D337" s="218"/>
      <c r="E337" s="219">
        <v>40.356</v>
      </c>
      <c r="F337" s="213"/>
      <c r="G337" s="214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  <c r="X337" s="216"/>
      <c r="Y337" s="216"/>
      <c r="Z337" s="216"/>
      <c r="AA337" s="216"/>
      <c r="AB337" s="216"/>
      <c r="AC337" s="216"/>
      <c r="AD337" s="216"/>
      <c r="AE337" s="216"/>
      <c r="AF337" s="216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6"/>
      <c r="BA337" s="216"/>
      <c r="BB337" s="216"/>
      <c r="BC337" s="216"/>
      <c r="BD337" s="216"/>
      <c r="BE337" s="216"/>
      <c r="BF337" s="216"/>
      <c r="BG337" s="216"/>
      <c r="BH337" s="216"/>
    </row>
    <row r="338" spans="1:7" ht="12.75">
      <c r="A338" s="220" t="s">
        <v>149</v>
      </c>
      <c r="B338" s="221" t="s">
        <v>69</v>
      </c>
      <c r="C338" s="222" t="s">
        <v>70</v>
      </c>
      <c r="D338" s="223"/>
      <c r="E338" s="224"/>
      <c r="F338" s="225">
        <f>SUM(G339:G368)</f>
        <v>0</v>
      </c>
      <c r="G338" s="225"/>
    </row>
    <row r="339" spans="1:60" ht="22.5" outlineLevel="1">
      <c r="A339" s="208">
        <v>122</v>
      </c>
      <c r="B339" s="209" t="s">
        <v>574</v>
      </c>
      <c r="C339" s="210" t="s">
        <v>575</v>
      </c>
      <c r="D339" s="211" t="s">
        <v>152</v>
      </c>
      <c r="E339" s="212">
        <v>54.2</v>
      </c>
      <c r="F339" s="213"/>
      <c r="G339" s="214">
        <f>E339*F339</f>
        <v>0</v>
      </c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6"/>
      <c r="AA339" s="216"/>
      <c r="AB339" s="216"/>
      <c r="AC339" s="216"/>
      <c r="AD339" s="216"/>
      <c r="AE339" s="216"/>
      <c r="AF339" s="216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6"/>
      <c r="BA339" s="216"/>
      <c r="BB339" s="216"/>
      <c r="BC339" s="216"/>
      <c r="BD339" s="216"/>
      <c r="BE339" s="216"/>
      <c r="BF339" s="216"/>
      <c r="BG339" s="216"/>
      <c r="BH339" s="216"/>
    </row>
    <row r="340" spans="1:60" ht="12.75" outlineLevel="1">
      <c r="A340" s="208"/>
      <c r="B340" s="209"/>
      <c r="C340" s="217" t="s">
        <v>576</v>
      </c>
      <c r="D340" s="218"/>
      <c r="E340" s="219">
        <v>3.8</v>
      </c>
      <c r="F340" s="213"/>
      <c r="G340" s="214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6"/>
      <c r="AA340" s="216"/>
      <c r="AB340" s="216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6"/>
      <c r="BA340" s="216"/>
      <c r="BB340" s="216"/>
      <c r="BC340" s="216"/>
      <c r="BD340" s="216"/>
      <c r="BE340" s="216"/>
      <c r="BF340" s="216"/>
      <c r="BG340" s="216"/>
      <c r="BH340" s="216"/>
    </row>
    <row r="341" spans="1:60" ht="12.75" outlineLevel="1">
      <c r="A341" s="208"/>
      <c r="B341" s="209"/>
      <c r="C341" s="217" t="s">
        <v>577</v>
      </c>
      <c r="D341" s="218"/>
      <c r="E341" s="219">
        <v>50.4</v>
      </c>
      <c r="F341" s="213"/>
      <c r="G341" s="214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16"/>
      <c r="AK341" s="216"/>
      <c r="AL341" s="216"/>
      <c r="AM341" s="216"/>
      <c r="AN341" s="216"/>
      <c r="AO341" s="216"/>
      <c r="AP341" s="216"/>
      <c r="AQ341" s="216"/>
      <c r="AR341" s="216"/>
      <c r="AS341" s="216"/>
      <c r="AT341" s="216"/>
      <c r="AU341" s="216"/>
      <c r="AV341" s="216"/>
      <c r="AW341" s="216"/>
      <c r="AX341" s="216"/>
      <c r="AY341" s="216"/>
      <c r="AZ341" s="216"/>
      <c r="BA341" s="216"/>
      <c r="BB341" s="216"/>
      <c r="BC341" s="216"/>
      <c r="BD341" s="216"/>
      <c r="BE341" s="216"/>
      <c r="BF341" s="216"/>
      <c r="BG341" s="216"/>
      <c r="BH341" s="216"/>
    </row>
    <row r="342" spans="1:60" ht="22.5" outlineLevel="1">
      <c r="A342" s="208">
        <v>123</v>
      </c>
      <c r="B342" s="209" t="s">
        <v>578</v>
      </c>
      <c r="C342" s="210" t="s">
        <v>579</v>
      </c>
      <c r="D342" s="211" t="s">
        <v>152</v>
      </c>
      <c r="E342" s="212">
        <v>40.78</v>
      </c>
      <c r="F342" s="213"/>
      <c r="G342" s="214">
        <f>E342*F342</f>
        <v>0</v>
      </c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16"/>
      <c r="AK342" s="216"/>
      <c r="AL342" s="216"/>
      <c r="AM342" s="216"/>
      <c r="AN342" s="216"/>
      <c r="AO342" s="216"/>
      <c r="AP342" s="216"/>
      <c r="AQ342" s="216"/>
      <c r="AR342" s="216"/>
      <c r="AS342" s="216"/>
      <c r="AT342" s="216"/>
      <c r="AU342" s="216"/>
      <c r="AV342" s="216"/>
      <c r="AW342" s="216"/>
      <c r="AX342" s="216"/>
      <c r="AY342" s="216"/>
      <c r="AZ342" s="216"/>
      <c r="BA342" s="216"/>
      <c r="BB342" s="216"/>
      <c r="BC342" s="216"/>
      <c r="BD342" s="216"/>
      <c r="BE342" s="216"/>
      <c r="BF342" s="216"/>
      <c r="BG342" s="216"/>
      <c r="BH342" s="216"/>
    </row>
    <row r="343" spans="1:60" ht="12.75" outlineLevel="1">
      <c r="A343" s="208"/>
      <c r="B343" s="209"/>
      <c r="C343" s="217" t="s">
        <v>580</v>
      </c>
      <c r="D343" s="218"/>
      <c r="E343" s="219">
        <v>40.78</v>
      </c>
      <c r="F343" s="213"/>
      <c r="G343" s="214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6"/>
      <c r="AA343" s="216"/>
      <c r="AB343" s="216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6"/>
      <c r="BA343" s="216"/>
      <c r="BB343" s="216"/>
      <c r="BC343" s="216"/>
      <c r="BD343" s="216"/>
      <c r="BE343" s="216"/>
      <c r="BF343" s="216"/>
      <c r="BG343" s="216"/>
      <c r="BH343" s="216"/>
    </row>
    <row r="344" spans="1:60" ht="12.75" outlineLevel="1">
      <c r="A344" s="208">
        <v>124</v>
      </c>
      <c r="B344" s="209" t="s">
        <v>581</v>
      </c>
      <c r="C344" s="210" t="s">
        <v>582</v>
      </c>
      <c r="D344" s="211" t="s">
        <v>152</v>
      </c>
      <c r="E344" s="212">
        <v>71.05</v>
      </c>
      <c r="F344" s="213"/>
      <c r="G344" s="214">
        <f>E344*F344</f>
        <v>0</v>
      </c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  <c r="X344" s="216"/>
      <c r="Y344" s="216"/>
      <c r="Z344" s="216"/>
      <c r="AA344" s="216"/>
      <c r="AB344" s="216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6"/>
      <c r="BA344" s="216"/>
      <c r="BB344" s="216"/>
      <c r="BC344" s="216"/>
      <c r="BD344" s="216"/>
      <c r="BE344" s="216"/>
      <c r="BF344" s="216"/>
      <c r="BG344" s="216"/>
      <c r="BH344" s="216"/>
    </row>
    <row r="345" spans="1:60" ht="22.5" outlineLevel="1">
      <c r="A345" s="208"/>
      <c r="B345" s="209"/>
      <c r="C345" s="217" t="s">
        <v>583</v>
      </c>
      <c r="D345" s="218"/>
      <c r="E345" s="219">
        <v>39.595</v>
      </c>
      <c r="F345" s="213"/>
      <c r="G345" s="214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  <c r="AA345" s="216"/>
      <c r="AB345" s="216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6"/>
      <c r="BA345" s="216"/>
      <c r="BB345" s="216"/>
      <c r="BC345" s="216"/>
      <c r="BD345" s="216"/>
      <c r="BE345" s="216"/>
      <c r="BF345" s="216"/>
      <c r="BG345" s="216"/>
      <c r="BH345" s="216"/>
    </row>
    <row r="346" spans="1:60" ht="22.5" outlineLevel="1">
      <c r="A346" s="208"/>
      <c r="B346" s="209"/>
      <c r="C346" s="217" t="s">
        <v>584</v>
      </c>
      <c r="D346" s="218"/>
      <c r="E346" s="219">
        <v>31.455</v>
      </c>
      <c r="F346" s="213"/>
      <c r="G346" s="214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  <c r="AA346" s="216"/>
      <c r="AB346" s="216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6"/>
      <c r="BA346" s="216"/>
      <c r="BB346" s="216"/>
      <c r="BC346" s="216"/>
      <c r="BD346" s="216"/>
      <c r="BE346" s="216"/>
      <c r="BF346" s="216"/>
      <c r="BG346" s="216"/>
      <c r="BH346" s="216"/>
    </row>
    <row r="347" spans="1:60" ht="22.5" outlineLevel="1">
      <c r="A347" s="208">
        <v>125</v>
      </c>
      <c r="B347" s="209" t="s">
        <v>585</v>
      </c>
      <c r="C347" s="210" t="s">
        <v>586</v>
      </c>
      <c r="D347" s="211" t="s">
        <v>152</v>
      </c>
      <c r="E347" s="212">
        <v>22.8675</v>
      </c>
      <c r="F347" s="213"/>
      <c r="G347" s="214">
        <f>E347*F347</f>
        <v>0</v>
      </c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  <c r="X347" s="216"/>
      <c r="Y347" s="216"/>
      <c r="Z347" s="216"/>
      <c r="AA347" s="216"/>
      <c r="AB347" s="216"/>
      <c r="AC347" s="216"/>
      <c r="AD347" s="216"/>
      <c r="AE347" s="216"/>
      <c r="AF347" s="216"/>
      <c r="AG347" s="216"/>
      <c r="AH347" s="216"/>
      <c r="AI347" s="216"/>
      <c r="AJ347" s="216"/>
      <c r="AK347" s="216"/>
      <c r="AL347" s="216"/>
      <c r="AM347" s="216"/>
      <c r="AN347" s="216"/>
      <c r="AO347" s="216"/>
      <c r="AP347" s="216"/>
      <c r="AQ347" s="216"/>
      <c r="AR347" s="216"/>
      <c r="AS347" s="216"/>
      <c r="AT347" s="216"/>
      <c r="AU347" s="216"/>
      <c r="AV347" s="216"/>
      <c r="AW347" s="216"/>
      <c r="AX347" s="216"/>
      <c r="AY347" s="216"/>
      <c r="AZ347" s="216"/>
      <c r="BA347" s="216"/>
      <c r="BB347" s="216"/>
      <c r="BC347" s="216"/>
      <c r="BD347" s="216"/>
      <c r="BE347" s="216"/>
      <c r="BF347" s="216"/>
      <c r="BG347" s="216"/>
      <c r="BH347" s="216"/>
    </row>
    <row r="348" spans="1:60" ht="12.75" outlineLevel="1">
      <c r="A348" s="208"/>
      <c r="B348" s="209"/>
      <c r="C348" s="217" t="s">
        <v>587</v>
      </c>
      <c r="D348" s="218"/>
      <c r="E348" s="219">
        <v>2.3625</v>
      </c>
      <c r="F348" s="213"/>
      <c r="G348" s="214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  <c r="X348" s="216"/>
      <c r="Y348" s="216"/>
      <c r="Z348" s="216"/>
      <c r="AA348" s="216"/>
      <c r="AB348" s="216"/>
      <c r="AC348" s="216"/>
      <c r="AD348" s="216"/>
      <c r="AE348" s="216"/>
      <c r="AF348" s="216"/>
      <c r="AG348" s="216"/>
      <c r="AH348" s="216"/>
      <c r="AI348" s="216"/>
      <c r="AJ348" s="216"/>
      <c r="AK348" s="216"/>
      <c r="AL348" s="216"/>
      <c r="AM348" s="216"/>
      <c r="AN348" s="216"/>
      <c r="AO348" s="216"/>
      <c r="AP348" s="216"/>
      <c r="AQ348" s="216"/>
      <c r="AR348" s="216"/>
      <c r="AS348" s="216"/>
      <c r="AT348" s="216"/>
      <c r="AU348" s="216"/>
      <c r="AV348" s="216"/>
      <c r="AW348" s="216"/>
      <c r="AX348" s="216"/>
      <c r="AY348" s="216"/>
      <c r="AZ348" s="216"/>
      <c r="BA348" s="216"/>
      <c r="BB348" s="216"/>
      <c r="BC348" s="216"/>
      <c r="BD348" s="216"/>
      <c r="BE348" s="216"/>
      <c r="BF348" s="216"/>
      <c r="BG348" s="216"/>
      <c r="BH348" s="216"/>
    </row>
    <row r="349" spans="1:60" ht="22.5" outlineLevel="1">
      <c r="A349" s="208"/>
      <c r="B349" s="209"/>
      <c r="C349" s="217" t="s">
        <v>588</v>
      </c>
      <c r="D349" s="218"/>
      <c r="E349" s="219">
        <v>6.15</v>
      </c>
      <c r="F349" s="213"/>
      <c r="G349" s="214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  <c r="X349" s="216"/>
      <c r="Y349" s="216"/>
      <c r="Z349" s="216"/>
      <c r="AA349" s="216"/>
      <c r="AB349" s="216"/>
      <c r="AC349" s="216"/>
      <c r="AD349" s="216"/>
      <c r="AE349" s="216"/>
      <c r="AF349" s="216"/>
      <c r="AG349" s="216"/>
      <c r="AH349" s="216"/>
      <c r="AI349" s="216"/>
      <c r="AJ349" s="216"/>
      <c r="AK349" s="216"/>
      <c r="AL349" s="216"/>
      <c r="AM349" s="216"/>
      <c r="AN349" s="216"/>
      <c r="AO349" s="216"/>
      <c r="AP349" s="216"/>
      <c r="AQ349" s="216"/>
      <c r="AR349" s="216"/>
      <c r="AS349" s="216"/>
      <c r="AT349" s="216"/>
      <c r="AU349" s="216"/>
      <c r="AV349" s="216"/>
      <c r="AW349" s="216"/>
      <c r="AX349" s="216"/>
      <c r="AY349" s="216"/>
      <c r="AZ349" s="216"/>
      <c r="BA349" s="216"/>
      <c r="BB349" s="216"/>
      <c r="BC349" s="216"/>
      <c r="BD349" s="216"/>
      <c r="BE349" s="216"/>
      <c r="BF349" s="216"/>
      <c r="BG349" s="216"/>
      <c r="BH349" s="216"/>
    </row>
    <row r="350" spans="1:60" ht="12.75" outlineLevel="1">
      <c r="A350" s="208"/>
      <c r="B350" s="209"/>
      <c r="C350" s="217" t="s">
        <v>589</v>
      </c>
      <c r="D350" s="218"/>
      <c r="E350" s="219">
        <v>0.9375</v>
      </c>
      <c r="F350" s="213"/>
      <c r="G350" s="214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6"/>
      <c r="AA350" s="216"/>
      <c r="AB350" s="216"/>
      <c r="AC350" s="216"/>
      <c r="AD350" s="216"/>
      <c r="AE350" s="216"/>
      <c r="AF350" s="216"/>
      <c r="AG350" s="216"/>
      <c r="AH350" s="216"/>
      <c r="AI350" s="216"/>
      <c r="AJ350" s="216"/>
      <c r="AK350" s="216"/>
      <c r="AL350" s="216"/>
      <c r="AM350" s="216"/>
      <c r="AN350" s="216"/>
      <c r="AO350" s="216"/>
      <c r="AP350" s="216"/>
      <c r="AQ350" s="216"/>
      <c r="AR350" s="216"/>
      <c r="AS350" s="216"/>
      <c r="AT350" s="216"/>
      <c r="AU350" s="216"/>
      <c r="AV350" s="216"/>
      <c r="AW350" s="216"/>
      <c r="AX350" s="216"/>
      <c r="AY350" s="216"/>
      <c r="AZ350" s="216"/>
      <c r="BA350" s="216"/>
      <c r="BB350" s="216"/>
      <c r="BC350" s="216"/>
      <c r="BD350" s="216"/>
      <c r="BE350" s="216"/>
      <c r="BF350" s="216"/>
      <c r="BG350" s="216"/>
      <c r="BH350" s="216"/>
    </row>
    <row r="351" spans="1:60" ht="12.75" outlineLevel="1">
      <c r="A351" s="208"/>
      <c r="B351" s="209"/>
      <c r="C351" s="217" t="s">
        <v>590</v>
      </c>
      <c r="D351" s="218"/>
      <c r="E351" s="219">
        <v>1.3</v>
      </c>
      <c r="F351" s="213"/>
      <c r="G351" s="214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  <c r="X351" s="216"/>
      <c r="Y351" s="216"/>
      <c r="Z351" s="216"/>
      <c r="AA351" s="216"/>
      <c r="AB351" s="216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6"/>
      <c r="BA351" s="216"/>
      <c r="BB351" s="216"/>
      <c r="BC351" s="216"/>
      <c r="BD351" s="216"/>
      <c r="BE351" s="216"/>
      <c r="BF351" s="216"/>
      <c r="BG351" s="216"/>
      <c r="BH351" s="216"/>
    </row>
    <row r="352" spans="1:60" ht="33.75" outlineLevel="1">
      <c r="A352" s="208"/>
      <c r="B352" s="209"/>
      <c r="C352" s="217" t="s">
        <v>591</v>
      </c>
      <c r="D352" s="218"/>
      <c r="E352" s="219">
        <v>9.1575</v>
      </c>
      <c r="F352" s="213"/>
      <c r="G352" s="214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  <c r="X352" s="216"/>
      <c r="Y352" s="216"/>
      <c r="Z352" s="216"/>
      <c r="AA352" s="216"/>
      <c r="AB352" s="216"/>
      <c r="AC352" s="216"/>
      <c r="AD352" s="216"/>
      <c r="AE352" s="216"/>
      <c r="AF352" s="216"/>
      <c r="AG352" s="216"/>
      <c r="AH352" s="216"/>
      <c r="AI352" s="216"/>
      <c r="AJ352" s="216"/>
      <c r="AK352" s="216"/>
      <c r="AL352" s="216"/>
      <c r="AM352" s="216"/>
      <c r="AN352" s="216"/>
      <c r="AO352" s="216"/>
      <c r="AP352" s="216"/>
      <c r="AQ352" s="216"/>
      <c r="AR352" s="216"/>
      <c r="AS352" s="216"/>
      <c r="AT352" s="216"/>
      <c r="AU352" s="216"/>
      <c r="AV352" s="216"/>
      <c r="AW352" s="216"/>
      <c r="AX352" s="216"/>
      <c r="AY352" s="216"/>
      <c r="AZ352" s="216"/>
      <c r="BA352" s="216"/>
      <c r="BB352" s="216"/>
      <c r="BC352" s="216"/>
      <c r="BD352" s="216"/>
      <c r="BE352" s="216"/>
      <c r="BF352" s="216"/>
      <c r="BG352" s="216"/>
      <c r="BH352" s="216"/>
    </row>
    <row r="353" spans="1:60" ht="12.75" outlineLevel="1">
      <c r="A353" s="208"/>
      <c r="B353" s="209"/>
      <c r="C353" s="217" t="s">
        <v>592</v>
      </c>
      <c r="D353" s="218"/>
      <c r="E353" s="219">
        <v>2.96</v>
      </c>
      <c r="F353" s="213"/>
      <c r="G353" s="214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  <c r="X353" s="216"/>
      <c r="Y353" s="216"/>
      <c r="Z353" s="216"/>
      <c r="AA353" s="216"/>
      <c r="AB353" s="216"/>
      <c r="AC353" s="216"/>
      <c r="AD353" s="216"/>
      <c r="AE353" s="216"/>
      <c r="AF353" s="216"/>
      <c r="AG353" s="216"/>
      <c r="AH353" s="216"/>
      <c r="AI353" s="216"/>
      <c r="AJ353" s="216"/>
      <c r="AK353" s="216"/>
      <c r="AL353" s="216"/>
      <c r="AM353" s="216"/>
      <c r="AN353" s="216"/>
      <c r="AO353" s="216"/>
      <c r="AP353" s="216"/>
      <c r="AQ353" s="216"/>
      <c r="AR353" s="216"/>
      <c r="AS353" s="216"/>
      <c r="AT353" s="216"/>
      <c r="AU353" s="216"/>
      <c r="AV353" s="216"/>
      <c r="AW353" s="216"/>
      <c r="AX353" s="216"/>
      <c r="AY353" s="216"/>
      <c r="AZ353" s="216"/>
      <c r="BA353" s="216"/>
      <c r="BB353" s="216"/>
      <c r="BC353" s="216"/>
      <c r="BD353" s="216"/>
      <c r="BE353" s="216"/>
      <c r="BF353" s="216"/>
      <c r="BG353" s="216"/>
      <c r="BH353" s="216"/>
    </row>
    <row r="354" spans="1:60" ht="22.5" outlineLevel="1">
      <c r="A354" s="208">
        <v>126</v>
      </c>
      <c r="B354" s="209" t="s">
        <v>593</v>
      </c>
      <c r="C354" s="210" t="s">
        <v>594</v>
      </c>
      <c r="D354" s="211" t="s">
        <v>152</v>
      </c>
      <c r="E354" s="212">
        <v>71.05</v>
      </c>
      <c r="F354" s="213"/>
      <c r="G354" s="214">
        <f aca="true" t="shared" si="17" ref="G354:G355">E354*F354</f>
        <v>0</v>
      </c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6"/>
      <c r="AA354" s="216"/>
      <c r="AB354" s="216"/>
      <c r="AC354" s="216"/>
      <c r="AD354" s="216"/>
      <c r="AE354" s="216"/>
      <c r="AF354" s="216"/>
      <c r="AG354" s="216"/>
      <c r="AH354" s="216"/>
      <c r="AI354" s="216"/>
      <c r="AJ354" s="216"/>
      <c r="AK354" s="216"/>
      <c r="AL354" s="216"/>
      <c r="AM354" s="216"/>
      <c r="AN354" s="216"/>
      <c r="AO354" s="216"/>
      <c r="AP354" s="216"/>
      <c r="AQ354" s="216"/>
      <c r="AR354" s="216"/>
      <c r="AS354" s="216"/>
      <c r="AT354" s="216"/>
      <c r="AU354" s="216"/>
      <c r="AV354" s="216"/>
      <c r="AW354" s="216"/>
      <c r="AX354" s="216"/>
      <c r="AY354" s="216"/>
      <c r="AZ354" s="216"/>
      <c r="BA354" s="216"/>
      <c r="BB354" s="216"/>
      <c r="BC354" s="216"/>
      <c r="BD354" s="216"/>
      <c r="BE354" s="216"/>
      <c r="BF354" s="216"/>
      <c r="BG354" s="216"/>
      <c r="BH354" s="216"/>
    </row>
    <row r="355" spans="1:60" ht="12.75" outlineLevel="1">
      <c r="A355" s="208">
        <v>127</v>
      </c>
      <c r="B355" s="209" t="s">
        <v>595</v>
      </c>
      <c r="C355" s="210" t="s">
        <v>596</v>
      </c>
      <c r="D355" s="211" t="s">
        <v>152</v>
      </c>
      <c r="E355" s="212">
        <v>186.3095</v>
      </c>
      <c r="F355" s="213"/>
      <c r="G355" s="214">
        <f t="shared" si="17"/>
        <v>0</v>
      </c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  <c r="X355" s="216"/>
      <c r="Y355" s="216"/>
      <c r="Z355" s="216"/>
      <c r="AA355" s="216"/>
      <c r="AB355" s="216"/>
      <c r="AC355" s="216"/>
      <c r="AD355" s="216"/>
      <c r="AE355" s="216"/>
      <c r="AF355" s="216"/>
      <c r="AG355" s="216"/>
      <c r="AH355" s="216"/>
      <c r="AI355" s="216"/>
      <c r="AJ355" s="216"/>
      <c r="AK355" s="216"/>
      <c r="AL355" s="216"/>
      <c r="AM355" s="216"/>
      <c r="AN355" s="216"/>
      <c r="AO355" s="216"/>
      <c r="AP355" s="216"/>
      <c r="AQ355" s="216"/>
      <c r="AR355" s="216"/>
      <c r="AS355" s="216"/>
      <c r="AT355" s="216"/>
      <c r="AU355" s="216"/>
      <c r="AV355" s="216"/>
      <c r="AW355" s="216"/>
      <c r="AX355" s="216"/>
      <c r="AY355" s="216"/>
      <c r="AZ355" s="216"/>
      <c r="BA355" s="216"/>
      <c r="BB355" s="216"/>
      <c r="BC355" s="216"/>
      <c r="BD355" s="216"/>
      <c r="BE355" s="216"/>
      <c r="BF355" s="216"/>
      <c r="BG355" s="216"/>
      <c r="BH355" s="216"/>
    </row>
    <row r="356" spans="1:60" ht="33.75" outlineLevel="1">
      <c r="A356" s="208"/>
      <c r="B356" s="209"/>
      <c r="C356" s="217" t="s">
        <v>597</v>
      </c>
      <c r="D356" s="218"/>
      <c r="E356" s="219">
        <v>129.715</v>
      </c>
      <c r="F356" s="213"/>
      <c r="G356" s="214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  <c r="AA356" s="216"/>
      <c r="AB356" s="216"/>
      <c r="AC356" s="216"/>
      <c r="AD356" s="216"/>
      <c r="AE356" s="216"/>
      <c r="AF356" s="216"/>
      <c r="AG356" s="216"/>
      <c r="AH356" s="216"/>
      <c r="AI356" s="216"/>
      <c r="AJ356" s="216"/>
      <c r="AK356" s="216"/>
      <c r="AL356" s="216"/>
      <c r="AM356" s="216"/>
      <c r="AN356" s="216"/>
      <c r="AO356" s="216"/>
      <c r="AP356" s="216"/>
      <c r="AQ356" s="216"/>
      <c r="AR356" s="216"/>
      <c r="AS356" s="216"/>
      <c r="AT356" s="216"/>
      <c r="AU356" s="216"/>
      <c r="AV356" s="216"/>
      <c r="AW356" s="216"/>
      <c r="AX356" s="216"/>
      <c r="AY356" s="216"/>
      <c r="AZ356" s="216"/>
      <c r="BA356" s="216"/>
      <c r="BB356" s="216"/>
      <c r="BC356" s="216"/>
      <c r="BD356" s="216"/>
      <c r="BE356" s="216"/>
      <c r="BF356" s="216"/>
      <c r="BG356" s="216"/>
      <c r="BH356" s="216"/>
    </row>
    <row r="357" spans="1:60" ht="33.75" outlineLevel="1">
      <c r="A357" s="208"/>
      <c r="B357" s="209"/>
      <c r="C357" s="217" t="s">
        <v>598</v>
      </c>
      <c r="D357" s="218"/>
      <c r="E357" s="219">
        <v>-24.4975</v>
      </c>
      <c r="F357" s="213"/>
      <c r="G357" s="214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  <c r="X357" s="216"/>
      <c r="Y357" s="216"/>
      <c r="Z357" s="216"/>
      <c r="AA357" s="216"/>
      <c r="AB357" s="216"/>
      <c r="AC357" s="216"/>
      <c r="AD357" s="216"/>
      <c r="AE357" s="216"/>
      <c r="AF357" s="216"/>
      <c r="AG357" s="216"/>
      <c r="AH357" s="216"/>
      <c r="AI357" s="216"/>
      <c r="AJ357" s="216"/>
      <c r="AK357" s="216"/>
      <c r="AL357" s="216"/>
      <c r="AM357" s="216"/>
      <c r="AN357" s="216"/>
      <c r="AO357" s="216"/>
      <c r="AP357" s="216"/>
      <c r="AQ357" s="216"/>
      <c r="AR357" s="216"/>
      <c r="AS357" s="216"/>
      <c r="AT357" s="216"/>
      <c r="AU357" s="216"/>
      <c r="AV357" s="216"/>
      <c r="AW357" s="216"/>
      <c r="AX357" s="216"/>
      <c r="AY357" s="216"/>
      <c r="AZ357" s="216"/>
      <c r="BA357" s="216"/>
      <c r="BB357" s="216"/>
      <c r="BC357" s="216"/>
      <c r="BD357" s="216"/>
      <c r="BE357" s="216"/>
      <c r="BF357" s="216"/>
      <c r="BG357" s="216"/>
      <c r="BH357" s="216"/>
    </row>
    <row r="358" spans="1:60" ht="12.75" outlineLevel="1">
      <c r="A358" s="208"/>
      <c r="B358" s="209"/>
      <c r="C358" s="217" t="s">
        <v>599</v>
      </c>
      <c r="D358" s="218"/>
      <c r="E358" s="219">
        <v>16.68</v>
      </c>
      <c r="F358" s="213"/>
      <c r="G358" s="214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6"/>
      <c r="AA358" s="216"/>
      <c r="AB358" s="216"/>
      <c r="AC358" s="216"/>
      <c r="AD358" s="216"/>
      <c r="AE358" s="216"/>
      <c r="AF358" s="216"/>
      <c r="AG358" s="216"/>
      <c r="AH358" s="216"/>
      <c r="AI358" s="216"/>
      <c r="AJ358" s="216"/>
      <c r="AK358" s="216"/>
      <c r="AL358" s="216"/>
      <c r="AM358" s="216"/>
      <c r="AN358" s="216"/>
      <c r="AO358" s="216"/>
      <c r="AP358" s="216"/>
      <c r="AQ358" s="216"/>
      <c r="AR358" s="216"/>
      <c r="AS358" s="216"/>
      <c r="AT358" s="216"/>
      <c r="AU358" s="216"/>
      <c r="AV358" s="216"/>
      <c r="AW358" s="216"/>
      <c r="AX358" s="216"/>
      <c r="AY358" s="216"/>
      <c r="AZ358" s="216"/>
      <c r="BA358" s="216"/>
      <c r="BB358" s="216"/>
      <c r="BC358" s="216"/>
      <c r="BD358" s="216"/>
      <c r="BE358" s="216"/>
      <c r="BF358" s="216"/>
      <c r="BG358" s="216"/>
      <c r="BH358" s="216"/>
    </row>
    <row r="359" spans="1:60" ht="22.5" outlineLevel="1">
      <c r="A359" s="208"/>
      <c r="B359" s="209"/>
      <c r="C359" s="217" t="s">
        <v>600</v>
      </c>
      <c r="D359" s="218"/>
      <c r="E359" s="219">
        <v>27.062</v>
      </c>
      <c r="F359" s="213"/>
      <c r="G359" s="214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  <c r="AA359" s="216"/>
      <c r="AB359" s="216"/>
      <c r="AC359" s="216"/>
      <c r="AD359" s="216"/>
      <c r="AE359" s="216"/>
      <c r="AF359" s="216"/>
      <c r="AG359" s="216"/>
      <c r="AH359" s="216"/>
      <c r="AI359" s="216"/>
      <c r="AJ359" s="216"/>
      <c r="AK359" s="216"/>
      <c r="AL359" s="216"/>
      <c r="AM359" s="216"/>
      <c r="AN359" s="216"/>
      <c r="AO359" s="216"/>
      <c r="AP359" s="216"/>
      <c r="AQ359" s="216"/>
      <c r="AR359" s="216"/>
      <c r="AS359" s="216"/>
      <c r="AT359" s="216"/>
      <c r="AU359" s="216"/>
      <c r="AV359" s="216"/>
      <c r="AW359" s="216"/>
      <c r="AX359" s="216"/>
      <c r="AY359" s="216"/>
      <c r="AZ359" s="216"/>
      <c r="BA359" s="216"/>
      <c r="BB359" s="216"/>
      <c r="BC359" s="216"/>
      <c r="BD359" s="216"/>
      <c r="BE359" s="216"/>
      <c r="BF359" s="216"/>
      <c r="BG359" s="216"/>
      <c r="BH359" s="216"/>
    </row>
    <row r="360" spans="1:60" ht="22.5" outlineLevel="1">
      <c r="A360" s="208"/>
      <c r="B360" s="209"/>
      <c r="C360" s="217" t="s">
        <v>601</v>
      </c>
      <c r="D360" s="218"/>
      <c r="E360" s="219">
        <v>37.35</v>
      </c>
      <c r="F360" s="213"/>
      <c r="G360" s="214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  <c r="AA360" s="216"/>
      <c r="AB360" s="216"/>
      <c r="AC360" s="216"/>
      <c r="AD360" s="216"/>
      <c r="AE360" s="216"/>
      <c r="AF360" s="216"/>
      <c r="AG360" s="216"/>
      <c r="AH360" s="216"/>
      <c r="AI360" s="216"/>
      <c r="AJ360" s="216"/>
      <c r="AK360" s="216"/>
      <c r="AL360" s="216"/>
      <c r="AM360" s="216"/>
      <c r="AN360" s="216"/>
      <c r="AO360" s="216"/>
      <c r="AP360" s="216"/>
      <c r="AQ360" s="216"/>
      <c r="AR360" s="216"/>
      <c r="AS360" s="216"/>
      <c r="AT360" s="216"/>
      <c r="AU360" s="216"/>
      <c r="AV360" s="216"/>
      <c r="AW360" s="216"/>
      <c r="AX360" s="216"/>
      <c r="AY360" s="216"/>
      <c r="AZ360" s="216"/>
      <c r="BA360" s="216"/>
      <c r="BB360" s="216"/>
      <c r="BC360" s="216"/>
      <c r="BD360" s="216"/>
      <c r="BE360" s="216"/>
      <c r="BF360" s="216"/>
      <c r="BG360" s="216"/>
      <c r="BH360" s="216"/>
    </row>
    <row r="361" spans="1:60" ht="12.75" outlineLevel="1">
      <c r="A361" s="208">
        <v>128</v>
      </c>
      <c r="B361" s="209" t="s">
        <v>602</v>
      </c>
      <c r="C361" s="210" t="s">
        <v>603</v>
      </c>
      <c r="D361" s="211" t="s">
        <v>152</v>
      </c>
      <c r="E361" s="212">
        <v>162.645</v>
      </c>
      <c r="F361" s="213"/>
      <c r="G361" s="214">
        <f>E361*F361</f>
        <v>0</v>
      </c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  <c r="X361" s="216"/>
      <c r="Y361" s="216"/>
      <c r="Z361" s="216"/>
      <c r="AA361" s="216"/>
      <c r="AB361" s="216"/>
      <c r="AC361" s="216"/>
      <c r="AD361" s="216"/>
      <c r="AE361" s="216"/>
      <c r="AF361" s="216"/>
      <c r="AG361" s="216"/>
      <c r="AH361" s="216"/>
      <c r="AI361" s="216"/>
      <c r="AJ361" s="216"/>
      <c r="AK361" s="216"/>
      <c r="AL361" s="216"/>
      <c r="AM361" s="216"/>
      <c r="AN361" s="216"/>
      <c r="AO361" s="216"/>
      <c r="AP361" s="216"/>
      <c r="AQ361" s="216"/>
      <c r="AR361" s="216"/>
      <c r="AS361" s="216"/>
      <c r="AT361" s="216"/>
      <c r="AU361" s="216"/>
      <c r="AV361" s="216"/>
      <c r="AW361" s="216"/>
      <c r="AX361" s="216"/>
      <c r="AY361" s="216"/>
      <c r="AZ361" s="216"/>
      <c r="BA361" s="216"/>
      <c r="BB361" s="216"/>
      <c r="BC361" s="216"/>
      <c r="BD361" s="216"/>
      <c r="BE361" s="216"/>
      <c r="BF361" s="216"/>
      <c r="BG361" s="216"/>
      <c r="BH361" s="216"/>
    </row>
    <row r="362" spans="1:60" ht="12.75" outlineLevel="1">
      <c r="A362" s="208"/>
      <c r="B362" s="209"/>
      <c r="C362" s="217" t="s">
        <v>604</v>
      </c>
      <c r="D362" s="218"/>
      <c r="E362" s="219">
        <v>223.88</v>
      </c>
      <c r="F362" s="213"/>
      <c r="G362" s="214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6"/>
      <c r="AA362" s="216"/>
      <c r="AB362" s="216"/>
      <c r="AC362" s="216"/>
      <c r="AD362" s="216"/>
      <c r="AE362" s="216"/>
      <c r="AF362" s="216"/>
      <c r="AG362" s="216"/>
      <c r="AH362" s="216"/>
      <c r="AI362" s="216"/>
      <c r="AJ362" s="216"/>
      <c r="AK362" s="216"/>
      <c r="AL362" s="216"/>
      <c r="AM362" s="216"/>
      <c r="AN362" s="216"/>
      <c r="AO362" s="216"/>
      <c r="AP362" s="216"/>
      <c r="AQ362" s="216"/>
      <c r="AR362" s="216"/>
      <c r="AS362" s="216"/>
      <c r="AT362" s="216"/>
      <c r="AU362" s="216"/>
      <c r="AV362" s="216"/>
      <c r="AW362" s="216"/>
      <c r="AX362" s="216"/>
      <c r="AY362" s="216"/>
      <c r="AZ362" s="216"/>
      <c r="BA362" s="216"/>
      <c r="BB362" s="216"/>
      <c r="BC362" s="216"/>
      <c r="BD362" s="216"/>
      <c r="BE362" s="216"/>
      <c r="BF362" s="216"/>
      <c r="BG362" s="216"/>
      <c r="BH362" s="216"/>
    </row>
    <row r="363" spans="1:60" ht="12.75" outlineLevel="1">
      <c r="A363" s="208"/>
      <c r="B363" s="209"/>
      <c r="C363" s="217" t="s">
        <v>605</v>
      </c>
      <c r="D363" s="218"/>
      <c r="E363" s="219">
        <v>16.075</v>
      </c>
      <c r="F363" s="213"/>
      <c r="G363" s="214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  <c r="X363" s="216"/>
      <c r="Y363" s="216"/>
      <c r="Z363" s="216"/>
      <c r="AA363" s="216"/>
      <c r="AB363" s="216"/>
      <c r="AC363" s="216"/>
      <c r="AD363" s="216"/>
      <c r="AE363" s="216"/>
      <c r="AF363" s="216"/>
      <c r="AG363" s="216"/>
      <c r="AH363" s="216"/>
      <c r="AI363" s="216"/>
      <c r="AJ363" s="216"/>
      <c r="AK363" s="216"/>
      <c r="AL363" s="216"/>
      <c r="AM363" s="216"/>
      <c r="AN363" s="216"/>
      <c r="AO363" s="216"/>
      <c r="AP363" s="216"/>
      <c r="AQ363" s="216"/>
      <c r="AR363" s="216"/>
      <c r="AS363" s="216"/>
      <c r="AT363" s="216"/>
      <c r="AU363" s="216"/>
      <c r="AV363" s="216"/>
      <c r="AW363" s="216"/>
      <c r="AX363" s="216"/>
      <c r="AY363" s="216"/>
      <c r="AZ363" s="216"/>
      <c r="BA363" s="216"/>
      <c r="BB363" s="216"/>
      <c r="BC363" s="216"/>
      <c r="BD363" s="216"/>
      <c r="BE363" s="216"/>
      <c r="BF363" s="216"/>
      <c r="BG363" s="216"/>
      <c r="BH363" s="216"/>
    </row>
    <row r="364" spans="1:60" ht="12.75" outlineLevel="1">
      <c r="A364" s="208"/>
      <c r="B364" s="209"/>
      <c r="C364" s="217" t="s">
        <v>606</v>
      </c>
      <c r="D364" s="218"/>
      <c r="E364" s="219">
        <v>109</v>
      </c>
      <c r="F364" s="213"/>
      <c r="G364" s="214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  <c r="X364" s="216"/>
      <c r="Y364" s="216"/>
      <c r="Z364" s="216"/>
      <c r="AA364" s="216"/>
      <c r="AB364" s="216"/>
      <c r="AC364" s="216"/>
      <c r="AD364" s="216"/>
      <c r="AE364" s="216"/>
      <c r="AF364" s="216"/>
      <c r="AG364" s="216"/>
      <c r="AH364" s="216"/>
      <c r="AI364" s="216"/>
      <c r="AJ364" s="216"/>
      <c r="AK364" s="216"/>
      <c r="AL364" s="216"/>
      <c r="AM364" s="216"/>
      <c r="AN364" s="216"/>
      <c r="AO364" s="216"/>
      <c r="AP364" s="216"/>
      <c r="AQ364" s="216"/>
      <c r="AR364" s="216"/>
      <c r="AS364" s="216"/>
      <c r="AT364" s="216"/>
      <c r="AU364" s="216"/>
      <c r="AV364" s="216"/>
      <c r="AW364" s="216"/>
      <c r="AX364" s="216"/>
      <c r="AY364" s="216"/>
      <c r="AZ364" s="216"/>
      <c r="BA364" s="216"/>
      <c r="BB364" s="216"/>
      <c r="BC364" s="216"/>
      <c r="BD364" s="216"/>
      <c r="BE364" s="216"/>
      <c r="BF364" s="216"/>
      <c r="BG364" s="216"/>
      <c r="BH364" s="216"/>
    </row>
    <row r="365" spans="1:60" ht="12.75" outlineLevel="1">
      <c r="A365" s="208"/>
      <c r="B365" s="209"/>
      <c r="C365" s="217" t="s">
        <v>607</v>
      </c>
      <c r="D365" s="218"/>
      <c r="E365" s="219">
        <v>-186.31</v>
      </c>
      <c r="F365" s="213"/>
      <c r="G365" s="214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  <c r="X365" s="216"/>
      <c r="Y365" s="216"/>
      <c r="Z365" s="216"/>
      <c r="AA365" s="216"/>
      <c r="AB365" s="216"/>
      <c r="AC365" s="216"/>
      <c r="AD365" s="216"/>
      <c r="AE365" s="216"/>
      <c r="AF365" s="216"/>
      <c r="AG365" s="216"/>
      <c r="AH365" s="216"/>
      <c r="AI365" s="216"/>
      <c r="AJ365" s="216"/>
      <c r="AK365" s="216"/>
      <c r="AL365" s="216"/>
      <c r="AM365" s="216"/>
      <c r="AN365" s="216"/>
      <c r="AO365" s="216"/>
      <c r="AP365" s="216"/>
      <c r="AQ365" s="216"/>
      <c r="AR365" s="216"/>
      <c r="AS365" s="216"/>
      <c r="AT365" s="216"/>
      <c r="AU365" s="216"/>
      <c r="AV365" s="216"/>
      <c r="AW365" s="216"/>
      <c r="AX365" s="216"/>
      <c r="AY365" s="216"/>
      <c r="AZ365" s="216"/>
      <c r="BA365" s="216"/>
      <c r="BB365" s="216"/>
      <c r="BC365" s="216"/>
      <c r="BD365" s="216"/>
      <c r="BE365" s="216"/>
      <c r="BF365" s="216"/>
      <c r="BG365" s="216"/>
      <c r="BH365" s="216"/>
    </row>
    <row r="366" spans="1:60" ht="22.5" outlineLevel="1">
      <c r="A366" s="208">
        <v>129</v>
      </c>
      <c r="B366" s="209" t="s">
        <v>608</v>
      </c>
      <c r="C366" s="210" t="s">
        <v>609</v>
      </c>
      <c r="D366" s="211" t="s">
        <v>152</v>
      </c>
      <c r="E366" s="212">
        <v>8.83125</v>
      </c>
      <c r="F366" s="213"/>
      <c r="G366" s="214">
        <f>E366*F366</f>
        <v>0</v>
      </c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6"/>
      <c r="AA366" s="216"/>
      <c r="AB366" s="216"/>
      <c r="AC366" s="216"/>
      <c r="AD366" s="216"/>
      <c r="AE366" s="216"/>
      <c r="AF366" s="216"/>
      <c r="AG366" s="216"/>
      <c r="AH366" s="216"/>
      <c r="AI366" s="216"/>
      <c r="AJ366" s="216"/>
      <c r="AK366" s="216"/>
      <c r="AL366" s="216"/>
      <c r="AM366" s="216"/>
      <c r="AN366" s="216"/>
      <c r="AO366" s="216"/>
      <c r="AP366" s="216"/>
      <c r="AQ366" s="216"/>
      <c r="AR366" s="216"/>
      <c r="AS366" s="216"/>
      <c r="AT366" s="216"/>
      <c r="AU366" s="216"/>
      <c r="AV366" s="216"/>
      <c r="AW366" s="216"/>
      <c r="AX366" s="216"/>
      <c r="AY366" s="216"/>
      <c r="AZ366" s="216"/>
      <c r="BA366" s="216"/>
      <c r="BB366" s="216"/>
      <c r="BC366" s="216"/>
      <c r="BD366" s="216"/>
      <c r="BE366" s="216"/>
      <c r="BF366" s="216"/>
      <c r="BG366" s="216"/>
      <c r="BH366" s="216"/>
    </row>
    <row r="367" spans="1:60" ht="12.75" outlineLevel="1">
      <c r="A367" s="208"/>
      <c r="B367" s="209"/>
      <c r="C367" s="217" t="s">
        <v>610</v>
      </c>
      <c r="D367" s="218"/>
      <c r="E367" s="219">
        <v>8.8313</v>
      </c>
      <c r="F367" s="213"/>
      <c r="G367" s="214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  <c r="X367" s="216"/>
      <c r="Y367" s="216"/>
      <c r="Z367" s="216"/>
      <c r="AA367" s="216"/>
      <c r="AB367" s="216"/>
      <c r="AC367" s="216"/>
      <c r="AD367" s="216"/>
      <c r="AE367" s="216"/>
      <c r="AF367" s="216"/>
      <c r="AG367" s="216"/>
      <c r="AH367" s="216"/>
      <c r="AI367" s="216"/>
      <c r="AJ367" s="216"/>
      <c r="AK367" s="216"/>
      <c r="AL367" s="216"/>
      <c r="AM367" s="216"/>
      <c r="AN367" s="216"/>
      <c r="AO367" s="216"/>
      <c r="AP367" s="216"/>
      <c r="AQ367" s="216"/>
      <c r="AR367" s="216"/>
      <c r="AS367" s="216"/>
      <c r="AT367" s="216"/>
      <c r="AU367" s="216"/>
      <c r="AV367" s="216"/>
      <c r="AW367" s="216"/>
      <c r="AX367" s="216"/>
      <c r="AY367" s="216"/>
      <c r="AZ367" s="216"/>
      <c r="BA367" s="216"/>
      <c r="BB367" s="216"/>
      <c r="BC367" s="216"/>
      <c r="BD367" s="216"/>
      <c r="BE367" s="216"/>
      <c r="BF367" s="216"/>
      <c r="BG367" s="216"/>
      <c r="BH367" s="216"/>
    </row>
    <row r="368" spans="1:60" ht="22.5" outlineLevel="1">
      <c r="A368" s="208">
        <v>130</v>
      </c>
      <c r="B368" s="209" t="s">
        <v>611</v>
      </c>
      <c r="C368" s="210" t="s">
        <v>612</v>
      </c>
      <c r="D368" s="211" t="s">
        <v>423</v>
      </c>
      <c r="E368" s="212">
        <v>10</v>
      </c>
      <c r="F368" s="213"/>
      <c r="G368" s="214">
        <f>E368*F368</f>
        <v>0</v>
      </c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  <c r="X368" s="216"/>
      <c r="Y368" s="216"/>
      <c r="Z368" s="216"/>
      <c r="AA368" s="216"/>
      <c r="AB368" s="216"/>
      <c r="AC368" s="216"/>
      <c r="AD368" s="216"/>
      <c r="AE368" s="216"/>
      <c r="AF368" s="216"/>
      <c r="AG368" s="216"/>
      <c r="AH368" s="216"/>
      <c r="AI368" s="216"/>
      <c r="AJ368" s="216"/>
      <c r="AK368" s="216"/>
      <c r="AL368" s="216"/>
      <c r="AM368" s="216"/>
      <c r="AN368" s="216"/>
      <c r="AO368" s="216"/>
      <c r="AP368" s="216"/>
      <c r="AQ368" s="216"/>
      <c r="AR368" s="216"/>
      <c r="AS368" s="216"/>
      <c r="AT368" s="216"/>
      <c r="AU368" s="216"/>
      <c r="AV368" s="216"/>
      <c r="AW368" s="216"/>
      <c r="AX368" s="216"/>
      <c r="AY368" s="216"/>
      <c r="AZ368" s="216"/>
      <c r="BA368" s="216"/>
      <c r="BB368" s="216"/>
      <c r="BC368" s="216"/>
      <c r="BD368" s="216"/>
      <c r="BE368" s="216"/>
      <c r="BF368" s="216"/>
      <c r="BG368" s="216"/>
      <c r="BH368" s="216"/>
    </row>
    <row r="369" spans="1:7" ht="12.75">
      <c r="A369" s="220" t="s">
        <v>149</v>
      </c>
      <c r="B369" s="221" t="s">
        <v>71</v>
      </c>
      <c r="C369" s="222" t="s">
        <v>72</v>
      </c>
      <c r="D369" s="223"/>
      <c r="E369" s="224"/>
      <c r="F369" s="225">
        <f>SUM(G370:G405)</f>
        <v>0</v>
      </c>
      <c r="G369" s="225"/>
    </row>
    <row r="370" spans="1:60" ht="22.5" outlineLevel="1">
      <c r="A370" s="208">
        <v>131</v>
      </c>
      <c r="B370" s="209" t="s">
        <v>613</v>
      </c>
      <c r="C370" s="210" t="s">
        <v>614</v>
      </c>
      <c r="D370" s="211" t="s">
        <v>152</v>
      </c>
      <c r="E370" s="212">
        <v>211.275</v>
      </c>
      <c r="F370" s="213"/>
      <c r="G370" s="214">
        <f aca="true" t="shared" si="18" ref="G370:G371">E370*F370</f>
        <v>0</v>
      </c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6"/>
      <c r="AA370" s="216"/>
      <c r="AB370" s="216"/>
      <c r="AC370" s="216"/>
      <c r="AD370" s="216"/>
      <c r="AE370" s="216"/>
      <c r="AF370" s="216"/>
      <c r="AG370" s="216"/>
      <c r="AH370" s="216"/>
      <c r="AI370" s="216"/>
      <c r="AJ370" s="216"/>
      <c r="AK370" s="216"/>
      <c r="AL370" s="216"/>
      <c r="AM370" s="216"/>
      <c r="AN370" s="216"/>
      <c r="AO370" s="216"/>
      <c r="AP370" s="216"/>
      <c r="AQ370" s="216"/>
      <c r="AR370" s="216"/>
      <c r="AS370" s="216"/>
      <c r="AT370" s="216"/>
      <c r="AU370" s="216"/>
      <c r="AV370" s="216"/>
      <c r="AW370" s="216"/>
      <c r="AX370" s="216"/>
      <c r="AY370" s="216"/>
      <c r="AZ370" s="216"/>
      <c r="BA370" s="216"/>
      <c r="BB370" s="216"/>
      <c r="BC370" s="216"/>
      <c r="BD370" s="216"/>
      <c r="BE370" s="216"/>
      <c r="BF370" s="216"/>
      <c r="BG370" s="216"/>
      <c r="BH370" s="216"/>
    </row>
    <row r="371" spans="1:60" ht="22.5" outlineLevel="1">
      <c r="A371" s="208">
        <v>132</v>
      </c>
      <c r="B371" s="209" t="s">
        <v>615</v>
      </c>
      <c r="C371" s="210" t="s">
        <v>616</v>
      </c>
      <c r="D371" s="211" t="s">
        <v>152</v>
      </c>
      <c r="E371" s="212">
        <v>211.275</v>
      </c>
      <c r="F371" s="213"/>
      <c r="G371" s="214">
        <f t="shared" si="18"/>
        <v>0</v>
      </c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  <c r="X371" s="216"/>
      <c r="Y371" s="216"/>
      <c r="Z371" s="216"/>
      <c r="AA371" s="216"/>
      <c r="AB371" s="216"/>
      <c r="AC371" s="216"/>
      <c r="AD371" s="216"/>
      <c r="AE371" s="216"/>
      <c r="AF371" s="216"/>
      <c r="AG371" s="216"/>
      <c r="AH371" s="216"/>
      <c r="AI371" s="216"/>
      <c r="AJ371" s="216"/>
      <c r="AK371" s="216"/>
      <c r="AL371" s="216"/>
      <c r="AM371" s="216"/>
      <c r="AN371" s="216"/>
      <c r="AO371" s="216"/>
      <c r="AP371" s="216"/>
      <c r="AQ371" s="216"/>
      <c r="AR371" s="216"/>
      <c r="AS371" s="216"/>
      <c r="AT371" s="216"/>
      <c r="AU371" s="216"/>
      <c r="AV371" s="216"/>
      <c r="AW371" s="216"/>
      <c r="AX371" s="216"/>
      <c r="AY371" s="216"/>
      <c r="AZ371" s="216"/>
      <c r="BA371" s="216"/>
      <c r="BB371" s="216"/>
      <c r="BC371" s="216"/>
      <c r="BD371" s="216"/>
      <c r="BE371" s="216"/>
      <c r="BF371" s="216"/>
      <c r="BG371" s="216"/>
      <c r="BH371" s="216"/>
    </row>
    <row r="372" spans="1:60" ht="12.75" outlineLevel="1">
      <c r="A372" s="208"/>
      <c r="B372" s="209"/>
      <c r="C372" s="217" t="s">
        <v>617</v>
      </c>
      <c r="D372" s="218"/>
      <c r="E372" s="219">
        <v>211.275</v>
      </c>
      <c r="F372" s="213"/>
      <c r="G372" s="214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  <c r="X372" s="216"/>
      <c r="Y372" s="216"/>
      <c r="Z372" s="216"/>
      <c r="AA372" s="216"/>
      <c r="AB372" s="216"/>
      <c r="AC372" s="216"/>
      <c r="AD372" s="216"/>
      <c r="AE372" s="216"/>
      <c r="AF372" s="216"/>
      <c r="AG372" s="216"/>
      <c r="AH372" s="216"/>
      <c r="AI372" s="216"/>
      <c r="AJ372" s="216"/>
      <c r="AK372" s="216"/>
      <c r="AL372" s="216"/>
      <c r="AM372" s="216"/>
      <c r="AN372" s="216"/>
      <c r="AO372" s="216"/>
      <c r="AP372" s="216"/>
      <c r="AQ372" s="216"/>
      <c r="AR372" s="216"/>
      <c r="AS372" s="216"/>
      <c r="AT372" s="216"/>
      <c r="AU372" s="216"/>
      <c r="AV372" s="216"/>
      <c r="AW372" s="216"/>
      <c r="AX372" s="216"/>
      <c r="AY372" s="216"/>
      <c r="AZ372" s="216"/>
      <c r="BA372" s="216"/>
      <c r="BB372" s="216"/>
      <c r="BC372" s="216"/>
      <c r="BD372" s="216"/>
      <c r="BE372" s="216"/>
      <c r="BF372" s="216"/>
      <c r="BG372" s="216"/>
      <c r="BH372" s="216"/>
    </row>
    <row r="373" spans="1:60" ht="22.5" outlineLevel="1">
      <c r="A373" s="208">
        <v>133</v>
      </c>
      <c r="B373" s="209" t="s">
        <v>618</v>
      </c>
      <c r="C373" s="210" t="s">
        <v>619</v>
      </c>
      <c r="D373" s="211" t="s">
        <v>152</v>
      </c>
      <c r="E373" s="212">
        <v>324.363</v>
      </c>
      <c r="F373" s="213"/>
      <c r="G373" s="214">
        <f aca="true" t="shared" si="19" ref="G373:G374">E373*F373</f>
        <v>0</v>
      </c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  <c r="X373" s="216"/>
      <c r="Y373" s="216"/>
      <c r="Z373" s="216"/>
      <c r="AA373" s="216"/>
      <c r="AB373" s="216"/>
      <c r="AC373" s="216"/>
      <c r="AD373" s="216"/>
      <c r="AE373" s="216"/>
      <c r="AF373" s="216"/>
      <c r="AG373" s="216"/>
      <c r="AH373" s="216"/>
      <c r="AI373" s="216"/>
      <c r="AJ373" s="216"/>
      <c r="AK373" s="216"/>
      <c r="AL373" s="216"/>
      <c r="AM373" s="216"/>
      <c r="AN373" s="216"/>
      <c r="AO373" s="216"/>
      <c r="AP373" s="216"/>
      <c r="AQ373" s="216"/>
      <c r="AR373" s="216"/>
      <c r="AS373" s="216"/>
      <c r="AT373" s="216"/>
      <c r="AU373" s="216"/>
      <c r="AV373" s="216"/>
      <c r="AW373" s="216"/>
      <c r="AX373" s="216"/>
      <c r="AY373" s="216"/>
      <c r="AZ373" s="216"/>
      <c r="BA373" s="216"/>
      <c r="BB373" s="216"/>
      <c r="BC373" s="216"/>
      <c r="BD373" s="216"/>
      <c r="BE373" s="216"/>
      <c r="BF373" s="216"/>
      <c r="BG373" s="216"/>
      <c r="BH373" s="216"/>
    </row>
    <row r="374" spans="1:60" ht="12.75" outlineLevel="1">
      <c r="A374" s="208">
        <v>134</v>
      </c>
      <c r="B374" s="209" t="s">
        <v>620</v>
      </c>
      <c r="C374" s="210" t="s">
        <v>621</v>
      </c>
      <c r="D374" s="211" t="s">
        <v>152</v>
      </c>
      <c r="E374" s="212">
        <v>324.363</v>
      </c>
      <c r="F374" s="213"/>
      <c r="G374" s="214">
        <f t="shared" si="19"/>
        <v>0</v>
      </c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6"/>
      <c r="AA374" s="216"/>
      <c r="AB374" s="216"/>
      <c r="AC374" s="216"/>
      <c r="AD374" s="216"/>
      <c r="AE374" s="216"/>
      <c r="AF374" s="216"/>
      <c r="AG374" s="216"/>
      <c r="AH374" s="216"/>
      <c r="AI374" s="216"/>
      <c r="AJ374" s="216"/>
      <c r="AK374" s="216"/>
      <c r="AL374" s="216"/>
      <c r="AM374" s="216"/>
      <c r="AN374" s="216"/>
      <c r="AO374" s="216"/>
      <c r="AP374" s="216"/>
      <c r="AQ374" s="216"/>
      <c r="AR374" s="216"/>
      <c r="AS374" s="216"/>
      <c r="AT374" s="216"/>
      <c r="AU374" s="216"/>
      <c r="AV374" s="216"/>
      <c r="AW374" s="216"/>
      <c r="AX374" s="216"/>
      <c r="AY374" s="216"/>
      <c r="AZ374" s="216"/>
      <c r="BA374" s="216"/>
      <c r="BB374" s="216"/>
      <c r="BC374" s="216"/>
      <c r="BD374" s="216"/>
      <c r="BE374" s="216"/>
      <c r="BF374" s="216"/>
      <c r="BG374" s="216"/>
      <c r="BH374" s="216"/>
    </row>
    <row r="375" spans="1:60" ht="12.75" outlineLevel="1">
      <c r="A375" s="208"/>
      <c r="B375" s="209"/>
      <c r="C375" s="217" t="s">
        <v>622</v>
      </c>
      <c r="D375" s="218"/>
      <c r="E375" s="219">
        <v>324.363</v>
      </c>
      <c r="F375" s="213"/>
      <c r="G375" s="214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  <c r="X375" s="216"/>
      <c r="Y375" s="216"/>
      <c r="Z375" s="216"/>
      <c r="AA375" s="216"/>
      <c r="AB375" s="216"/>
      <c r="AC375" s="216"/>
      <c r="AD375" s="216"/>
      <c r="AE375" s="216"/>
      <c r="AF375" s="216"/>
      <c r="AG375" s="216"/>
      <c r="AH375" s="216"/>
      <c r="AI375" s="216"/>
      <c r="AJ375" s="216"/>
      <c r="AK375" s="216"/>
      <c r="AL375" s="216"/>
      <c r="AM375" s="216"/>
      <c r="AN375" s="216"/>
      <c r="AO375" s="216"/>
      <c r="AP375" s="216"/>
      <c r="AQ375" s="216"/>
      <c r="AR375" s="216"/>
      <c r="AS375" s="216"/>
      <c r="AT375" s="216"/>
      <c r="AU375" s="216"/>
      <c r="AV375" s="216"/>
      <c r="AW375" s="216"/>
      <c r="AX375" s="216"/>
      <c r="AY375" s="216"/>
      <c r="AZ375" s="216"/>
      <c r="BA375" s="216"/>
      <c r="BB375" s="216"/>
      <c r="BC375" s="216"/>
      <c r="BD375" s="216"/>
      <c r="BE375" s="216"/>
      <c r="BF375" s="216"/>
      <c r="BG375" s="216"/>
      <c r="BH375" s="216"/>
    </row>
    <row r="376" spans="1:60" ht="12.75" outlineLevel="1">
      <c r="A376" s="208">
        <v>135</v>
      </c>
      <c r="B376" s="209" t="s">
        <v>623</v>
      </c>
      <c r="C376" s="210" t="s">
        <v>624</v>
      </c>
      <c r="D376" s="211" t="s">
        <v>152</v>
      </c>
      <c r="E376" s="212">
        <v>68.02</v>
      </c>
      <c r="F376" s="213"/>
      <c r="G376" s="214">
        <f>E376*F376</f>
        <v>0</v>
      </c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  <c r="X376" s="216"/>
      <c r="Y376" s="216"/>
      <c r="Z376" s="216"/>
      <c r="AA376" s="216"/>
      <c r="AB376" s="216"/>
      <c r="AC376" s="216"/>
      <c r="AD376" s="216"/>
      <c r="AE376" s="216"/>
      <c r="AF376" s="216"/>
      <c r="AG376" s="216"/>
      <c r="AH376" s="216"/>
      <c r="AI376" s="216"/>
      <c r="AJ376" s="216"/>
      <c r="AK376" s="216"/>
      <c r="AL376" s="216"/>
      <c r="AM376" s="216"/>
      <c r="AN376" s="216"/>
      <c r="AO376" s="216"/>
      <c r="AP376" s="216"/>
      <c r="AQ376" s="216"/>
      <c r="AR376" s="216"/>
      <c r="AS376" s="216"/>
      <c r="AT376" s="216"/>
      <c r="AU376" s="216"/>
      <c r="AV376" s="216"/>
      <c r="AW376" s="216"/>
      <c r="AX376" s="216"/>
      <c r="AY376" s="216"/>
      <c r="AZ376" s="216"/>
      <c r="BA376" s="216"/>
      <c r="BB376" s="216"/>
      <c r="BC376" s="216"/>
      <c r="BD376" s="216"/>
      <c r="BE376" s="216"/>
      <c r="BF376" s="216"/>
      <c r="BG376" s="216"/>
      <c r="BH376" s="216"/>
    </row>
    <row r="377" spans="1:60" ht="12.75" outlineLevel="1">
      <c r="A377" s="208"/>
      <c r="B377" s="209"/>
      <c r="C377" s="217" t="s">
        <v>625</v>
      </c>
      <c r="D377" s="218"/>
      <c r="E377" s="219">
        <v>44.22</v>
      </c>
      <c r="F377" s="213"/>
      <c r="G377" s="214"/>
      <c r="H377" s="216"/>
      <c r="I377" s="216"/>
      <c r="J377" s="216"/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  <c r="X377" s="216"/>
      <c r="Y377" s="216"/>
      <c r="Z377" s="216"/>
      <c r="AA377" s="216"/>
      <c r="AB377" s="216"/>
      <c r="AC377" s="216"/>
      <c r="AD377" s="216"/>
      <c r="AE377" s="216"/>
      <c r="AF377" s="216"/>
      <c r="AG377" s="216"/>
      <c r="AH377" s="216"/>
      <c r="AI377" s="216"/>
      <c r="AJ377" s="216"/>
      <c r="AK377" s="216"/>
      <c r="AL377" s="216"/>
      <c r="AM377" s="216"/>
      <c r="AN377" s="216"/>
      <c r="AO377" s="216"/>
      <c r="AP377" s="216"/>
      <c r="AQ377" s="216"/>
      <c r="AR377" s="216"/>
      <c r="AS377" s="216"/>
      <c r="AT377" s="216"/>
      <c r="AU377" s="216"/>
      <c r="AV377" s="216"/>
      <c r="AW377" s="216"/>
      <c r="AX377" s="216"/>
      <c r="AY377" s="216"/>
      <c r="AZ377" s="216"/>
      <c r="BA377" s="216"/>
      <c r="BB377" s="216"/>
      <c r="BC377" s="216"/>
      <c r="BD377" s="216"/>
      <c r="BE377" s="216"/>
      <c r="BF377" s="216"/>
      <c r="BG377" s="216"/>
      <c r="BH377" s="216"/>
    </row>
    <row r="378" spans="1:60" ht="12.75" outlineLevel="1">
      <c r="A378" s="208"/>
      <c r="B378" s="209"/>
      <c r="C378" s="217" t="s">
        <v>626</v>
      </c>
      <c r="D378" s="218"/>
      <c r="E378" s="219">
        <v>23.8</v>
      </c>
      <c r="F378" s="213"/>
      <c r="G378" s="214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6"/>
      <c r="AA378" s="216"/>
      <c r="AB378" s="216"/>
      <c r="AC378" s="216"/>
      <c r="AD378" s="216"/>
      <c r="AE378" s="216"/>
      <c r="AF378" s="216"/>
      <c r="AG378" s="216"/>
      <c r="AH378" s="216"/>
      <c r="AI378" s="216"/>
      <c r="AJ378" s="216"/>
      <c r="AK378" s="216"/>
      <c r="AL378" s="216"/>
      <c r="AM378" s="216"/>
      <c r="AN378" s="216"/>
      <c r="AO378" s="216"/>
      <c r="AP378" s="216"/>
      <c r="AQ378" s="216"/>
      <c r="AR378" s="216"/>
      <c r="AS378" s="216"/>
      <c r="AT378" s="216"/>
      <c r="AU378" s="216"/>
      <c r="AV378" s="216"/>
      <c r="AW378" s="216"/>
      <c r="AX378" s="216"/>
      <c r="AY378" s="216"/>
      <c r="AZ378" s="216"/>
      <c r="BA378" s="216"/>
      <c r="BB378" s="216"/>
      <c r="BC378" s="216"/>
      <c r="BD378" s="216"/>
      <c r="BE378" s="216"/>
      <c r="BF378" s="216"/>
      <c r="BG378" s="216"/>
      <c r="BH378" s="216"/>
    </row>
    <row r="379" spans="1:60" ht="22.5" outlineLevel="1">
      <c r="A379" s="208">
        <v>136</v>
      </c>
      <c r="B379" s="209" t="s">
        <v>627</v>
      </c>
      <c r="C379" s="210" t="s">
        <v>628</v>
      </c>
      <c r="D379" s="211" t="s">
        <v>152</v>
      </c>
      <c r="E379" s="212">
        <v>34.64</v>
      </c>
      <c r="F379" s="213"/>
      <c r="G379" s="214">
        <f>E379*F379</f>
        <v>0</v>
      </c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  <c r="X379" s="216"/>
      <c r="Y379" s="216"/>
      <c r="Z379" s="216"/>
      <c r="AA379" s="216"/>
      <c r="AB379" s="216"/>
      <c r="AC379" s="216"/>
      <c r="AD379" s="216"/>
      <c r="AE379" s="216"/>
      <c r="AF379" s="216"/>
      <c r="AG379" s="216"/>
      <c r="AH379" s="216"/>
      <c r="AI379" s="216"/>
      <c r="AJ379" s="216"/>
      <c r="AK379" s="216"/>
      <c r="AL379" s="216"/>
      <c r="AM379" s="216"/>
      <c r="AN379" s="216"/>
      <c r="AO379" s="216"/>
      <c r="AP379" s="216"/>
      <c r="AQ379" s="216"/>
      <c r="AR379" s="216"/>
      <c r="AS379" s="216"/>
      <c r="AT379" s="216"/>
      <c r="AU379" s="216"/>
      <c r="AV379" s="216"/>
      <c r="AW379" s="216"/>
      <c r="AX379" s="216"/>
      <c r="AY379" s="216"/>
      <c r="AZ379" s="216"/>
      <c r="BA379" s="216"/>
      <c r="BB379" s="216"/>
      <c r="BC379" s="216"/>
      <c r="BD379" s="216"/>
      <c r="BE379" s="216"/>
      <c r="BF379" s="216"/>
      <c r="BG379" s="216"/>
      <c r="BH379" s="216"/>
    </row>
    <row r="380" spans="1:60" ht="12.75" outlineLevel="1">
      <c r="A380" s="208"/>
      <c r="B380" s="209"/>
      <c r="C380" s="217" t="s">
        <v>629</v>
      </c>
      <c r="D380" s="218"/>
      <c r="E380" s="219">
        <v>4.32</v>
      </c>
      <c r="F380" s="213"/>
      <c r="G380" s="214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  <c r="X380" s="216"/>
      <c r="Y380" s="216"/>
      <c r="Z380" s="216"/>
      <c r="AA380" s="216"/>
      <c r="AB380" s="216"/>
      <c r="AC380" s="216"/>
      <c r="AD380" s="216"/>
      <c r="AE380" s="216"/>
      <c r="AF380" s="216"/>
      <c r="AG380" s="216"/>
      <c r="AH380" s="216"/>
      <c r="AI380" s="216"/>
      <c r="AJ380" s="216"/>
      <c r="AK380" s="216"/>
      <c r="AL380" s="216"/>
      <c r="AM380" s="216"/>
      <c r="AN380" s="216"/>
      <c r="AO380" s="216"/>
      <c r="AP380" s="216"/>
      <c r="AQ380" s="216"/>
      <c r="AR380" s="216"/>
      <c r="AS380" s="216"/>
      <c r="AT380" s="216"/>
      <c r="AU380" s="216"/>
      <c r="AV380" s="216"/>
      <c r="AW380" s="216"/>
      <c r="AX380" s="216"/>
      <c r="AY380" s="216"/>
      <c r="AZ380" s="216"/>
      <c r="BA380" s="216"/>
      <c r="BB380" s="216"/>
      <c r="BC380" s="216"/>
      <c r="BD380" s="216"/>
      <c r="BE380" s="216"/>
      <c r="BF380" s="216"/>
      <c r="BG380" s="216"/>
      <c r="BH380" s="216"/>
    </row>
    <row r="381" spans="1:60" ht="12.75" outlineLevel="1">
      <c r="A381" s="208"/>
      <c r="B381" s="209"/>
      <c r="C381" s="217" t="s">
        <v>630</v>
      </c>
      <c r="D381" s="218"/>
      <c r="E381" s="219">
        <v>30.32</v>
      </c>
      <c r="F381" s="213"/>
      <c r="G381" s="214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  <c r="X381" s="216"/>
      <c r="Y381" s="216"/>
      <c r="Z381" s="216"/>
      <c r="AA381" s="216"/>
      <c r="AB381" s="216"/>
      <c r="AC381" s="216"/>
      <c r="AD381" s="216"/>
      <c r="AE381" s="216"/>
      <c r="AF381" s="216"/>
      <c r="AG381" s="216"/>
      <c r="AH381" s="216"/>
      <c r="AI381" s="216"/>
      <c r="AJ381" s="216"/>
      <c r="AK381" s="216"/>
      <c r="AL381" s="216"/>
      <c r="AM381" s="216"/>
      <c r="AN381" s="216"/>
      <c r="AO381" s="216"/>
      <c r="AP381" s="216"/>
      <c r="AQ381" s="216"/>
      <c r="AR381" s="216"/>
      <c r="AS381" s="216"/>
      <c r="AT381" s="216"/>
      <c r="AU381" s="216"/>
      <c r="AV381" s="216"/>
      <c r="AW381" s="216"/>
      <c r="AX381" s="216"/>
      <c r="AY381" s="216"/>
      <c r="AZ381" s="216"/>
      <c r="BA381" s="216"/>
      <c r="BB381" s="216"/>
      <c r="BC381" s="216"/>
      <c r="BD381" s="216"/>
      <c r="BE381" s="216"/>
      <c r="BF381" s="216"/>
      <c r="BG381" s="216"/>
      <c r="BH381" s="216"/>
    </row>
    <row r="382" spans="1:60" ht="22.5" outlineLevel="1">
      <c r="A382" s="208">
        <v>137</v>
      </c>
      <c r="B382" s="209" t="s">
        <v>631</v>
      </c>
      <c r="C382" s="210" t="s">
        <v>632</v>
      </c>
      <c r="D382" s="211" t="s">
        <v>152</v>
      </c>
      <c r="E382" s="212">
        <v>17.67</v>
      </c>
      <c r="F382" s="213"/>
      <c r="G382" s="214">
        <f>E382*F382</f>
        <v>0</v>
      </c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  <c r="X382" s="216"/>
      <c r="Y382" s="216"/>
      <c r="Z382" s="216"/>
      <c r="AA382" s="216"/>
      <c r="AB382" s="216"/>
      <c r="AC382" s="216"/>
      <c r="AD382" s="216"/>
      <c r="AE382" s="216"/>
      <c r="AF382" s="216"/>
      <c r="AG382" s="216"/>
      <c r="AH382" s="216"/>
      <c r="AI382" s="216"/>
      <c r="AJ382" s="216"/>
      <c r="AK382" s="216"/>
      <c r="AL382" s="216"/>
      <c r="AM382" s="216"/>
      <c r="AN382" s="216"/>
      <c r="AO382" s="216"/>
      <c r="AP382" s="216"/>
      <c r="AQ382" s="216"/>
      <c r="AR382" s="216"/>
      <c r="AS382" s="216"/>
      <c r="AT382" s="216"/>
      <c r="AU382" s="216"/>
      <c r="AV382" s="216"/>
      <c r="AW382" s="216"/>
      <c r="AX382" s="216"/>
      <c r="AY382" s="216"/>
      <c r="AZ382" s="216"/>
      <c r="BA382" s="216"/>
      <c r="BB382" s="216"/>
      <c r="BC382" s="216"/>
      <c r="BD382" s="216"/>
      <c r="BE382" s="216"/>
      <c r="BF382" s="216"/>
      <c r="BG382" s="216"/>
      <c r="BH382" s="216"/>
    </row>
    <row r="383" spans="1:60" ht="12.75" outlineLevel="1">
      <c r="A383" s="208"/>
      <c r="B383" s="209"/>
      <c r="C383" s="217" t="s">
        <v>633</v>
      </c>
      <c r="D383" s="218"/>
      <c r="E383" s="219">
        <v>12.06</v>
      </c>
      <c r="F383" s="213"/>
      <c r="G383" s="214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  <c r="X383" s="216"/>
      <c r="Y383" s="216"/>
      <c r="Z383" s="216"/>
      <c r="AA383" s="216"/>
      <c r="AB383" s="216"/>
      <c r="AC383" s="216"/>
      <c r="AD383" s="216"/>
      <c r="AE383" s="216"/>
      <c r="AF383" s="216"/>
      <c r="AG383" s="216"/>
      <c r="AH383" s="216"/>
      <c r="AI383" s="216"/>
      <c r="AJ383" s="216"/>
      <c r="AK383" s="216"/>
      <c r="AL383" s="216"/>
      <c r="AM383" s="216"/>
      <c r="AN383" s="216"/>
      <c r="AO383" s="216"/>
      <c r="AP383" s="216"/>
      <c r="AQ383" s="216"/>
      <c r="AR383" s="216"/>
      <c r="AS383" s="216"/>
      <c r="AT383" s="216"/>
      <c r="AU383" s="216"/>
      <c r="AV383" s="216"/>
      <c r="AW383" s="216"/>
      <c r="AX383" s="216"/>
      <c r="AY383" s="216"/>
      <c r="AZ383" s="216"/>
      <c r="BA383" s="216"/>
      <c r="BB383" s="216"/>
      <c r="BC383" s="216"/>
      <c r="BD383" s="216"/>
      <c r="BE383" s="216"/>
      <c r="BF383" s="216"/>
      <c r="BG383" s="216"/>
      <c r="BH383" s="216"/>
    </row>
    <row r="384" spans="1:60" ht="12.75" outlineLevel="1">
      <c r="A384" s="208"/>
      <c r="B384" s="209"/>
      <c r="C384" s="217" t="s">
        <v>634</v>
      </c>
      <c r="D384" s="218"/>
      <c r="E384" s="219">
        <v>5.61</v>
      </c>
      <c r="F384" s="213"/>
      <c r="G384" s="214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6"/>
      <c r="Z384" s="216"/>
      <c r="AA384" s="216"/>
      <c r="AB384" s="216"/>
      <c r="AC384" s="216"/>
      <c r="AD384" s="216"/>
      <c r="AE384" s="216"/>
      <c r="AF384" s="216"/>
      <c r="AG384" s="216"/>
      <c r="AH384" s="216"/>
      <c r="AI384" s="216"/>
      <c r="AJ384" s="216"/>
      <c r="AK384" s="216"/>
      <c r="AL384" s="216"/>
      <c r="AM384" s="216"/>
      <c r="AN384" s="216"/>
      <c r="AO384" s="216"/>
      <c r="AP384" s="216"/>
      <c r="AQ384" s="216"/>
      <c r="AR384" s="216"/>
      <c r="AS384" s="216"/>
      <c r="AT384" s="216"/>
      <c r="AU384" s="216"/>
      <c r="AV384" s="216"/>
      <c r="AW384" s="216"/>
      <c r="AX384" s="216"/>
      <c r="AY384" s="216"/>
      <c r="AZ384" s="216"/>
      <c r="BA384" s="216"/>
      <c r="BB384" s="216"/>
      <c r="BC384" s="216"/>
      <c r="BD384" s="216"/>
      <c r="BE384" s="216"/>
      <c r="BF384" s="216"/>
      <c r="BG384" s="216"/>
      <c r="BH384" s="216"/>
    </row>
    <row r="385" spans="1:60" ht="22.5" outlineLevel="1">
      <c r="A385" s="208">
        <v>138</v>
      </c>
      <c r="B385" s="209" t="s">
        <v>635</v>
      </c>
      <c r="C385" s="210" t="s">
        <v>636</v>
      </c>
      <c r="D385" s="211" t="s">
        <v>152</v>
      </c>
      <c r="E385" s="212">
        <v>119.85</v>
      </c>
      <c r="F385" s="213"/>
      <c r="G385" s="214">
        <f>E385*F385</f>
        <v>0</v>
      </c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6"/>
      <c r="Z385" s="216"/>
      <c r="AA385" s="216"/>
      <c r="AB385" s="216"/>
      <c r="AC385" s="216"/>
      <c r="AD385" s="216"/>
      <c r="AE385" s="216"/>
      <c r="AF385" s="216"/>
      <c r="AG385" s="216"/>
      <c r="AH385" s="216"/>
      <c r="AI385" s="216"/>
      <c r="AJ385" s="216"/>
      <c r="AK385" s="216"/>
      <c r="AL385" s="216"/>
      <c r="AM385" s="216"/>
      <c r="AN385" s="216"/>
      <c r="AO385" s="216"/>
      <c r="AP385" s="216"/>
      <c r="AQ385" s="216"/>
      <c r="AR385" s="216"/>
      <c r="AS385" s="216"/>
      <c r="AT385" s="216"/>
      <c r="AU385" s="216"/>
      <c r="AV385" s="216"/>
      <c r="AW385" s="216"/>
      <c r="AX385" s="216"/>
      <c r="AY385" s="216"/>
      <c r="AZ385" s="216"/>
      <c r="BA385" s="216"/>
      <c r="BB385" s="216"/>
      <c r="BC385" s="216"/>
      <c r="BD385" s="216"/>
      <c r="BE385" s="216"/>
      <c r="BF385" s="216"/>
      <c r="BG385" s="216"/>
      <c r="BH385" s="216"/>
    </row>
    <row r="386" spans="1:60" ht="12.75" outlineLevel="1">
      <c r="A386" s="208"/>
      <c r="B386" s="209"/>
      <c r="C386" s="217" t="s">
        <v>637</v>
      </c>
      <c r="D386" s="218"/>
      <c r="E386" s="219">
        <v>119.85</v>
      </c>
      <c r="F386" s="213"/>
      <c r="G386" s="214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  <c r="X386" s="216"/>
      <c r="Y386" s="216"/>
      <c r="Z386" s="216"/>
      <c r="AA386" s="216"/>
      <c r="AB386" s="216"/>
      <c r="AC386" s="216"/>
      <c r="AD386" s="216"/>
      <c r="AE386" s="216"/>
      <c r="AF386" s="216"/>
      <c r="AG386" s="216"/>
      <c r="AH386" s="216"/>
      <c r="AI386" s="216"/>
      <c r="AJ386" s="216"/>
      <c r="AK386" s="216"/>
      <c r="AL386" s="216"/>
      <c r="AM386" s="216"/>
      <c r="AN386" s="216"/>
      <c r="AO386" s="216"/>
      <c r="AP386" s="216"/>
      <c r="AQ386" s="216"/>
      <c r="AR386" s="216"/>
      <c r="AS386" s="216"/>
      <c r="AT386" s="216"/>
      <c r="AU386" s="216"/>
      <c r="AV386" s="216"/>
      <c r="AW386" s="216"/>
      <c r="AX386" s="216"/>
      <c r="AY386" s="216"/>
      <c r="AZ386" s="216"/>
      <c r="BA386" s="216"/>
      <c r="BB386" s="216"/>
      <c r="BC386" s="216"/>
      <c r="BD386" s="216"/>
      <c r="BE386" s="216"/>
      <c r="BF386" s="216"/>
      <c r="BG386" s="216"/>
      <c r="BH386" s="216"/>
    </row>
    <row r="387" spans="1:60" ht="12.75" outlineLevel="1">
      <c r="A387" s="208">
        <v>139</v>
      </c>
      <c r="B387" s="209" t="s">
        <v>638</v>
      </c>
      <c r="C387" s="210" t="s">
        <v>639</v>
      </c>
      <c r="D387" s="211" t="s">
        <v>152</v>
      </c>
      <c r="E387" s="212">
        <v>8.325</v>
      </c>
      <c r="F387" s="213"/>
      <c r="G387" s="214">
        <f>E387*F387</f>
        <v>0</v>
      </c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  <c r="X387" s="216"/>
      <c r="Y387" s="216"/>
      <c r="Z387" s="216"/>
      <c r="AA387" s="216"/>
      <c r="AB387" s="216"/>
      <c r="AC387" s="216"/>
      <c r="AD387" s="216"/>
      <c r="AE387" s="216"/>
      <c r="AF387" s="216"/>
      <c r="AG387" s="216"/>
      <c r="AH387" s="216"/>
      <c r="AI387" s="216"/>
      <c r="AJ387" s="216"/>
      <c r="AK387" s="216"/>
      <c r="AL387" s="216"/>
      <c r="AM387" s="216"/>
      <c r="AN387" s="216"/>
      <c r="AO387" s="216"/>
      <c r="AP387" s="216"/>
      <c r="AQ387" s="216"/>
      <c r="AR387" s="216"/>
      <c r="AS387" s="216"/>
      <c r="AT387" s="216"/>
      <c r="AU387" s="216"/>
      <c r="AV387" s="216"/>
      <c r="AW387" s="216"/>
      <c r="AX387" s="216"/>
      <c r="AY387" s="216"/>
      <c r="AZ387" s="216"/>
      <c r="BA387" s="216"/>
      <c r="BB387" s="216"/>
      <c r="BC387" s="216"/>
      <c r="BD387" s="216"/>
      <c r="BE387" s="216"/>
      <c r="BF387" s="216"/>
      <c r="BG387" s="216"/>
      <c r="BH387" s="216"/>
    </row>
    <row r="388" spans="1:60" ht="12.75" outlineLevel="1">
      <c r="A388" s="208"/>
      <c r="B388" s="209"/>
      <c r="C388" s="217" t="s">
        <v>640</v>
      </c>
      <c r="D388" s="218"/>
      <c r="E388" s="219">
        <v>8.325</v>
      </c>
      <c r="F388" s="213"/>
      <c r="G388" s="214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  <c r="X388" s="216"/>
      <c r="Y388" s="216"/>
      <c r="Z388" s="216"/>
      <c r="AA388" s="216"/>
      <c r="AB388" s="216"/>
      <c r="AC388" s="216"/>
      <c r="AD388" s="216"/>
      <c r="AE388" s="216"/>
      <c r="AF388" s="216"/>
      <c r="AG388" s="216"/>
      <c r="AH388" s="216"/>
      <c r="AI388" s="216"/>
      <c r="AJ388" s="216"/>
      <c r="AK388" s="216"/>
      <c r="AL388" s="216"/>
      <c r="AM388" s="216"/>
      <c r="AN388" s="216"/>
      <c r="AO388" s="216"/>
      <c r="AP388" s="216"/>
      <c r="AQ388" s="216"/>
      <c r="AR388" s="216"/>
      <c r="AS388" s="216"/>
      <c r="AT388" s="216"/>
      <c r="AU388" s="216"/>
      <c r="AV388" s="216"/>
      <c r="AW388" s="216"/>
      <c r="AX388" s="216"/>
      <c r="AY388" s="216"/>
      <c r="AZ388" s="216"/>
      <c r="BA388" s="216"/>
      <c r="BB388" s="216"/>
      <c r="BC388" s="216"/>
      <c r="BD388" s="216"/>
      <c r="BE388" s="216"/>
      <c r="BF388" s="216"/>
      <c r="BG388" s="216"/>
      <c r="BH388" s="216"/>
    </row>
    <row r="389" spans="1:60" ht="22.5" outlineLevel="1">
      <c r="A389" s="208">
        <v>140</v>
      </c>
      <c r="B389" s="209" t="s">
        <v>641</v>
      </c>
      <c r="C389" s="210" t="s">
        <v>642</v>
      </c>
      <c r="D389" s="211" t="s">
        <v>152</v>
      </c>
      <c r="E389" s="212">
        <v>32.84</v>
      </c>
      <c r="F389" s="213"/>
      <c r="G389" s="214">
        <f>E389*F389</f>
        <v>0</v>
      </c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  <c r="X389" s="216"/>
      <c r="Y389" s="216"/>
      <c r="Z389" s="216"/>
      <c r="AA389" s="216"/>
      <c r="AB389" s="216"/>
      <c r="AC389" s="216"/>
      <c r="AD389" s="216"/>
      <c r="AE389" s="216"/>
      <c r="AF389" s="216"/>
      <c r="AG389" s="216"/>
      <c r="AH389" s="216"/>
      <c r="AI389" s="216"/>
      <c r="AJ389" s="216"/>
      <c r="AK389" s="216"/>
      <c r="AL389" s="216"/>
      <c r="AM389" s="216"/>
      <c r="AN389" s="216"/>
      <c r="AO389" s="216"/>
      <c r="AP389" s="216"/>
      <c r="AQ389" s="216"/>
      <c r="AR389" s="216"/>
      <c r="AS389" s="216"/>
      <c r="AT389" s="216"/>
      <c r="AU389" s="216"/>
      <c r="AV389" s="216"/>
      <c r="AW389" s="216"/>
      <c r="AX389" s="216"/>
      <c r="AY389" s="216"/>
      <c r="AZ389" s="216"/>
      <c r="BA389" s="216"/>
      <c r="BB389" s="216"/>
      <c r="BC389" s="216"/>
      <c r="BD389" s="216"/>
      <c r="BE389" s="216"/>
      <c r="BF389" s="216"/>
      <c r="BG389" s="216"/>
      <c r="BH389" s="216"/>
    </row>
    <row r="390" spans="1:60" ht="12.75" outlineLevel="1">
      <c r="A390" s="208"/>
      <c r="B390" s="209"/>
      <c r="C390" s="217" t="s">
        <v>643</v>
      </c>
      <c r="D390" s="218"/>
      <c r="E390" s="219">
        <v>19.64</v>
      </c>
      <c r="F390" s="213"/>
      <c r="G390" s="214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16"/>
      <c r="Z390" s="216"/>
      <c r="AA390" s="216"/>
      <c r="AB390" s="216"/>
      <c r="AC390" s="216"/>
      <c r="AD390" s="216"/>
      <c r="AE390" s="216"/>
      <c r="AF390" s="216"/>
      <c r="AG390" s="216"/>
      <c r="AH390" s="216"/>
      <c r="AI390" s="216"/>
      <c r="AJ390" s="216"/>
      <c r="AK390" s="216"/>
      <c r="AL390" s="216"/>
      <c r="AM390" s="216"/>
      <c r="AN390" s="216"/>
      <c r="AO390" s="216"/>
      <c r="AP390" s="216"/>
      <c r="AQ390" s="216"/>
      <c r="AR390" s="216"/>
      <c r="AS390" s="216"/>
      <c r="AT390" s="216"/>
      <c r="AU390" s="216"/>
      <c r="AV390" s="216"/>
      <c r="AW390" s="216"/>
      <c r="AX390" s="216"/>
      <c r="AY390" s="216"/>
      <c r="AZ390" s="216"/>
      <c r="BA390" s="216"/>
      <c r="BB390" s="216"/>
      <c r="BC390" s="216"/>
      <c r="BD390" s="216"/>
      <c r="BE390" s="216"/>
      <c r="BF390" s="216"/>
      <c r="BG390" s="216"/>
      <c r="BH390" s="216"/>
    </row>
    <row r="391" spans="1:60" ht="12.75" outlineLevel="1">
      <c r="A391" s="208"/>
      <c r="B391" s="209"/>
      <c r="C391" s="217" t="s">
        <v>644</v>
      </c>
      <c r="D391" s="218"/>
      <c r="E391" s="219">
        <v>13.2</v>
      </c>
      <c r="F391" s="213"/>
      <c r="G391" s="214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  <c r="X391" s="216"/>
      <c r="Y391" s="216"/>
      <c r="Z391" s="216"/>
      <c r="AA391" s="216"/>
      <c r="AB391" s="216"/>
      <c r="AC391" s="216"/>
      <c r="AD391" s="216"/>
      <c r="AE391" s="216"/>
      <c r="AF391" s="216"/>
      <c r="AG391" s="216"/>
      <c r="AH391" s="216"/>
      <c r="AI391" s="216"/>
      <c r="AJ391" s="216"/>
      <c r="AK391" s="216"/>
      <c r="AL391" s="216"/>
      <c r="AM391" s="216"/>
      <c r="AN391" s="216"/>
      <c r="AO391" s="216"/>
      <c r="AP391" s="216"/>
      <c r="AQ391" s="216"/>
      <c r="AR391" s="216"/>
      <c r="AS391" s="216"/>
      <c r="AT391" s="216"/>
      <c r="AU391" s="216"/>
      <c r="AV391" s="216"/>
      <c r="AW391" s="216"/>
      <c r="AX391" s="216"/>
      <c r="AY391" s="216"/>
      <c r="AZ391" s="216"/>
      <c r="BA391" s="216"/>
      <c r="BB391" s="216"/>
      <c r="BC391" s="216"/>
      <c r="BD391" s="216"/>
      <c r="BE391" s="216"/>
      <c r="BF391" s="216"/>
      <c r="BG391" s="216"/>
      <c r="BH391" s="216"/>
    </row>
    <row r="392" spans="1:60" ht="22.5" outlineLevel="1">
      <c r="A392" s="208">
        <v>141</v>
      </c>
      <c r="B392" s="209" t="s">
        <v>645</v>
      </c>
      <c r="C392" s="210" t="s">
        <v>646</v>
      </c>
      <c r="D392" s="211" t="s">
        <v>152</v>
      </c>
      <c r="E392" s="212">
        <v>103.6</v>
      </c>
      <c r="F392" s="213"/>
      <c r="G392" s="214">
        <f>E392*F392</f>
        <v>0</v>
      </c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  <c r="X392" s="216"/>
      <c r="Y392" s="216"/>
      <c r="Z392" s="216"/>
      <c r="AA392" s="216"/>
      <c r="AB392" s="216"/>
      <c r="AC392" s="216"/>
      <c r="AD392" s="216"/>
      <c r="AE392" s="216"/>
      <c r="AF392" s="216"/>
      <c r="AG392" s="216"/>
      <c r="AH392" s="216"/>
      <c r="AI392" s="216"/>
      <c r="AJ392" s="216"/>
      <c r="AK392" s="216"/>
      <c r="AL392" s="216"/>
      <c r="AM392" s="216"/>
      <c r="AN392" s="216"/>
      <c r="AO392" s="216"/>
      <c r="AP392" s="216"/>
      <c r="AQ392" s="216"/>
      <c r="AR392" s="216"/>
      <c r="AS392" s="216"/>
      <c r="AT392" s="216"/>
      <c r="AU392" s="216"/>
      <c r="AV392" s="216"/>
      <c r="AW392" s="216"/>
      <c r="AX392" s="216"/>
      <c r="AY392" s="216"/>
      <c r="AZ392" s="216"/>
      <c r="BA392" s="216"/>
      <c r="BB392" s="216"/>
      <c r="BC392" s="216"/>
      <c r="BD392" s="216"/>
      <c r="BE392" s="216"/>
      <c r="BF392" s="216"/>
      <c r="BG392" s="216"/>
      <c r="BH392" s="216"/>
    </row>
    <row r="393" spans="1:60" ht="12.75" outlineLevel="1">
      <c r="A393" s="208"/>
      <c r="B393" s="209"/>
      <c r="C393" s="217" t="s">
        <v>647</v>
      </c>
      <c r="D393" s="218"/>
      <c r="E393" s="219">
        <v>14.845</v>
      </c>
      <c r="F393" s="213"/>
      <c r="G393" s="214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  <c r="X393" s="216"/>
      <c r="Y393" s="216"/>
      <c r="Z393" s="216"/>
      <c r="AA393" s="216"/>
      <c r="AB393" s="216"/>
      <c r="AC393" s="216"/>
      <c r="AD393" s="216"/>
      <c r="AE393" s="216"/>
      <c r="AF393" s="216"/>
      <c r="AG393" s="216"/>
      <c r="AH393" s="216"/>
      <c r="AI393" s="216"/>
      <c r="AJ393" s="216"/>
      <c r="AK393" s="216"/>
      <c r="AL393" s="216"/>
      <c r="AM393" s="216"/>
      <c r="AN393" s="216"/>
      <c r="AO393" s="216"/>
      <c r="AP393" s="216"/>
      <c r="AQ393" s="216"/>
      <c r="AR393" s="216"/>
      <c r="AS393" s="216"/>
      <c r="AT393" s="216"/>
      <c r="AU393" s="216"/>
      <c r="AV393" s="216"/>
      <c r="AW393" s="216"/>
      <c r="AX393" s="216"/>
      <c r="AY393" s="216"/>
      <c r="AZ393" s="216"/>
      <c r="BA393" s="216"/>
      <c r="BB393" s="216"/>
      <c r="BC393" s="216"/>
      <c r="BD393" s="216"/>
      <c r="BE393" s="216"/>
      <c r="BF393" s="216"/>
      <c r="BG393" s="216"/>
      <c r="BH393" s="216"/>
    </row>
    <row r="394" spans="1:60" ht="12.75" outlineLevel="1">
      <c r="A394" s="208"/>
      <c r="B394" s="209"/>
      <c r="C394" s="217" t="s">
        <v>648</v>
      </c>
      <c r="D394" s="218"/>
      <c r="E394" s="219">
        <v>45.225</v>
      </c>
      <c r="F394" s="213"/>
      <c r="G394" s="214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16"/>
      <c r="Z394" s="216"/>
      <c r="AA394" s="216"/>
      <c r="AB394" s="216"/>
      <c r="AC394" s="216"/>
      <c r="AD394" s="216"/>
      <c r="AE394" s="216"/>
      <c r="AF394" s="216"/>
      <c r="AG394" s="216"/>
      <c r="AH394" s="216"/>
      <c r="AI394" s="216"/>
      <c r="AJ394" s="216"/>
      <c r="AK394" s="216"/>
      <c r="AL394" s="216"/>
      <c r="AM394" s="216"/>
      <c r="AN394" s="216"/>
      <c r="AO394" s="216"/>
      <c r="AP394" s="216"/>
      <c r="AQ394" s="216"/>
      <c r="AR394" s="216"/>
      <c r="AS394" s="216"/>
      <c r="AT394" s="216"/>
      <c r="AU394" s="216"/>
      <c r="AV394" s="216"/>
      <c r="AW394" s="216"/>
      <c r="AX394" s="216"/>
      <c r="AY394" s="216"/>
      <c r="AZ394" s="216"/>
      <c r="BA394" s="216"/>
      <c r="BB394" s="216"/>
      <c r="BC394" s="216"/>
      <c r="BD394" s="216"/>
      <c r="BE394" s="216"/>
      <c r="BF394" s="216"/>
      <c r="BG394" s="216"/>
      <c r="BH394" s="216"/>
    </row>
    <row r="395" spans="1:60" ht="12.75" outlineLevel="1">
      <c r="A395" s="208"/>
      <c r="B395" s="209"/>
      <c r="C395" s="217" t="s">
        <v>649</v>
      </c>
      <c r="D395" s="218"/>
      <c r="E395" s="219">
        <v>43.53</v>
      </c>
      <c r="F395" s="213"/>
      <c r="G395" s="214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  <c r="X395" s="216"/>
      <c r="Y395" s="216"/>
      <c r="Z395" s="216"/>
      <c r="AA395" s="216"/>
      <c r="AB395" s="216"/>
      <c r="AC395" s="216"/>
      <c r="AD395" s="216"/>
      <c r="AE395" s="216"/>
      <c r="AF395" s="216"/>
      <c r="AG395" s="216"/>
      <c r="AH395" s="216"/>
      <c r="AI395" s="216"/>
      <c r="AJ395" s="216"/>
      <c r="AK395" s="216"/>
      <c r="AL395" s="216"/>
      <c r="AM395" s="216"/>
      <c r="AN395" s="216"/>
      <c r="AO395" s="216"/>
      <c r="AP395" s="216"/>
      <c r="AQ395" s="216"/>
      <c r="AR395" s="216"/>
      <c r="AS395" s="216"/>
      <c r="AT395" s="216"/>
      <c r="AU395" s="216"/>
      <c r="AV395" s="216"/>
      <c r="AW395" s="216"/>
      <c r="AX395" s="216"/>
      <c r="AY395" s="216"/>
      <c r="AZ395" s="216"/>
      <c r="BA395" s="216"/>
      <c r="BB395" s="216"/>
      <c r="BC395" s="216"/>
      <c r="BD395" s="216"/>
      <c r="BE395" s="216"/>
      <c r="BF395" s="216"/>
      <c r="BG395" s="216"/>
      <c r="BH395" s="216"/>
    </row>
    <row r="396" spans="1:60" ht="22.5" outlineLevel="1">
      <c r="A396" s="208">
        <v>142</v>
      </c>
      <c r="B396" s="209" t="s">
        <v>650</v>
      </c>
      <c r="C396" s="210" t="s">
        <v>651</v>
      </c>
      <c r="D396" s="211" t="s">
        <v>152</v>
      </c>
      <c r="E396" s="212">
        <v>202.95</v>
      </c>
      <c r="F396" s="213"/>
      <c r="G396" s="214">
        <f>E396*F396</f>
        <v>0</v>
      </c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  <c r="X396" s="216"/>
      <c r="Y396" s="216"/>
      <c r="Z396" s="216"/>
      <c r="AA396" s="216"/>
      <c r="AB396" s="216"/>
      <c r="AC396" s="216"/>
      <c r="AD396" s="216"/>
      <c r="AE396" s="216"/>
      <c r="AF396" s="216"/>
      <c r="AG396" s="216"/>
      <c r="AH396" s="216"/>
      <c r="AI396" s="216"/>
      <c r="AJ396" s="216"/>
      <c r="AK396" s="216"/>
      <c r="AL396" s="216"/>
      <c r="AM396" s="216"/>
      <c r="AN396" s="216"/>
      <c r="AO396" s="216"/>
      <c r="AP396" s="216"/>
      <c r="AQ396" s="216"/>
      <c r="AR396" s="216"/>
      <c r="AS396" s="216"/>
      <c r="AT396" s="216"/>
      <c r="AU396" s="216"/>
      <c r="AV396" s="216"/>
      <c r="AW396" s="216"/>
      <c r="AX396" s="216"/>
      <c r="AY396" s="216"/>
      <c r="AZ396" s="216"/>
      <c r="BA396" s="216"/>
      <c r="BB396" s="216"/>
      <c r="BC396" s="216"/>
      <c r="BD396" s="216"/>
      <c r="BE396" s="216"/>
      <c r="BF396" s="216"/>
      <c r="BG396" s="216"/>
      <c r="BH396" s="216"/>
    </row>
    <row r="397" spans="1:60" ht="12.75" outlineLevel="1">
      <c r="A397" s="208"/>
      <c r="B397" s="209"/>
      <c r="C397" s="217" t="s">
        <v>652</v>
      </c>
      <c r="D397" s="218"/>
      <c r="E397" s="219">
        <v>211.275</v>
      </c>
      <c r="F397" s="213"/>
      <c r="G397" s="214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16"/>
      <c r="AK397" s="216"/>
      <c r="AL397" s="216"/>
      <c r="AM397" s="216"/>
      <c r="AN397" s="216"/>
      <c r="AO397" s="216"/>
      <c r="AP397" s="216"/>
      <c r="AQ397" s="216"/>
      <c r="AR397" s="216"/>
      <c r="AS397" s="216"/>
      <c r="AT397" s="216"/>
      <c r="AU397" s="216"/>
      <c r="AV397" s="216"/>
      <c r="AW397" s="216"/>
      <c r="AX397" s="216"/>
      <c r="AY397" s="216"/>
      <c r="AZ397" s="216"/>
      <c r="BA397" s="216"/>
      <c r="BB397" s="216"/>
      <c r="BC397" s="216"/>
      <c r="BD397" s="216"/>
      <c r="BE397" s="216"/>
      <c r="BF397" s="216"/>
      <c r="BG397" s="216"/>
      <c r="BH397" s="216"/>
    </row>
    <row r="398" spans="1:60" ht="12.75" outlineLevel="1">
      <c r="A398" s="208"/>
      <c r="B398" s="209"/>
      <c r="C398" s="217" t="s">
        <v>653</v>
      </c>
      <c r="D398" s="218"/>
      <c r="E398" s="219">
        <v>-8.325</v>
      </c>
      <c r="F398" s="213"/>
      <c r="G398" s="214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16"/>
      <c r="AK398" s="216"/>
      <c r="AL398" s="216"/>
      <c r="AM398" s="216"/>
      <c r="AN398" s="216"/>
      <c r="AO398" s="216"/>
      <c r="AP398" s="216"/>
      <c r="AQ398" s="216"/>
      <c r="AR398" s="216"/>
      <c r="AS398" s="216"/>
      <c r="AT398" s="216"/>
      <c r="AU398" s="216"/>
      <c r="AV398" s="216"/>
      <c r="AW398" s="216"/>
      <c r="AX398" s="216"/>
      <c r="AY398" s="216"/>
      <c r="AZ398" s="216"/>
      <c r="BA398" s="216"/>
      <c r="BB398" s="216"/>
      <c r="BC398" s="216"/>
      <c r="BD398" s="216"/>
      <c r="BE398" s="216"/>
      <c r="BF398" s="216"/>
      <c r="BG398" s="216"/>
      <c r="BH398" s="216"/>
    </row>
    <row r="399" spans="1:60" ht="22.5" outlineLevel="1">
      <c r="A399" s="208">
        <v>143</v>
      </c>
      <c r="B399" s="209" t="s">
        <v>654</v>
      </c>
      <c r="C399" s="210" t="s">
        <v>655</v>
      </c>
      <c r="D399" s="211" t="s">
        <v>152</v>
      </c>
      <c r="E399" s="212">
        <v>3.65</v>
      </c>
      <c r="F399" s="213"/>
      <c r="G399" s="214">
        <f>E399*F399</f>
        <v>0</v>
      </c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16"/>
      <c r="AK399" s="216"/>
      <c r="AL399" s="216"/>
      <c r="AM399" s="216"/>
      <c r="AN399" s="216"/>
      <c r="AO399" s="216"/>
      <c r="AP399" s="216"/>
      <c r="AQ399" s="216"/>
      <c r="AR399" s="216"/>
      <c r="AS399" s="216"/>
      <c r="AT399" s="216"/>
      <c r="AU399" s="216"/>
      <c r="AV399" s="216"/>
      <c r="AW399" s="216"/>
      <c r="AX399" s="216"/>
      <c r="AY399" s="216"/>
      <c r="AZ399" s="216"/>
      <c r="BA399" s="216"/>
      <c r="BB399" s="216"/>
      <c r="BC399" s="216"/>
      <c r="BD399" s="216"/>
      <c r="BE399" s="216"/>
      <c r="BF399" s="216"/>
      <c r="BG399" s="216"/>
      <c r="BH399" s="216"/>
    </row>
    <row r="400" spans="1:60" ht="12.75" outlineLevel="1">
      <c r="A400" s="208"/>
      <c r="B400" s="209"/>
      <c r="C400" s="217" t="s">
        <v>656</v>
      </c>
      <c r="D400" s="218"/>
      <c r="E400" s="219">
        <v>3.65</v>
      </c>
      <c r="F400" s="213"/>
      <c r="G400" s="214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  <c r="AA400" s="216"/>
      <c r="AB400" s="216"/>
      <c r="AC400" s="216"/>
      <c r="AD400" s="216"/>
      <c r="AE400" s="216"/>
      <c r="AF400" s="216"/>
      <c r="AG400" s="216"/>
      <c r="AH400" s="216"/>
      <c r="AI400" s="216"/>
      <c r="AJ400" s="216"/>
      <c r="AK400" s="216"/>
      <c r="AL400" s="216"/>
      <c r="AM400" s="216"/>
      <c r="AN400" s="216"/>
      <c r="AO400" s="216"/>
      <c r="AP400" s="216"/>
      <c r="AQ400" s="216"/>
      <c r="AR400" s="216"/>
      <c r="AS400" s="216"/>
      <c r="AT400" s="216"/>
      <c r="AU400" s="216"/>
      <c r="AV400" s="216"/>
      <c r="AW400" s="216"/>
      <c r="AX400" s="216"/>
      <c r="AY400" s="216"/>
      <c r="AZ400" s="216"/>
      <c r="BA400" s="216"/>
      <c r="BB400" s="216"/>
      <c r="BC400" s="216"/>
      <c r="BD400" s="216"/>
      <c r="BE400" s="216"/>
      <c r="BF400" s="216"/>
      <c r="BG400" s="216"/>
      <c r="BH400" s="216"/>
    </row>
    <row r="401" spans="1:60" ht="12.75" outlineLevel="1">
      <c r="A401" s="208">
        <v>144</v>
      </c>
      <c r="B401" s="209" t="s">
        <v>657</v>
      </c>
      <c r="C401" s="210" t="s">
        <v>658</v>
      </c>
      <c r="D401" s="211" t="s">
        <v>152</v>
      </c>
      <c r="E401" s="212">
        <v>114.12</v>
      </c>
      <c r="F401" s="213"/>
      <c r="G401" s="214">
        <f>E401*F401</f>
        <v>0</v>
      </c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  <c r="AA401" s="216"/>
      <c r="AB401" s="216"/>
      <c r="AC401" s="216"/>
      <c r="AD401" s="216"/>
      <c r="AE401" s="216"/>
      <c r="AF401" s="216"/>
      <c r="AG401" s="216"/>
      <c r="AH401" s="216"/>
      <c r="AI401" s="216"/>
      <c r="AJ401" s="216"/>
      <c r="AK401" s="216"/>
      <c r="AL401" s="216"/>
      <c r="AM401" s="216"/>
      <c r="AN401" s="216"/>
      <c r="AO401" s="216"/>
      <c r="AP401" s="216"/>
      <c r="AQ401" s="216"/>
      <c r="AR401" s="216"/>
      <c r="AS401" s="216"/>
      <c r="AT401" s="216"/>
      <c r="AU401" s="216"/>
      <c r="AV401" s="216"/>
      <c r="AW401" s="216"/>
      <c r="AX401" s="216"/>
      <c r="AY401" s="216"/>
      <c r="AZ401" s="216"/>
      <c r="BA401" s="216"/>
      <c r="BB401" s="216"/>
      <c r="BC401" s="216"/>
      <c r="BD401" s="216"/>
      <c r="BE401" s="216"/>
      <c r="BF401" s="216"/>
      <c r="BG401" s="216"/>
      <c r="BH401" s="216"/>
    </row>
    <row r="402" spans="1:60" ht="22.5" outlineLevel="1">
      <c r="A402" s="208"/>
      <c r="B402" s="209"/>
      <c r="C402" s="217" t="s">
        <v>659</v>
      </c>
      <c r="D402" s="218"/>
      <c r="E402" s="219">
        <v>114.12</v>
      </c>
      <c r="F402" s="213"/>
      <c r="G402" s="214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  <c r="X402" s="216"/>
      <c r="Y402" s="216"/>
      <c r="Z402" s="216"/>
      <c r="AA402" s="216"/>
      <c r="AB402" s="216"/>
      <c r="AC402" s="216"/>
      <c r="AD402" s="216"/>
      <c r="AE402" s="216"/>
      <c r="AF402" s="216"/>
      <c r="AG402" s="216"/>
      <c r="AH402" s="216"/>
      <c r="AI402" s="216"/>
      <c r="AJ402" s="216"/>
      <c r="AK402" s="216"/>
      <c r="AL402" s="216"/>
      <c r="AM402" s="216"/>
      <c r="AN402" s="216"/>
      <c r="AO402" s="216"/>
      <c r="AP402" s="216"/>
      <c r="AQ402" s="216"/>
      <c r="AR402" s="216"/>
      <c r="AS402" s="216"/>
      <c r="AT402" s="216"/>
      <c r="AU402" s="216"/>
      <c r="AV402" s="216"/>
      <c r="AW402" s="216"/>
      <c r="AX402" s="216"/>
      <c r="AY402" s="216"/>
      <c r="AZ402" s="216"/>
      <c r="BA402" s="216"/>
      <c r="BB402" s="216"/>
      <c r="BC402" s="216"/>
      <c r="BD402" s="216"/>
      <c r="BE402" s="216"/>
      <c r="BF402" s="216"/>
      <c r="BG402" s="216"/>
      <c r="BH402" s="216"/>
    </row>
    <row r="403" spans="1:60" ht="22.5" outlineLevel="1">
      <c r="A403" s="208">
        <v>145</v>
      </c>
      <c r="B403" s="209" t="s">
        <v>660</v>
      </c>
      <c r="C403" s="210" t="s">
        <v>609</v>
      </c>
      <c r="D403" s="211" t="s">
        <v>152</v>
      </c>
      <c r="E403" s="212">
        <v>12.1125</v>
      </c>
      <c r="F403" s="213"/>
      <c r="G403" s="214">
        <f>E403*F403</f>
        <v>0</v>
      </c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  <c r="X403" s="216"/>
      <c r="Y403" s="216"/>
      <c r="Z403" s="216"/>
      <c r="AA403" s="216"/>
      <c r="AB403" s="216"/>
      <c r="AC403" s="216"/>
      <c r="AD403" s="216"/>
      <c r="AE403" s="216"/>
      <c r="AF403" s="216"/>
      <c r="AG403" s="216"/>
      <c r="AH403" s="216"/>
      <c r="AI403" s="216"/>
      <c r="AJ403" s="216"/>
      <c r="AK403" s="216"/>
      <c r="AL403" s="216"/>
      <c r="AM403" s="216"/>
      <c r="AN403" s="216"/>
      <c r="AO403" s="216"/>
      <c r="AP403" s="216"/>
      <c r="AQ403" s="216"/>
      <c r="AR403" s="216"/>
      <c r="AS403" s="216"/>
      <c r="AT403" s="216"/>
      <c r="AU403" s="216"/>
      <c r="AV403" s="216"/>
      <c r="AW403" s="216"/>
      <c r="AX403" s="216"/>
      <c r="AY403" s="216"/>
      <c r="AZ403" s="216"/>
      <c r="BA403" s="216"/>
      <c r="BB403" s="216"/>
      <c r="BC403" s="216"/>
      <c r="BD403" s="216"/>
      <c r="BE403" s="216"/>
      <c r="BF403" s="216"/>
      <c r="BG403" s="216"/>
      <c r="BH403" s="216"/>
    </row>
    <row r="404" spans="1:60" ht="12.75" outlineLevel="1">
      <c r="A404" s="208"/>
      <c r="B404" s="209"/>
      <c r="C404" s="217" t="s">
        <v>661</v>
      </c>
      <c r="D404" s="218"/>
      <c r="E404" s="219">
        <v>12.1125</v>
      </c>
      <c r="F404" s="213"/>
      <c r="G404" s="214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  <c r="X404" s="216"/>
      <c r="Y404" s="216"/>
      <c r="Z404" s="216"/>
      <c r="AA404" s="216"/>
      <c r="AB404" s="216"/>
      <c r="AC404" s="216"/>
      <c r="AD404" s="216"/>
      <c r="AE404" s="216"/>
      <c r="AF404" s="216"/>
      <c r="AG404" s="216"/>
      <c r="AH404" s="216"/>
      <c r="AI404" s="216"/>
      <c r="AJ404" s="216"/>
      <c r="AK404" s="216"/>
      <c r="AL404" s="216"/>
      <c r="AM404" s="216"/>
      <c r="AN404" s="216"/>
      <c r="AO404" s="216"/>
      <c r="AP404" s="216"/>
      <c r="AQ404" s="216"/>
      <c r="AR404" s="216"/>
      <c r="AS404" s="216"/>
      <c r="AT404" s="216"/>
      <c r="AU404" s="216"/>
      <c r="AV404" s="216"/>
      <c r="AW404" s="216"/>
      <c r="AX404" s="216"/>
      <c r="AY404" s="216"/>
      <c r="AZ404" s="216"/>
      <c r="BA404" s="216"/>
      <c r="BB404" s="216"/>
      <c r="BC404" s="216"/>
      <c r="BD404" s="216"/>
      <c r="BE404" s="216"/>
      <c r="BF404" s="216"/>
      <c r="BG404" s="216"/>
      <c r="BH404" s="216"/>
    </row>
    <row r="405" spans="1:60" ht="22.5" outlineLevel="1">
      <c r="A405" s="208">
        <v>146</v>
      </c>
      <c r="B405" s="209" t="s">
        <v>662</v>
      </c>
      <c r="C405" s="210" t="s">
        <v>663</v>
      </c>
      <c r="D405" s="211" t="s">
        <v>152</v>
      </c>
      <c r="E405" s="212">
        <v>8.325</v>
      </c>
      <c r="F405" s="213"/>
      <c r="G405" s="214">
        <f>E405*F405</f>
        <v>0</v>
      </c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  <c r="X405" s="216"/>
      <c r="Y405" s="216"/>
      <c r="Z405" s="216"/>
      <c r="AA405" s="216"/>
      <c r="AB405" s="216"/>
      <c r="AC405" s="216"/>
      <c r="AD405" s="216"/>
      <c r="AE405" s="216"/>
      <c r="AF405" s="216"/>
      <c r="AG405" s="216"/>
      <c r="AH405" s="216"/>
      <c r="AI405" s="216"/>
      <c r="AJ405" s="216"/>
      <c r="AK405" s="216"/>
      <c r="AL405" s="216"/>
      <c r="AM405" s="216"/>
      <c r="AN405" s="216"/>
      <c r="AO405" s="216"/>
      <c r="AP405" s="216"/>
      <c r="AQ405" s="216"/>
      <c r="AR405" s="216"/>
      <c r="AS405" s="216"/>
      <c r="AT405" s="216"/>
      <c r="AU405" s="216"/>
      <c r="AV405" s="216"/>
      <c r="AW405" s="216"/>
      <c r="AX405" s="216"/>
      <c r="AY405" s="216"/>
      <c r="AZ405" s="216"/>
      <c r="BA405" s="216"/>
      <c r="BB405" s="216"/>
      <c r="BC405" s="216"/>
      <c r="BD405" s="216"/>
      <c r="BE405" s="216"/>
      <c r="BF405" s="216"/>
      <c r="BG405" s="216"/>
      <c r="BH405" s="216"/>
    </row>
    <row r="406" spans="1:7" ht="12.75">
      <c r="A406" s="220" t="s">
        <v>149</v>
      </c>
      <c r="B406" s="221" t="s">
        <v>73</v>
      </c>
      <c r="C406" s="222" t="s">
        <v>74</v>
      </c>
      <c r="D406" s="223"/>
      <c r="E406" s="224"/>
      <c r="F406" s="225">
        <f>SUM(G407:G430)</f>
        <v>0</v>
      </c>
      <c r="G406" s="225"/>
    </row>
    <row r="407" spans="1:60" ht="12.75" outlineLevel="1">
      <c r="A407" s="208">
        <v>147</v>
      </c>
      <c r="B407" s="209" t="s">
        <v>664</v>
      </c>
      <c r="C407" s="210" t="s">
        <v>665</v>
      </c>
      <c r="D407" s="211" t="s">
        <v>169</v>
      </c>
      <c r="E407" s="212">
        <v>0.7215</v>
      </c>
      <c r="F407" s="213"/>
      <c r="G407" s="214">
        <f>E407*F407</f>
        <v>0</v>
      </c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  <c r="X407" s="216"/>
      <c r="Y407" s="216"/>
      <c r="Z407" s="216"/>
      <c r="AA407" s="216"/>
      <c r="AB407" s="216"/>
      <c r="AC407" s="216"/>
      <c r="AD407" s="216"/>
      <c r="AE407" s="216"/>
      <c r="AF407" s="216"/>
      <c r="AG407" s="216"/>
      <c r="AH407" s="216"/>
      <c r="AI407" s="216"/>
      <c r="AJ407" s="216"/>
      <c r="AK407" s="216"/>
      <c r="AL407" s="216"/>
      <c r="AM407" s="216"/>
      <c r="AN407" s="216"/>
      <c r="AO407" s="216"/>
      <c r="AP407" s="216"/>
      <c r="AQ407" s="216"/>
      <c r="AR407" s="216"/>
      <c r="AS407" s="216"/>
      <c r="AT407" s="216"/>
      <c r="AU407" s="216"/>
      <c r="AV407" s="216"/>
      <c r="AW407" s="216"/>
      <c r="AX407" s="216"/>
      <c r="AY407" s="216"/>
      <c r="AZ407" s="216"/>
      <c r="BA407" s="216"/>
      <c r="BB407" s="216"/>
      <c r="BC407" s="216"/>
      <c r="BD407" s="216"/>
      <c r="BE407" s="216"/>
      <c r="BF407" s="216"/>
      <c r="BG407" s="216"/>
      <c r="BH407" s="216"/>
    </row>
    <row r="408" spans="1:60" ht="12.75" outlineLevel="1">
      <c r="A408" s="208"/>
      <c r="B408" s="209"/>
      <c r="C408" s="217" t="s">
        <v>666</v>
      </c>
      <c r="D408" s="218"/>
      <c r="E408" s="219">
        <v>0.7215</v>
      </c>
      <c r="F408" s="213"/>
      <c r="G408" s="214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  <c r="X408" s="216"/>
      <c r="Y408" s="216"/>
      <c r="Z408" s="216"/>
      <c r="AA408" s="216"/>
      <c r="AB408" s="216"/>
      <c r="AC408" s="216"/>
      <c r="AD408" s="216"/>
      <c r="AE408" s="216"/>
      <c r="AF408" s="216"/>
      <c r="AG408" s="216"/>
      <c r="AH408" s="216"/>
      <c r="AI408" s="216"/>
      <c r="AJ408" s="216"/>
      <c r="AK408" s="216"/>
      <c r="AL408" s="216"/>
      <c r="AM408" s="216"/>
      <c r="AN408" s="216"/>
      <c r="AO408" s="216"/>
      <c r="AP408" s="216"/>
      <c r="AQ408" s="216"/>
      <c r="AR408" s="216"/>
      <c r="AS408" s="216"/>
      <c r="AT408" s="216"/>
      <c r="AU408" s="216"/>
      <c r="AV408" s="216"/>
      <c r="AW408" s="216"/>
      <c r="AX408" s="216"/>
      <c r="AY408" s="216"/>
      <c r="AZ408" s="216"/>
      <c r="BA408" s="216"/>
      <c r="BB408" s="216"/>
      <c r="BC408" s="216"/>
      <c r="BD408" s="216"/>
      <c r="BE408" s="216"/>
      <c r="BF408" s="216"/>
      <c r="BG408" s="216"/>
      <c r="BH408" s="216"/>
    </row>
    <row r="409" spans="1:60" ht="12.75" outlineLevel="1">
      <c r="A409" s="208">
        <v>148</v>
      </c>
      <c r="B409" s="209" t="s">
        <v>667</v>
      </c>
      <c r="C409" s="210" t="s">
        <v>668</v>
      </c>
      <c r="D409" s="211" t="s">
        <v>169</v>
      </c>
      <c r="E409" s="212">
        <v>40.69848</v>
      </c>
      <c r="F409" s="213"/>
      <c r="G409" s="214">
        <f>E409*F409</f>
        <v>0</v>
      </c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  <c r="X409" s="216"/>
      <c r="Y409" s="216"/>
      <c r="Z409" s="216"/>
      <c r="AA409" s="216"/>
      <c r="AB409" s="216"/>
      <c r="AC409" s="216"/>
      <c r="AD409" s="216"/>
      <c r="AE409" s="216"/>
      <c r="AF409" s="216"/>
      <c r="AG409" s="216"/>
      <c r="AH409" s="216"/>
      <c r="AI409" s="216"/>
      <c r="AJ409" s="216"/>
      <c r="AK409" s="216"/>
      <c r="AL409" s="216"/>
      <c r="AM409" s="216"/>
      <c r="AN409" s="216"/>
      <c r="AO409" s="216"/>
      <c r="AP409" s="216"/>
      <c r="AQ409" s="216"/>
      <c r="AR409" s="216"/>
      <c r="AS409" s="216"/>
      <c r="AT409" s="216"/>
      <c r="AU409" s="216"/>
      <c r="AV409" s="216"/>
      <c r="AW409" s="216"/>
      <c r="AX409" s="216"/>
      <c r="AY409" s="216"/>
      <c r="AZ409" s="216"/>
      <c r="BA409" s="216"/>
      <c r="BB409" s="216"/>
      <c r="BC409" s="216"/>
      <c r="BD409" s="216"/>
      <c r="BE409" s="216"/>
      <c r="BF409" s="216"/>
      <c r="BG409" s="216"/>
      <c r="BH409" s="216"/>
    </row>
    <row r="410" spans="1:60" ht="12.75" outlineLevel="1">
      <c r="A410" s="208"/>
      <c r="B410" s="209"/>
      <c r="C410" s="217" t="s">
        <v>669</v>
      </c>
      <c r="D410" s="218"/>
      <c r="E410" s="219">
        <v>22.0395</v>
      </c>
      <c r="F410" s="213"/>
      <c r="G410" s="214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16"/>
      <c r="AK410" s="216"/>
      <c r="AL410" s="216"/>
      <c r="AM410" s="216"/>
      <c r="AN410" s="216"/>
      <c r="AO410" s="216"/>
      <c r="AP410" s="216"/>
      <c r="AQ410" s="216"/>
      <c r="AR410" s="216"/>
      <c r="AS410" s="216"/>
      <c r="AT410" s="216"/>
      <c r="AU410" s="216"/>
      <c r="AV410" s="216"/>
      <c r="AW410" s="216"/>
      <c r="AX410" s="216"/>
      <c r="AY410" s="216"/>
      <c r="AZ410" s="216"/>
      <c r="BA410" s="216"/>
      <c r="BB410" s="216"/>
      <c r="BC410" s="216"/>
      <c r="BD410" s="216"/>
      <c r="BE410" s="216"/>
      <c r="BF410" s="216"/>
      <c r="BG410" s="216"/>
      <c r="BH410" s="216"/>
    </row>
    <row r="411" spans="1:60" ht="12.75" outlineLevel="1">
      <c r="A411" s="208"/>
      <c r="B411" s="209"/>
      <c r="C411" s="217" t="s">
        <v>670</v>
      </c>
      <c r="D411" s="218"/>
      <c r="E411" s="219">
        <v>0.1488</v>
      </c>
      <c r="F411" s="213"/>
      <c r="G411" s="214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16"/>
      <c r="AK411" s="216"/>
      <c r="AL411" s="216"/>
      <c r="AM411" s="216"/>
      <c r="AN411" s="216"/>
      <c r="AO411" s="216"/>
      <c r="AP411" s="216"/>
      <c r="AQ411" s="216"/>
      <c r="AR411" s="216"/>
      <c r="AS411" s="216"/>
      <c r="AT411" s="216"/>
      <c r="AU411" s="216"/>
      <c r="AV411" s="216"/>
      <c r="AW411" s="216"/>
      <c r="AX411" s="216"/>
      <c r="AY411" s="216"/>
      <c r="AZ411" s="216"/>
      <c r="BA411" s="216"/>
      <c r="BB411" s="216"/>
      <c r="BC411" s="216"/>
      <c r="BD411" s="216"/>
      <c r="BE411" s="216"/>
      <c r="BF411" s="216"/>
      <c r="BG411" s="216"/>
      <c r="BH411" s="216"/>
    </row>
    <row r="412" spans="1:60" ht="12.75" outlineLevel="1">
      <c r="A412" s="208"/>
      <c r="B412" s="209"/>
      <c r="C412" s="217" t="s">
        <v>671</v>
      </c>
      <c r="D412" s="218"/>
      <c r="E412" s="219">
        <v>6.783</v>
      </c>
      <c r="F412" s="213"/>
      <c r="G412" s="214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216"/>
      <c r="AM412" s="216"/>
      <c r="AN412" s="216"/>
      <c r="AO412" s="216"/>
      <c r="AP412" s="216"/>
      <c r="AQ412" s="216"/>
      <c r="AR412" s="216"/>
      <c r="AS412" s="216"/>
      <c r="AT412" s="216"/>
      <c r="AU412" s="216"/>
      <c r="AV412" s="216"/>
      <c r="AW412" s="216"/>
      <c r="AX412" s="216"/>
      <c r="AY412" s="216"/>
      <c r="AZ412" s="216"/>
      <c r="BA412" s="216"/>
      <c r="BB412" s="216"/>
      <c r="BC412" s="216"/>
      <c r="BD412" s="216"/>
      <c r="BE412" s="216"/>
      <c r="BF412" s="216"/>
      <c r="BG412" s="216"/>
      <c r="BH412" s="216"/>
    </row>
    <row r="413" spans="1:60" ht="12.75" outlineLevel="1">
      <c r="A413" s="208"/>
      <c r="B413" s="209"/>
      <c r="C413" s="217" t="s">
        <v>672</v>
      </c>
      <c r="D413" s="218"/>
      <c r="E413" s="219">
        <v>4.9895</v>
      </c>
      <c r="F413" s="213"/>
      <c r="G413" s="214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  <c r="X413" s="216"/>
      <c r="Y413" s="216"/>
      <c r="Z413" s="216"/>
      <c r="AA413" s="216"/>
      <c r="AB413" s="216"/>
      <c r="AC413" s="216"/>
      <c r="AD413" s="216"/>
      <c r="AE413" s="216"/>
      <c r="AF413" s="216"/>
      <c r="AG413" s="216"/>
      <c r="AH413" s="216"/>
      <c r="AI413" s="216"/>
      <c r="AJ413" s="216"/>
      <c r="AK413" s="216"/>
      <c r="AL413" s="216"/>
      <c r="AM413" s="216"/>
      <c r="AN413" s="216"/>
      <c r="AO413" s="216"/>
      <c r="AP413" s="216"/>
      <c r="AQ413" s="216"/>
      <c r="AR413" s="216"/>
      <c r="AS413" s="216"/>
      <c r="AT413" s="216"/>
      <c r="AU413" s="216"/>
      <c r="AV413" s="216"/>
      <c r="AW413" s="216"/>
      <c r="AX413" s="216"/>
      <c r="AY413" s="216"/>
      <c r="AZ413" s="216"/>
      <c r="BA413" s="216"/>
      <c r="BB413" s="216"/>
      <c r="BC413" s="216"/>
      <c r="BD413" s="216"/>
      <c r="BE413" s="216"/>
      <c r="BF413" s="216"/>
      <c r="BG413" s="216"/>
      <c r="BH413" s="216"/>
    </row>
    <row r="414" spans="1:60" ht="12.75" outlineLevel="1">
      <c r="A414" s="208"/>
      <c r="B414" s="209"/>
      <c r="C414" s="217" t="s">
        <v>673</v>
      </c>
      <c r="D414" s="218"/>
      <c r="E414" s="219">
        <v>0.2465</v>
      </c>
      <c r="F414" s="213"/>
      <c r="G414" s="214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  <c r="X414" s="216"/>
      <c r="Y414" s="216"/>
      <c r="Z414" s="216"/>
      <c r="AA414" s="216"/>
      <c r="AB414" s="216"/>
      <c r="AC414" s="216"/>
      <c r="AD414" s="216"/>
      <c r="AE414" s="216"/>
      <c r="AF414" s="216"/>
      <c r="AG414" s="216"/>
      <c r="AH414" s="216"/>
      <c r="AI414" s="216"/>
      <c r="AJ414" s="216"/>
      <c r="AK414" s="216"/>
      <c r="AL414" s="216"/>
      <c r="AM414" s="216"/>
      <c r="AN414" s="216"/>
      <c r="AO414" s="216"/>
      <c r="AP414" s="216"/>
      <c r="AQ414" s="216"/>
      <c r="AR414" s="216"/>
      <c r="AS414" s="216"/>
      <c r="AT414" s="216"/>
      <c r="AU414" s="216"/>
      <c r="AV414" s="216"/>
      <c r="AW414" s="216"/>
      <c r="AX414" s="216"/>
      <c r="AY414" s="216"/>
      <c r="AZ414" s="216"/>
      <c r="BA414" s="216"/>
      <c r="BB414" s="216"/>
      <c r="BC414" s="216"/>
      <c r="BD414" s="216"/>
      <c r="BE414" s="216"/>
      <c r="BF414" s="216"/>
      <c r="BG414" s="216"/>
      <c r="BH414" s="216"/>
    </row>
    <row r="415" spans="1:60" ht="12.75" outlineLevel="1">
      <c r="A415" s="208"/>
      <c r="B415" s="209"/>
      <c r="C415" s="217" t="s">
        <v>674</v>
      </c>
      <c r="D415" s="218"/>
      <c r="E415" s="219">
        <v>6.4912</v>
      </c>
      <c r="F415" s="213"/>
      <c r="G415" s="214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  <c r="X415" s="216"/>
      <c r="Y415" s="216"/>
      <c r="Z415" s="216"/>
      <c r="AA415" s="216"/>
      <c r="AB415" s="216"/>
      <c r="AC415" s="216"/>
      <c r="AD415" s="216"/>
      <c r="AE415" s="216"/>
      <c r="AF415" s="216"/>
      <c r="AG415" s="216"/>
      <c r="AH415" s="216"/>
      <c r="AI415" s="216"/>
      <c r="AJ415" s="216"/>
      <c r="AK415" s="216"/>
      <c r="AL415" s="216"/>
      <c r="AM415" s="216"/>
      <c r="AN415" s="216"/>
      <c r="AO415" s="216"/>
      <c r="AP415" s="216"/>
      <c r="AQ415" s="216"/>
      <c r="AR415" s="216"/>
      <c r="AS415" s="216"/>
      <c r="AT415" s="216"/>
      <c r="AU415" s="216"/>
      <c r="AV415" s="216"/>
      <c r="AW415" s="216"/>
      <c r="AX415" s="216"/>
      <c r="AY415" s="216"/>
      <c r="AZ415" s="216"/>
      <c r="BA415" s="216"/>
      <c r="BB415" s="216"/>
      <c r="BC415" s="216"/>
      <c r="BD415" s="216"/>
      <c r="BE415" s="216"/>
      <c r="BF415" s="216"/>
      <c r="BG415" s="216"/>
      <c r="BH415" s="216"/>
    </row>
    <row r="416" spans="1:60" ht="12.75" outlineLevel="1">
      <c r="A416" s="208">
        <v>149</v>
      </c>
      <c r="B416" s="209" t="s">
        <v>675</v>
      </c>
      <c r="C416" s="210" t="s">
        <v>676</v>
      </c>
      <c r="D416" s="211" t="s">
        <v>169</v>
      </c>
      <c r="E416" s="212">
        <v>0.722</v>
      </c>
      <c r="F416" s="213"/>
      <c r="G416" s="214">
        <f aca="true" t="shared" si="20" ref="G416:G420">E416*F416</f>
        <v>0</v>
      </c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  <c r="X416" s="216"/>
      <c r="Y416" s="216"/>
      <c r="Z416" s="216"/>
      <c r="AA416" s="216"/>
      <c r="AB416" s="216"/>
      <c r="AC416" s="216"/>
      <c r="AD416" s="216"/>
      <c r="AE416" s="216"/>
      <c r="AF416" s="216"/>
      <c r="AG416" s="216"/>
      <c r="AH416" s="216"/>
      <c r="AI416" s="216"/>
      <c r="AJ416" s="216"/>
      <c r="AK416" s="216"/>
      <c r="AL416" s="216"/>
      <c r="AM416" s="216"/>
      <c r="AN416" s="216"/>
      <c r="AO416" s="216"/>
      <c r="AP416" s="216"/>
      <c r="AQ416" s="216"/>
      <c r="AR416" s="216"/>
      <c r="AS416" s="216"/>
      <c r="AT416" s="216"/>
      <c r="AU416" s="216"/>
      <c r="AV416" s="216"/>
      <c r="AW416" s="216"/>
      <c r="AX416" s="216"/>
      <c r="AY416" s="216"/>
      <c r="AZ416" s="216"/>
      <c r="BA416" s="216"/>
      <c r="BB416" s="216"/>
      <c r="BC416" s="216"/>
      <c r="BD416" s="216"/>
      <c r="BE416" s="216"/>
      <c r="BF416" s="216"/>
      <c r="BG416" s="216"/>
      <c r="BH416" s="216"/>
    </row>
    <row r="417" spans="1:60" ht="12.75" outlineLevel="1">
      <c r="A417" s="208">
        <v>150</v>
      </c>
      <c r="B417" s="209" t="s">
        <v>677</v>
      </c>
      <c r="C417" s="210" t="s">
        <v>678</v>
      </c>
      <c r="D417" s="211" t="s">
        <v>169</v>
      </c>
      <c r="E417" s="212">
        <v>40.698</v>
      </c>
      <c r="F417" s="213"/>
      <c r="G417" s="214">
        <f t="shared" si="20"/>
        <v>0</v>
      </c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  <c r="X417" s="216"/>
      <c r="Y417" s="216"/>
      <c r="Z417" s="216"/>
      <c r="AA417" s="216"/>
      <c r="AB417" s="216"/>
      <c r="AC417" s="216"/>
      <c r="AD417" s="216"/>
      <c r="AE417" s="216"/>
      <c r="AF417" s="216"/>
      <c r="AG417" s="216"/>
      <c r="AH417" s="216"/>
      <c r="AI417" s="216"/>
      <c r="AJ417" s="216"/>
      <c r="AK417" s="216"/>
      <c r="AL417" s="216"/>
      <c r="AM417" s="216"/>
      <c r="AN417" s="216"/>
      <c r="AO417" s="216"/>
      <c r="AP417" s="216"/>
      <c r="AQ417" s="216"/>
      <c r="AR417" s="216"/>
      <c r="AS417" s="216"/>
      <c r="AT417" s="216"/>
      <c r="AU417" s="216"/>
      <c r="AV417" s="216"/>
      <c r="AW417" s="216"/>
      <c r="AX417" s="216"/>
      <c r="AY417" s="216"/>
      <c r="AZ417" s="216"/>
      <c r="BA417" s="216"/>
      <c r="BB417" s="216"/>
      <c r="BC417" s="216"/>
      <c r="BD417" s="216"/>
      <c r="BE417" s="216"/>
      <c r="BF417" s="216"/>
      <c r="BG417" s="216"/>
      <c r="BH417" s="216"/>
    </row>
    <row r="418" spans="1:60" ht="12.75" outlineLevel="1">
      <c r="A418" s="208">
        <v>151</v>
      </c>
      <c r="B418" s="209" t="s">
        <v>679</v>
      </c>
      <c r="C418" s="210" t="s">
        <v>680</v>
      </c>
      <c r="D418" s="211" t="s">
        <v>169</v>
      </c>
      <c r="E418" s="212">
        <v>0.722</v>
      </c>
      <c r="F418" s="213"/>
      <c r="G418" s="214">
        <f t="shared" si="20"/>
        <v>0</v>
      </c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  <c r="X418" s="216"/>
      <c r="Y418" s="216"/>
      <c r="Z418" s="216"/>
      <c r="AA418" s="216"/>
      <c r="AB418" s="216"/>
      <c r="AC418" s="216"/>
      <c r="AD418" s="216"/>
      <c r="AE418" s="216"/>
      <c r="AF418" s="216"/>
      <c r="AG418" s="216"/>
      <c r="AH418" s="216"/>
      <c r="AI418" s="216"/>
      <c r="AJ418" s="216"/>
      <c r="AK418" s="216"/>
      <c r="AL418" s="216"/>
      <c r="AM418" s="216"/>
      <c r="AN418" s="216"/>
      <c r="AO418" s="216"/>
      <c r="AP418" s="216"/>
      <c r="AQ418" s="216"/>
      <c r="AR418" s="216"/>
      <c r="AS418" s="216"/>
      <c r="AT418" s="216"/>
      <c r="AU418" s="216"/>
      <c r="AV418" s="216"/>
      <c r="AW418" s="216"/>
      <c r="AX418" s="216"/>
      <c r="AY418" s="216"/>
      <c r="AZ418" s="216"/>
      <c r="BA418" s="216"/>
      <c r="BB418" s="216"/>
      <c r="BC418" s="216"/>
      <c r="BD418" s="216"/>
      <c r="BE418" s="216"/>
      <c r="BF418" s="216"/>
      <c r="BG418" s="216"/>
      <c r="BH418" s="216"/>
    </row>
    <row r="419" spans="1:60" ht="12.75" outlineLevel="1">
      <c r="A419" s="208">
        <v>152</v>
      </c>
      <c r="B419" s="209" t="s">
        <v>681</v>
      </c>
      <c r="C419" s="210" t="s">
        <v>682</v>
      </c>
      <c r="D419" s="211" t="s">
        <v>169</v>
      </c>
      <c r="E419" s="212">
        <v>40.698</v>
      </c>
      <c r="F419" s="213"/>
      <c r="G419" s="214">
        <f t="shared" si="20"/>
        <v>0</v>
      </c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  <c r="X419" s="216"/>
      <c r="Y419" s="216"/>
      <c r="Z419" s="216"/>
      <c r="AA419" s="216"/>
      <c r="AB419" s="216"/>
      <c r="AC419" s="216"/>
      <c r="AD419" s="216"/>
      <c r="AE419" s="216"/>
      <c r="AF419" s="216"/>
      <c r="AG419" s="216"/>
      <c r="AH419" s="216"/>
      <c r="AI419" s="216"/>
      <c r="AJ419" s="216"/>
      <c r="AK419" s="216"/>
      <c r="AL419" s="216"/>
      <c r="AM419" s="216"/>
      <c r="AN419" s="216"/>
      <c r="AO419" s="216"/>
      <c r="AP419" s="216"/>
      <c r="AQ419" s="216"/>
      <c r="AR419" s="216"/>
      <c r="AS419" s="216"/>
      <c r="AT419" s="216"/>
      <c r="AU419" s="216"/>
      <c r="AV419" s="216"/>
      <c r="AW419" s="216"/>
      <c r="AX419" s="216"/>
      <c r="AY419" s="216"/>
      <c r="AZ419" s="216"/>
      <c r="BA419" s="216"/>
      <c r="BB419" s="216"/>
      <c r="BC419" s="216"/>
      <c r="BD419" s="216"/>
      <c r="BE419" s="216"/>
      <c r="BF419" s="216"/>
      <c r="BG419" s="216"/>
      <c r="BH419" s="216"/>
    </row>
    <row r="420" spans="1:60" ht="12.75" outlineLevel="1">
      <c r="A420" s="208">
        <v>153</v>
      </c>
      <c r="B420" s="209" t="s">
        <v>683</v>
      </c>
      <c r="C420" s="210" t="s">
        <v>684</v>
      </c>
      <c r="D420" s="211" t="s">
        <v>169</v>
      </c>
      <c r="E420" s="212">
        <v>6.63998</v>
      </c>
      <c r="F420" s="213"/>
      <c r="G420" s="214">
        <f t="shared" si="20"/>
        <v>0</v>
      </c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216"/>
      <c r="AM420" s="216"/>
      <c r="AN420" s="216"/>
      <c r="AO420" s="216"/>
      <c r="AP420" s="216"/>
      <c r="AQ420" s="216"/>
      <c r="AR420" s="216"/>
      <c r="AS420" s="216"/>
      <c r="AT420" s="216"/>
      <c r="AU420" s="216"/>
      <c r="AV420" s="216"/>
      <c r="AW420" s="216"/>
      <c r="AX420" s="216"/>
      <c r="AY420" s="216"/>
      <c r="AZ420" s="216"/>
      <c r="BA420" s="216"/>
      <c r="BB420" s="216"/>
      <c r="BC420" s="216"/>
      <c r="BD420" s="216"/>
      <c r="BE420" s="216"/>
      <c r="BF420" s="216"/>
      <c r="BG420" s="216"/>
      <c r="BH420" s="216"/>
    </row>
    <row r="421" spans="1:60" ht="12.75" outlineLevel="1">
      <c r="A421" s="208"/>
      <c r="B421" s="209"/>
      <c r="C421" s="217" t="s">
        <v>670</v>
      </c>
      <c r="D421" s="218"/>
      <c r="E421" s="219">
        <v>0.1488</v>
      </c>
      <c r="F421" s="213"/>
      <c r="G421" s="214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  <c r="X421" s="216"/>
      <c r="Y421" s="216"/>
      <c r="Z421" s="216"/>
      <c r="AA421" s="216"/>
      <c r="AB421" s="216"/>
      <c r="AC421" s="216"/>
      <c r="AD421" s="216"/>
      <c r="AE421" s="216"/>
      <c r="AF421" s="216"/>
      <c r="AG421" s="216"/>
      <c r="AH421" s="216"/>
      <c r="AI421" s="216"/>
      <c r="AJ421" s="216"/>
      <c r="AK421" s="216"/>
      <c r="AL421" s="216"/>
      <c r="AM421" s="216"/>
      <c r="AN421" s="216"/>
      <c r="AO421" s="216"/>
      <c r="AP421" s="216"/>
      <c r="AQ421" s="216"/>
      <c r="AR421" s="216"/>
      <c r="AS421" s="216"/>
      <c r="AT421" s="216"/>
      <c r="AU421" s="216"/>
      <c r="AV421" s="216"/>
      <c r="AW421" s="216"/>
      <c r="AX421" s="216"/>
      <c r="AY421" s="216"/>
      <c r="AZ421" s="216"/>
      <c r="BA421" s="216"/>
      <c r="BB421" s="216"/>
      <c r="BC421" s="216"/>
      <c r="BD421" s="216"/>
      <c r="BE421" s="216"/>
      <c r="BF421" s="216"/>
      <c r="BG421" s="216"/>
      <c r="BH421" s="216"/>
    </row>
    <row r="422" spans="1:60" ht="12.75" outlineLevel="1">
      <c r="A422" s="208"/>
      <c r="B422" s="209"/>
      <c r="C422" s="217" t="s">
        <v>674</v>
      </c>
      <c r="D422" s="218"/>
      <c r="E422" s="219">
        <v>6.4912</v>
      </c>
      <c r="F422" s="213"/>
      <c r="G422" s="214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  <c r="X422" s="216"/>
      <c r="Y422" s="216"/>
      <c r="Z422" s="216"/>
      <c r="AA422" s="216"/>
      <c r="AB422" s="216"/>
      <c r="AC422" s="216"/>
      <c r="AD422" s="216"/>
      <c r="AE422" s="216"/>
      <c r="AF422" s="216"/>
      <c r="AG422" s="216"/>
      <c r="AH422" s="216"/>
      <c r="AI422" s="216"/>
      <c r="AJ422" s="216"/>
      <c r="AK422" s="216"/>
      <c r="AL422" s="216"/>
      <c r="AM422" s="216"/>
      <c r="AN422" s="216"/>
      <c r="AO422" s="216"/>
      <c r="AP422" s="216"/>
      <c r="AQ422" s="216"/>
      <c r="AR422" s="216"/>
      <c r="AS422" s="216"/>
      <c r="AT422" s="216"/>
      <c r="AU422" s="216"/>
      <c r="AV422" s="216"/>
      <c r="AW422" s="216"/>
      <c r="AX422" s="216"/>
      <c r="AY422" s="216"/>
      <c r="AZ422" s="216"/>
      <c r="BA422" s="216"/>
      <c r="BB422" s="216"/>
      <c r="BC422" s="216"/>
      <c r="BD422" s="216"/>
      <c r="BE422" s="216"/>
      <c r="BF422" s="216"/>
      <c r="BG422" s="216"/>
      <c r="BH422" s="216"/>
    </row>
    <row r="423" spans="1:60" ht="12.75" outlineLevel="1">
      <c r="A423" s="208">
        <v>154</v>
      </c>
      <c r="B423" s="209" t="s">
        <v>685</v>
      </c>
      <c r="C423" s="210" t="s">
        <v>686</v>
      </c>
      <c r="D423" s="211" t="s">
        <v>258</v>
      </c>
      <c r="E423" s="212">
        <v>1.59152</v>
      </c>
      <c r="F423" s="213"/>
      <c r="G423" s="214">
        <f>E423*F423</f>
        <v>0</v>
      </c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  <c r="X423" s="216"/>
      <c r="Y423" s="216"/>
      <c r="Z423" s="216"/>
      <c r="AA423" s="216"/>
      <c r="AB423" s="216"/>
      <c r="AC423" s="216"/>
      <c r="AD423" s="216"/>
      <c r="AE423" s="216"/>
      <c r="AF423" s="216"/>
      <c r="AG423" s="216"/>
      <c r="AH423" s="216"/>
      <c r="AI423" s="216"/>
      <c r="AJ423" s="216"/>
      <c r="AK423" s="216"/>
      <c r="AL423" s="216"/>
      <c r="AM423" s="216"/>
      <c r="AN423" s="216"/>
      <c r="AO423" s="216"/>
      <c r="AP423" s="216"/>
      <c r="AQ423" s="216"/>
      <c r="AR423" s="216"/>
      <c r="AS423" s="216"/>
      <c r="AT423" s="216"/>
      <c r="AU423" s="216"/>
      <c r="AV423" s="216"/>
      <c r="AW423" s="216"/>
      <c r="AX423" s="216"/>
      <c r="AY423" s="216"/>
      <c r="AZ423" s="216"/>
      <c r="BA423" s="216"/>
      <c r="BB423" s="216"/>
      <c r="BC423" s="216"/>
      <c r="BD423" s="216"/>
      <c r="BE423" s="216"/>
      <c r="BF423" s="216"/>
      <c r="BG423" s="216"/>
      <c r="BH423" s="216"/>
    </row>
    <row r="424" spans="1:60" ht="12.75" outlineLevel="1">
      <c r="A424" s="208"/>
      <c r="B424" s="209"/>
      <c r="C424" s="217" t="s">
        <v>687</v>
      </c>
      <c r="D424" s="218"/>
      <c r="E424" s="219">
        <v>0.0409</v>
      </c>
      <c r="F424" s="213"/>
      <c r="G424" s="214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  <c r="X424" s="216"/>
      <c r="Y424" s="216"/>
      <c r="Z424" s="216"/>
      <c r="AA424" s="216"/>
      <c r="AB424" s="216"/>
      <c r="AC424" s="216"/>
      <c r="AD424" s="216"/>
      <c r="AE424" s="216"/>
      <c r="AF424" s="216"/>
      <c r="AG424" s="216"/>
      <c r="AH424" s="216"/>
      <c r="AI424" s="216"/>
      <c r="AJ424" s="216"/>
      <c r="AK424" s="216"/>
      <c r="AL424" s="216"/>
      <c r="AM424" s="216"/>
      <c r="AN424" s="216"/>
      <c r="AO424" s="216"/>
      <c r="AP424" s="216"/>
      <c r="AQ424" s="216"/>
      <c r="AR424" s="216"/>
      <c r="AS424" s="216"/>
      <c r="AT424" s="216"/>
      <c r="AU424" s="216"/>
      <c r="AV424" s="216"/>
      <c r="AW424" s="216"/>
      <c r="AX424" s="216"/>
      <c r="AY424" s="216"/>
      <c r="AZ424" s="216"/>
      <c r="BA424" s="216"/>
      <c r="BB424" s="216"/>
      <c r="BC424" s="216"/>
      <c r="BD424" s="216"/>
      <c r="BE424" s="216"/>
      <c r="BF424" s="216"/>
      <c r="BG424" s="216"/>
      <c r="BH424" s="216"/>
    </row>
    <row r="425" spans="1:60" ht="12.75" outlineLevel="1">
      <c r="A425" s="208"/>
      <c r="B425" s="209"/>
      <c r="C425" s="217" t="s">
        <v>688</v>
      </c>
      <c r="D425" s="218"/>
      <c r="E425" s="219">
        <v>0.7724</v>
      </c>
      <c r="F425" s="213"/>
      <c r="G425" s="214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  <c r="X425" s="216"/>
      <c r="Y425" s="216"/>
      <c r="Z425" s="216"/>
      <c r="AA425" s="216"/>
      <c r="AB425" s="216"/>
      <c r="AC425" s="216"/>
      <c r="AD425" s="216"/>
      <c r="AE425" s="216"/>
      <c r="AF425" s="216"/>
      <c r="AG425" s="216"/>
      <c r="AH425" s="216"/>
      <c r="AI425" s="216"/>
      <c r="AJ425" s="216"/>
      <c r="AK425" s="216"/>
      <c r="AL425" s="216"/>
      <c r="AM425" s="216"/>
      <c r="AN425" s="216"/>
      <c r="AO425" s="216"/>
      <c r="AP425" s="216"/>
      <c r="AQ425" s="216"/>
      <c r="AR425" s="216"/>
      <c r="AS425" s="216"/>
      <c r="AT425" s="216"/>
      <c r="AU425" s="216"/>
      <c r="AV425" s="216"/>
      <c r="AW425" s="216"/>
      <c r="AX425" s="216"/>
      <c r="AY425" s="216"/>
      <c r="AZ425" s="216"/>
      <c r="BA425" s="216"/>
      <c r="BB425" s="216"/>
      <c r="BC425" s="216"/>
      <c r="BD425" s="216"/>
      <c r="BE425" s="216"/>
      <c r="BF425" s="216"/>
      <c r="BG425" s="216"/>
      <c r="BH425" s="216"/>
    </row>
    <row r="426" spans="1:60" ht="12.75" outlineLevel="1">
      <c r="A426" s="208"/>
      <c r="B426" s="209"/>
      <c r="C426" s="217" t="s">
        <v>689</v>
      </c>
      <c r="D426" s="218"/>
      <c r="E426" s="219">
        <v>0.0064</v>
      </c>
      <c r="F426" s="213"/>
      <c r="G426" s="214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  <c r="X426" s="216"/>
      <c r="Y426" s="216"/>
      <c r="Z426" s="216"/>
      <c r="AA426" s="216"/>
      <c r="AB426" s="216"/>
      <c r="AC426" s="216"/>
      <c r="AD426" s="216"/>
      <c r="AE426" s="216"/>
      <c r="AF426" s="216"/>
      <c r="AG426" s="216"/>
      <c r="AH426" s="216"/>
      <c r="AI426" s="216"/>
      <c r="AJ426" s="216"/>
      <c r="AK426" s="216"/>
      <c r="AL426" s="216"/>
      <c r="AM426" s="216"/>
      <c r="AN426" s="216"/>
      <c r="AO426" s="216"/>
      <c r="AP426" s="216"/>
      <c r="AQ426" s="216"/>
      <c r="AR426" s="216"/>
      <c r="AS426" s="216"/>
      <c r="AT426" s="216"/>
      <c r="AU426" s="216"/>
      <c r="AV426" s="216"/>
      <c r="AW426" s="216"/>
      <c r="AX426" s="216"/>
      <c r="AY426" s="216"/>
      <c r="AZ426" s="216"/>
      <c r="BA426" s="216"/>
      <c r="BB426" s="216"/>
      <c r="BC426" s="216"/>
      <c r="BD426" s="216"/>
      <c r="BE426" s="216"/>
      <c r="BF426" s="216"/>
      <c r="BG426" s="216"/>
      <c r="BH426" s="216"/>
    </row>
    <row r="427" spans="1:60" ht="12.75" outlineLevel="1">
      <c r="A427" s="208"/>
      <c r="B427" s="209"/>
      <c r="C427" s="217" t="s">
        <v>690</v>
      </c>
      <c r="D427" s="218"/>
      <c r="E427" s="219">
        <v>0.2937</v>
      </c>
      <c r="F427" s="213"/>
      <c r="G427" s="214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  <c r="X427" s="216"/>
      <c r="Y427" s="216"/>
      <c r="Z427" s="216"/>
      <c r="AA427" s="216"/>
      <c r="AB427" s="216"/>
      <c r="AC427" s="216"/>
      <c r="AD427" s="216"/>
      <c r="AE427" s="216"/>
      <c r="AF427" s="216"/>
      <c r="AG427" s="216"/>
      <c r="AH427" s="216"/>
      <c r="AI427" s="216"/>
      <c r="AJ427" s="216"/>
      <c r="AK427" s="216"/>
      <c r="AL427" s="216"/>
      <c r="AM427" s="216"/>
      <c r="AN427" s="216"/>
      <c r="AO427" s="216"/>
      <c r="AP427" s="216"/>
      <c r="AQ427" s="216"/>
      <c r="AR427" s="216"/>
      <c r="AS427" s="216"/>
      <c r="AT427" s="216"/>
      <c r="AU427" s="216"/>
      <c r="AV427" s="216"/>
      <c r="AW427" s="216"/>
      <c r="AX427" s="216"/>
      <c r="AY427" s="216"/>
      <c r="AZ427" s="216"/>
      <c r="BA427" s="216"/>
      <c r="BB427" s="216"/>
      <c r="BC427" s="216"/>
      <c r="BD427" s="216"/>
      <c r="BE427" s="216"/>
      <c r="BF427" s="216"/>
      <c r="BG427" s="216"/>
      <c r="BH427" s="216"/>
    </row>
    <row r="428" spans="1:60" ht="12.75" outlineLevel="1">
      <c r="A428" s="208"/>
      <c r="B428" s="209"/>
      <c r="C428" s="217" t="s">
        <v>691</v>
      </c>
      <c r="D428" s="218"/>
      <c r="E428" s="219">
        <v>0.216</v>
      </c>
      <c r="F428" s="213"/>
      <c r="G428" s="214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216"/>
      <c r="AM428" s="216"/>
      <c r="AN428" s="216"/>
      <c r="AO428" s="216"/>
      <c r="AP428" s="216"/>
      <c r="AQ428" s="216"/>
      <c r="AR428" s="216"/>
      <c r="AS428" s="216"/>
      <c r="AT428" s="216"/>
      <c r="AU428" s="216"/>
      <c r="AV428" s="216"/>
      <c r="AW428" s="216"/>
      <c r="AX428" s="216"/>
      <c r="AY428" s="216"/>
      <c r="AZ428" s="216"/>
      <c r="BA428" s="216"/>
      <c r="BB428" s="216"/>
      <c r="BC428" s="216"/>
      <c r="BD428" s="216"/>
      <c r="BE428" s="216"/>
      <c r="BF428" s="216"/>
      <c r="BG428" s="216"/>
      <c r="BH428" s="216"/>
    </row>
    <row r="429" spans="1:60" ht="12.75" outlineLevel="1">
      <c r="A429" s="208"/>
      <c r="B429" s="209"/>
      <c r="C429" s="217" t="s">
        <v>692</v>
      </c>
      <c r="D429" s="218"/>
      <c r="E429" s="219">
        <v>0.0107</v>
      </c>
      <c r="F429" s="213"/>
      <c r="G429" s="214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216"/>
      <c r="AM429" s="216"/>
      <c r="AN429" s="216"/>
      <c r="AO429" s="216"/>
      <c r="AP429" s="216"/>
      <c r="AQ429" s="216"/>
      <c r="AR429" s="216"/>
      <c r="AS429" s="216"/>
      <c r="AT429" s="216"/>
      <c r="AU429" s="216"/>
      <c r="AV429" s="216"/>
      <c r="AW429" s="216"/>
      <c r="AX429" s="216"/>
      <c r="AY429" s="216"/>
      <c r="AZ429" s="216"/>
      <c r="BA429" s="216"/>
      <c r="BB429" s="216"/>
      <c r="BC429" s="216"/>
      <c r="BD429" s="216"/>
      <c r="BE429" s="216"/>
      <c r="BF429" s="216"/>
      <c r="BG429" s="216"/>
      <c r="BH429" s="216"/>
    </row>
    <row r="430" spans="1:60" ht="22.5" outlineLevel="1">
      <c r="A430" s="208"/>
      <c r="B430" s="209"/>
      <c r="C430" s="217" t="s">
        <v>693</v>
      </c>
      <c r="D430" s="218"/>
      <c r="E430" s="219">
        <v>0.2515</v>
      </c>
      <c r="F430" s="213"/>
      <c r="G430" s="214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16"/>
      <c r="Z430" s="216"/>
      <c r="AA430" s="216"/>
      <c r="AB430" s="216"/>
      <c r="AC430" s="216"/>
      <c r="AD430" s="216"/>
      <c r="AE430" s="216"/>
      <c r="AF430" s="216"/>
      <c r="AG430" s="216"/>
      <c r="AH430" s="216"/>
      <c r="AI430" s="216"/>
      <c r="AJ430" s="216"/>
      <c r="AK430" s="216"/>
      <c r="AL430" s="216"/>
      <c r="AM430" s="216"/>
      <c r="AN430" s="216"/>
      <c r="AO430" s="216"/>
      <c r="AP430" s="216"/>
      <c r="AQ430" s="216"/>
      <c r="AR430" s="216"/>
      <c r="AS430" s="216"/>
      <c r="AT430" s="216"/>
      <c r="AU430" s="216"/>
      <c r="AV430" s="216"/>
      <c r="AW430" s="216"/>
      <c r="AX430" s="216"/>
      <c r="AY430" s="216"/>
      <c r="AZ430" s="216"/>
      <c r="BA430" s="216"/>
      <c r="BB430" s="216"/>
      <c r="BC430" s="216"/>
      <c r="BD430" s="216"/>
      <c r="BE430" s="216"/>
      <c r="BF430" s="216"/>
      <c r="BG430" s="216"/>
      <c r="BH430" s="216"/>
    </row>
    <row r="431" spans="1:7" ht="12.75">
      <c r="A431" s="220" t="s">
        <v>149</v>
      </c>
      <c r="B431" s="221" t="s">
        <v>75</v>
      </c>
      <c r="C431" s="222" t="s">
        <v>76</v>
      </c>
      <c r="D431" s="223"/>
      <c r="E431" s="224"/>
      <c r="F431" s="225">
        <f>SUM(G432:G434)</f>
        <v>0</v>
      </c>
      <c r="G431" s="225"/>
    </row>
    <row r="432" spans="1:60" ht="12.75" outlineLevel="1">
      <c r="A432" s="208">
        <v>155</v>
      </c>
      <c r="B432" s="209" t="s">
        <v>694</v>
      </c>
      <c r="C432" s="210" t="s">
        <v>695</v>
      </c>
      <c r="D432" s="211" t="s">
        <v>276</v>
      </c>
      <c r="E432" s="212">
        <v>3</v>
      </c>
      <c r="F432" s="213"/>
      <c r="G432" s="214">
        <f aca="true" t="shared" si="21" ref="G432:G434">E432*F432</f>
        <v>0</v>
      </c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  <c r="X432" s="216"/>
      <c r="Y432" s="216"/>
      <c r="Z432" s="216"/>
      <c r="AA432" s="216"/>
      <c r="AB432" s="216"/>
      <c r="AC432" s="216"/>
      <c r="AD432" s="216"/>
      <c r="AE432" s="216"/>
      <c r="AF432" s="216"/>
      <c r="AG432" s="216"/>
      <c r="AH432" s="216"/>
      <c r="AI432" s="216"/>
      <c r="AJ432" s="216"/>
      <c r="AK432" s="216"/>
      <c r="AL432" s="216"/>
      <c r="AM432" s="216"/>
      <c r="AN432" s="216"/>
      <c r="AO432" s="216"/>
      <c r="AP432" s="216"/>
      <c r="AQ432" s="216"/>
      <c r="AR432" s="216"/>
      <c r="AS432" s="216"/>
      <c r="AT432" s="216"/>
      <c r="AU432" s="216"/>
      <c r="AV432" s="216"/>
      <c r="AW432" s="216"/>
      <c r="AX432" s="216"/>
      <c r="AY432" s="216"/>
      <c r="AZ432" s="216"/>
      <c r="BA432" s="216"/>
      <c r="BB432" s="216"/>
      <c r="BC432" s="216"/>
      <c r="BD432" s="216"/>
      <c r="BE432" s="216"/>
      <c r="BF432" s="216"/>
      <c r="BG432" s="216"/>
      <c r="BH432" s="216"/>
    </row>
    <row r="433" spans="1:60" ht="33.75" outlineLevel="1">
      <c r="A433" s="208">
        <v>156</v>
      </c>
      <c r="B433" s="209" t="s">
        <v>696</v>
      </c>
      <c r="C433" s="210" t="s">
        <v>697</v>
      </c>
      <c r="D433" s="211" t="s">
        <v>276</v>
      </c>
      <c r="E433" s="212">
        <v>1</v>
      </c>
      <c r="F433" s="213"/>
      <c r="G433" s="214">
        <f t="shared" si="21"/>
        <v>0</v>
      </c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  <c r="X433" s="216"/>
      <c r="Y433" s="216"/>
      <c r="Z433" s="216"/>
      <c r="AA433" s="216"/>
      <c r="AB433" s="216"/>
      <c r="AC433" s="216"/>
      <c r="AD433" s="216"/>
      <c r="AE433" s="216"/>
      <c r="AF433" s="216"/>
      <c r="AG433" s="216"/>
      <c r="AH433" s="216"/>
      <c r="AI433" s="216"/>
      <c r="AJ433" s="216"/>
      <c r="AK433" s="216"/>
      <c r="AL433" s="216"/>
      <c r="AM433" s="216"/>
      <c r="AN433" s="216"/>
      <c r="AO433" s="216"/>
      <c r="AP433" s="216"/>
      <c r="AQ433" s="216"/>
      <c r="AR433" s="216"/>
      <c r="AS433" s="216"/>
      <c r="AT433" s="216"/>
      <c r="AU433" s="216"/>
      <c r="AV433" s="216"/>
      <c r="AW433" s="216"/>
      <c r="AX433" s="216"/>
      <c r="AY433" s="216"/>
      <c r="AZ433" s="216"/>
      <c r="BA433" s="216"/>
      <c r="BB433" s="216"/>
      <c r="BC433" s="216"/>
      <c r="BD433" s="216"/>
      <c r="BE433" s="216"/>
      <c r="BF433" s="216"/>
      <c r="BG433" s="216"/>
      <c r="BH433" s="216"/>
    </row>
    <row r="434" spans="1:60" ht="33.75" outlineLevel="1">
      <c r="A434" s="208">
        <v>157</v>
      </c>
      <c r="B434" s="209" t="s">
        <v>698</v>
      </c>
      <c r="C434" s="210" t="s">
        <v>699</v>
      </c>
      <c r="D434" s="211" t="s">
        <v>276</v>
      </c>
      <c r="E434" s="212">
        <v>2</v>
      </c>
      <c r="F434" s="213"/>
      <c r="G434" s="214">
        <f t="shared" si="21"/>
        <v>0</v>
      </c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16"/>
      <c r="Z434" s="216"/>
      <c r="AA434" s="216"/>
      <c r="AB434" s="216"/>
      <c r="AC434" s="216"/>
      <c r="AD434" s="216"/>
      <c r="AE434" s="216"/>
      <c r="AF434" s="216"/>
      <c r="AG434" s="216"/>
      <c r="AH434" s="216"/>
      <c r="AI434" s="216"/>
      <c r="AJ434" s="216"/>
      <c r="AK434" s="216"/>
      <c r="AL434" s="216"/>
      <c r="AM434" s="216"/>
      <c r="AN434" s="216"/>
      <c r="AO434" s="216"/>
      <c r="AP434" s="216"/>
      <c r="AQ434" s="216"/>
      <c r="AR434" s="216"/>
      <c r="AS434" s="216"/>
      <c r="AT434" s="216"/>
      <c r="AU434" s="216"/>
      <c r="AV434" s="216"/>
      <c r="AW434" s="216"/>
      <c r="AX434" s="216"/>
      <c r="AY434" s="216"/>
      <c r="AZ434" s="216"/>
      <c r="BA434" s="216"/>
      <c r="BB434" s="216"/>
      <c r="BC434" s="216"/>
      <c r="BD434" s="216"/>
      <c r="BE434" s="216"/>
      <c r="BF434" s="216"/>
      <c r="BG434" s="216"/>
      <c r="BH434" s="216"/>
    </row>
    <row r="435" spans="1:7" ht="12.75">
      <c r="A435" s="220" t="s">
        <v>149</v>
      </c>
      <c r="B435" s="221" t="s">
        <v>77</v>
      </c>
      <c r="C435" s="222" t="s">
        <v>78</v>
      </c>
      <c r="D435" s="223"/>
      <c r="E435" s="224"/>
      <c r="F435" s="225">
        <f>SUM(G436:G448)</f>
        <v>0</v>
      </c>
      <c r="G435" s="225"/>
    </row>
    <row r="436" spans="1:60" ht="12.75" outlineLevel="1">
      <c r="A436" s="208">
        <v>158</v>
      </c>
      <c r="B436" s="209" t="s">
        <v>700</v>
      </c>
      <c r="C436" s="210" t="s">
        <v>701</v>
      </c>
      <c r="D436" s="211" t="s">
        <v>169</v>
      </c>
      <c r="E436" s="212">
        <v>18.09</v>
      </c>
      <c r="F436" s="213"/>
      <c r="G436" s="214">
        <f>E436*F436</f>
        <v>0</v>
      </c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  <c r="X436" s="216"/>
      <c r="Y436" s="216"/>
      <c r="Z436" s="216"/>
      <c r="AA436" s="216"/>
      <c r="AB436" s="216"/>
      <c r="AC436" s="216"/>
      <c r="AD436" s="216"/>
      <c r="AE436" s="216"/>
      <c r="AF436" s="216"/>
      <c r="AG436" s="216"/>
      <c r="AH436" s="216"/>
      <c r="AI436" s="216"/>
      <c r="AJ436" s="216"/>
      <c r="AK436" s="216"/>
      <c r="AL436" s="216"/>
      <c r="AM436" s="216"/>
      <c r="AN436" s="216"/>
      <c r="AO436" s="216"/>
      <c r="AP436" s="216"/>
      <c r="AQ436" s="216"/>
      <c r="AR436" s="216"/>
      <c r="AS436" s="216"/>
      <c r="AT436" s="216"/>
      <c r="AU436" s="216"/>
      <c r="AV436" s="216"/>
      <c r="AW436" s="216"/>
      <c r="AX436" s="216"/>
      <c r="AY436" s="216"/>
      <c r="AZ436" s="216"/>
      <c r="BA436" s="216"/>
      <c r="BB436" s="216"/>
      <c r="BC436" s="216"/>
      <c r="BD436" s="216"/>
      <c r="BE436" s="216"/>
      <c r="BF436" s="216"/>
      <c r="BG436" s="216"/>
      <c r="BH436" s="216"/>
    </row>
    <row r="437" spans="1:60" ht="12.75" outlineLevel="1">
      <c r="A437" s="208"/>
      <c r="B437" s="209"/>
      <c r="C437" s="217" t="s">
        <v>702</v>
      </c>
      <c r="D437" s="218"/>
      <c r="E437" s="219">
        <v>18.09</v>
      </c>
      <c r="F437" s="213"/>
      <c r="G437" s="214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  <c r="X437" s="216"/>
      <c r="Y437" s="216"/>
      <c r="Z437" s="216"/>
      <c r="AA437" s="216"/>
      <c r="AB437" s="216"/>
      <c r="AC437" s="216"/>
      <c r="AD437" s="216"/>
      <c r="AE437" s="216"/>
      <c r="AF437" s="216"/>
      <c r="AG437" s="216"/>
      <c r="AH437" s="216"/>
      <c r="AI437" s="216"/>
      <c r="AJ437" s="216"/>
      <c r="AK437" s="216"/>
      <c r="AL437" s="216"/>
      <c r="AM437" s="216"/>
      <c r="AN437" s="216"/>
      <c r="AO437" s="216"/>
      <c r="AP437" s="216"/>
      <c r="AQ437" s="216"/>
      <c r="AR437" s="216"/>
      <c r="AS437" s="216"/>
      <c r="AT437" s="216"/>
      <c r="AU437" s="216"/>
      <c r="AV437" s="216"/>
      <c r="AW437" s="216"/>
      <c r="AX437" s="216"/>
      <c r="AY437" s="216"/>
      <c r="AZ437" s="216"/>
      <c r="BA437" s="216"/>
      <c r="BB437" s="216"/>
      <c r="BC437" s="216"/>
      <c r="BD437" s="216"/>
      <c r="BE437" s="216"/>
      <c r="BF437" s="216"/>
      <c r="BG437" s="216"/>
      <c r="BH437" s="216"/>
    </row>
    <row r="438" spans="1:60" ht="12.75" outlineLevel="1">
      <c r="A438" s="208">
        <v>159</v>
      </c>
      <c r="B438" s="209" t="s">
        <v>703</v>
      </c>
      <c r="C438" s="210" t="s">
        <v>704</v>
      </c>
      <c r="D438" s="211" t="s">
        <v>169</v>
      </c>
      <c r="E438" s="212">
        <v>15.872</v>
      </c>
      <c r="F438" s="213"/>
      <c r="G438" s="214">
        <f>E438*F438</f>
        <v>0</v>
      </c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  <c r="X438" s="216"/>
      <c r="Y438" s="216"/>
      <c r="Z438" s="216"/>
      <c r="AA438" s="216"/>
      <c r="AB438" s="216"/>
      <c r="AC438" s="216"/>
      <c r="AD438" s="216"/>
      <c r="AE438" s="216"/>
      <c r="AF438" s="216"/>
      <c r="AG438" s="216"/>
      <c r="AH438" s="216"/>
      <c r="AI438" s="216"/>
      <c r="AJ438" s="216"/>
      <c r="AK438" s="216"/>
      <c r="AL438" s="216"/>
      <c r="AM438" s="216"/>
      <c r="AN438" s="216"/>
      <c r="AO438" s="216"/>
      <c r="AP438" s="216"/>
      <c r="AQ438" s="216"/>
      <c r="AR438" s="216"/>
      <c r="AS438" s="216"/>
      <c r="AT438" s="216"/>
      <c r="AU438" s="216"/>
      <c r="AV438" s="216"/>
      <c r="AW438" s="216"/>
      <c r="AX438" s="216"/>
      <c r="AY438" s="216"/>
      <c r="AZ438" s="216"/>
      <c r="BA438" s="216"/>
      <c r="BB438" s="216"/>
      <c r="BC438" s="216"/>
      <c r="BD438" s="216"/>
      <c r="BE438" s="216"/>
      <c r="BF438" s="216"/>
      <c r="BG438" s="216"/>
      <c r="BH438" s="216"/>
    </row>
    <row r="439" spans="1:60" ht="12.75" outlineLevel="1">
      <c r="A439" s="208"/>
      <c r="B439" s="209"/>
      <c r="C439" s="217" t="s">
        <v>705</v>
      </c>
      <c r="D439" s="218"/>
      <c r="E439" s="219">
        <v>15.872</v>
      </c>
      <c r="F439" s="213"/>
      <c r="G439" s="214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16"/>
      <c r="Z439" s="216"/>
      <c r="AA439" s="216"/>
      <c r="AB439" s="216"/>
      <c r="AC439" s="216"/>
      <c r="AD439" s="216"/>
      <c r="AE439" s="216"/>
      <c r="AF439" s="216"/>
      <c r="AG439" s="216"/>
      <c r="AH439" s="216"/>
      <c r="AI439" s="216"/>
      <c r="AJ439" s="216"/>
      <c r="AK439" s="216"/>
      <c r="AL439" s="216"/>
      <c r="AM439" s="216"/>
      <c r="AN439" s="216"/>
      <c r="AO439" s="216"/>
      <c r="AP439" s="216"/>
      <c r="AQ439" s="216"/>
      <c r="AR439" s="216"/>
      <c r="AS439" s="216"/>
      <c r="AT439" s="216"/>
      <c r="AU439" s="216"/>
      <c r="AV439" s="216"/>
      <c r="AW439" s="216"/>
      <c r="AX439" s="216"/>
      <c r="AY439" s="216"/>
      <c r="AZ439" s="216"/>
      <c r="BA439" s="216"/>
      <c r="BB439" s="216"/>
      <c r="BC439" s="216"/>
      <c r="BD439" s="216"/>
      <c r="BE439" s="216"/>
      <c r="BF439" s="216"/>
      <c r="BG439" s="216"/>
      <c r="BH439" s="216"/>
    </row>
    <row r="440" spans="1:60" ht="12.75" outlineLevel="1">
      <c r="A440" s="208">
        <v>160</v>
      </c>
      <c r="B440" s="209" t="s">
        <v>706</v>
      </c>
      <c r="C440" s="210" t="s">
        <v>707</v>
      </c>
      <c r="D440" s="211" t="s">
        <v>162</v>
      </c>
      <c r="E440" s="212">
        <v>67</v>
      </c>
      <c r="F440" s="213"/>
      <c r="G440" s="214">
        <f>E440*F440</f>
        <v>0</v>
      </c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  <c r="X440" s="216"/>
      <c r="Y440" s="216"/>
      <c r="Z440" s="216"/>
      <c r="AA440" s="216"/>
      <c r="AB440" s="216"/>
      <c r="AC440" s="216"/>
      <c r="AD440" s="216"/>
      <c r="AE440" s="216"/>
      <c r="AF440" s="216"/>
      <c r="AG440" s="216"/>
      <c r="AH440" s="216"/>
      <c r="AI440" s="216"/>
      <c r="AJ440" s="216"/>
      <c r="AK440" s="216"/>
      <c r="AL440" s="216"/>
      <c r="AM440" s="216"/>
      <c r="AN440" s="216"/>
      <c r="AO440" s="216"/>
      <c r="AP440" s="216"/>
      <c r="AQ440" s="216"/>
      <c r="AR440" s="216"/>
      <c r="AS440" s="216"/>
      <c r="AT440" s="216"/>
      <c r="AU440" s="216"/>
      <c r="AV440" s="216"/>
      <c r="AW440" s="216"/>
      <c r="AX440" s="216"/>
      <c r="AY440" s="216"/>
      <c r="AZ440" s="216"/>
      <c r="BA440" s="216"/>
      <c r="BB440" s="216"/>
      <c r="BC440" s="216"/>
      <c r="BD440" s="216"/>
      <c r="BE440" s="216"/>
      <c r="BF440" s="216"/>
      <c r="BG440" s="216"/>
      <c r="BH440" s="216"/>
    </row>
    <row r="441" spans="1:60" ht="12.75" outlineLevel="1">
      <c r="A441" s="208"/>
      <c r="B441" s="209"/>
      <c r="C441" s="217" t="s">
        <v>708</v>
      </c>
      <c r="D441" s="218"/>
      <c r="E441" s="219">
        <v>67</v>
      </c>
      <c r="F441" s="213"/>
      <c r="G441" s="214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  <c r="X441" s="216"/>
      <c r="Y441" s="216"/>
      <c r="Z441" s="216"/>
      <c r="AA441" s="216"/>
      <c r="AB441" s="216"/>
      <c r="AC441" s="216"/>
      <c r="AD441" s="216"/>
      <c r="AE441" s="216"/>
      <c r="AF441" s="216"/>
      <c r="AG441" s="216"/>
      <c r="AH441" s="216"/>
      <c r="AI441" s="216"/>
      <c r="AJ441" s="216"/>
      <c r="AK441" s="216"/>
      <c r="AL441" s="216"/>
      <c r="AM441" s="216"/>
      <c r="AN441" s="216"/>
      <c r="AO441" s="216"/>
      <c r="AP441" s="216"/>
      <c r="AQ441" s="216"/>
      <c r="AR441" s="216"/>
      <c r="AS441" s="216"/>
      <c r="AT441" s="216"/>
      <c r="AU441" s="216"/>
      <c r="AV441" s="216"/>
      <c r="AW441" s="216"/>
      <c r="AX441" s="216"/>
      <c r="AY441" s="216"/>
      <c r="AZ441" s="216"/>
      <c r="BA441" s="216"/>
      <c r="BB441" s="216"/>
      <c r="BC441" s="216"/>
      <c r="BD441" s="216"/>
      <c r="BE441" s="216"/>
      <c r="BF441" s="216"/>
      <c r="BG441" s="216"/>
      <c r="BH441" s="216"/>
    </row>
    <row r="442" spans="1:60" ht="12.75" outlineLevel="1">
      <c r="A442" s="208">
        <v>161</v>
      </c>
      <c r="B442" s="209" t="s">
        <v>709</v>
      </c>
      <c r="C442" s="210" t="s">
        <v>710</v>
      </c>
      <c r="D442" s="211" t="s">
        <v>152</v>
      </c>
      <c r="E442" s="212">
        <v>109.8</v>
      </c>
      <c r="F442" s="213"/>
      <c r="G442" s="214">
        <f>E442*F442</f>
        <v>0</v>
      </c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  <c r="X442" s="216"/>
      <c r="Y442" s="216"/>
      <c r="Z442" s="216"/>
      <c r="AA442" s="216"/>
      <c r="AB442" s="216"/>
      <c r="AC442" s="216"/>
      <c r="AD442" s="216"/>
      <c r="AE442" s="216"/>
      <c r="AF442" s="216"/>
      <c r="AG442" s="216"/>
      <c r="AH442" s="216"/>
      <c r="AI442" s="216"/>
      <c r="AJ442" s="216"/>
      <c r="AK442" s="216"/>
      <c r="AL442" s="216"/>
      <c r="AM442" s="216"/>
      <c r="AN442" s="216"/>
      <c r="AO442" s="216"/>
      <c r="AP442" s="216"/>
      <c r="AQ442" s="216"/>
      <c r="AR442" s="216"/>
      <c r="AS442" s="216"/>
      <c r="AT442" s="216"/>
      <c r="AU442" s="216"/>
      <c r="AV442" s="216"/>
      <c r="AW442" s="216"/>
      <c r="AX442" s="216"/>
      <c r="AY442" s="216"/>
      <c r="AZ442" s="216"/>
      <c r="BA442" s="216"/>
      <c r="BB442" s="216"/>
      <c r="BC442" s="216"/>
      <c r="BD442" s="216"/>
      <c r="BE442" s="216"/>
      <c r="BF442" s="216"/>
      <c r="BG442" s="216"/>
      <c r="BH442" s="216"/>
    </row>
    <row r="443" spans="1:60" ht="12.75" outlineLevel="1">
      <c r="A443" s="208"/>
      <c r="B443" s="209"/>
      <c r="C443" s="217" t="s">
        <v>711</v>
      </c>
      <c r="D443" s="218"/>
      <c r="E443" s="219">
        <v>93.8</v>
      </c>
      <c r="F443" s="213"/>
      <c r="G443" s="214"/>
      <c r="H443" s="216"/>
      <c r="I443" s="216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  <c r="X443" s="216"/>
      <c r="Y443" s="216"/>
      <c r="Z443" s="216"/>
      <c r="AA443" s="216"/>
      <c r="AB443" s="216"/>
      <c r="AC443" s="216"/>
      <c r="AD443" s="216"/>
      <c r="AE443" s="216"/>
      <c r="AF443" s="216"/>
      <c r="AG443" s="216"/>
      <c r="AH443" s="216"/>
      <c r="AI443" s="216"/>
      <c r="AJ443" s="216"/>
      <c r="AK443" s="216"/>
      <c r="AL443" s="216"/>
      <c r="AM443" s="216"/>
      <c r="AN443" s="216"/>
      <c r="AO443" s="216"/>
      <c r="AP443" s="216"/>
      <c r="AQ443" s="216"/>
      <c r="AR443" s="216"/>
      <c r="AS443" s="216"/>
      <c r="AT443" s="216"/>
      <c r="AU443" s="216"/>
      <c r="AV443" s="216"/>
      <c r="AW443" s="216"/>
      <c r="AX443" s="216"/>
      <c r="AY443" s="216"/>
      <c r="AZ443" s="216"/>
      <c r="BA443" s="216"/>
      <c r="BB443" s="216"/>
      <c r="BC443" s="216"/>
      <c r="BD443" s="216"/>
      <c r="BE443" s="216"/>
      <c r="BF443" s="216"/>
      <c r="BG443" s="216"/>
      <c r="BH443" s="216"/>
    </row>
    <row r="444" spans="1:60" ht="12.75" outlineLevel="1">
      <c r="A444" s="208"/>
      <c r="B444" s="209"/>
      <c r="C444" s="217" t="s">
        <v>712</v>
      </c>
      <c r="D444" s="218"/>
      <c r="E444" s="219">
        <v>16</v>
      </c>
      <c r="F444" s="213"/>
      <c r="G444" s="214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  <c r="X444" s="216"/>
      <c r="Y444" s="216"/>
      <c r="Z444" s="216"/>
      <c r="AA444" s="216"/>
      <c r="AB444" s="216"/>
      <c r="AC444" s="216"/>
      <c r="AD444" s="216"/>
      <c r="AE444" s="216"/>
      <c r="AF444" s="216"/>
      <c r="AG444" s="216"/>
      <c r="AH444" s="216"/>
      <c r="AI444" s="216"/>
      <c r="AJ444" s="216"/>
      <c r="AK444" s="216"/>
      <c r="AL444" s="216"/>
      <c r="AM444" s="216"/>
      <c r="AN444" s="216"/>
      <c r="AO444" s="216"/>
      <c r="AP444" s="216"/>
      <c r="AQ444" s="216"/>
      <c r="AR444" s="216"/>
      <c r="AS444" s="216"/>
      <c r="AT444" s="216"/>
      <c r="AU444" s="216"/>
      <c r="AV444" s="216"/>
      <c r="AW444" s="216"/>
      <c r="AX444" s="216"/>
      <c r="AY444" s="216"/>
      <c r="AZ444" s="216"/>
      <c r="BA444" s="216"/>
      <c r="BB444" s="216"/>
      <c r="BC444" s="216"/>
      <c r="BD444" s="216"/>
      <c r="BE444" s="216"/>
      <c r="BF444" s="216"/>
      <c r="BG444" s="216"/>
      <c r="BH444" s="216"/>
    </row>
    <row r="445" spans="1:60" ht="12.75" outlineLevel="1">
      <c r="A445" s="208">
        <v>162</v>
      </c>
      <c r="B445" s="209" t="s">
        <v>713</v>
      </c>
      <c r="C445" s="210" t="s">
        <v>714</v>
      </c>
      <c r="D445" s="211" t="s">
        <v>276</v>
      </c>
      <c r="E445" s="212">
        <v>4</v>
      </c>
      <c r="F445" s="213"/>
      <c r="G445" s="214">
        <f aca="true" t="shared" si="22" ref="G445:G447">E445*F445</f>
        <v>0</v>
      </c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  <c r="X445" s="216"/>
      <c r="Y445" s="216"/>
      <c r="Z445" s="216"/>
      <c r="AA445" s="216"/>
      <c r="AB445" s="216"/>
      <c r="AC445" s="216"/>
      <c r="AD445" s="216"/>
      <c r="AE445" s="216"/>
      <c r="AF445" s="216"/>
      <c r="AG445" s="216"/>
      <c r="AH445" s="216"/>
      <c r="AI445" s="216"/>
      <c r="AJ445" s="216"/>
      <c r="AK445" s="216"/>
      <c r="AL445" s="216"/>
      <c r="AM445" s="216"/>
      <c r="AN445" s="216"/>
      <c r="AO445" s="216"/>
      <c r="AP445" s="216"/>
      <c r="AQ445" s="216"/>
      <c r="AR445" s="216"/>
      <c r="AS445" s="216"/>
      <c r="AT445" s="216"/>
      <c r="AU445" s="216"/>
      <c r="AV445" s="216"/>
      <c r="AW445" s="216"/>
      <c r="AX445" s="216"/>
      <c r="AY445" s="216"/>
      <c r="AZ445" s="216"/>
      <c r="BA445" s="216"/>
      <c r="BB445" s="216"/>
      <c r="BC445" s="216"/>
      <c r="BD445" s="216"/>
      <c r="BE445" s="216"/>
      <c r="BF445" s="216"/>
      <c r="BG445" s="216"/>
      <c r="BH445" s="216"/>
    </row>
    <row r="446" spans="1:60" ht="22.5" outlineLevel="1">
      <c r="A446" s="208">
        <v>163</v>
      </c>
      <c r="B446" s="209" t="s">
        <v>715</v>
      </c>
      <c r="C446" s="210" t="s">
        <v>716</v>
      </c>
      <c r="D446" s="211" t="s">
        <v>162</v>
      </c>
      <c r="E446" s="212">
        <v>8</v>
      </c>
      <c r="F446" s="213"/>
      <c r="G446" s="214">
        <f t="shared" si="22"/>
        <v>0</v>
      </c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  <c r="X446" s="216"/>
      <c r="Y446" s="216"/>
      <c r="Z446" s="216"/>
      <c r="AA446" s="216"/>
      <c r="AB446" s="216"/>
      <c r="AC446" s="216"/>
      <c r="AD446" s="216"/>
      <c r="AE446" s="216"/>
      <c r="AF446" s="216"/>
      <c r="AG446" s="216"/>
      <c r="AH446" s="216"/>
      <c r="AI446" s="216"/>
      <c r="AJ446" s="216"/>
      <c r="AK446" s="216"/>
      <c r="AL446" s="216"/>
      <c r="AM446" s="216"/>
      <c r="AN446" s="216"/>
      <c r="AO446" s="216"/>
      <c r="AP446" s="216"/>
      <c r="AQ446" s="216"/>
      <c r="AR446" s="216"/>
      <c r="AS446" s="216"/>
      <c r="AT446" s="216"/>
      <c r="AU446" s="216"/>
      <c r="AV446" s="216"/>
      <c r="AW446" s="216"/>
      <c r="AX446" s="216"/>
      <c r="AY446" s="216"/>
      <c r="AZ446" s="216"/>
      <c r="BA446" s="216"/>
      <c r="BB446" s="216"/>
      <c r="BC446" s="216"/>
      <c r="BD446" s="216"/>
      <c r="BE446" s="216"/>
      <c r="BF446" s="216"/>
      <c r="BG446" s="216"/>
      <c r="BH446" s="216"/>
    </row>
    <row r="447" spans="1:60" ht="12.75" outlineLevel="1">
      <c r="A447" s="208">
        <v>164</v>
      </c>
      <c r="B447" s="209" t="s">
        <v>717</v>
      </c>
      <c r="C447" s="210" t="s">
        <v>718</v>
      </c>
      <c r="D447" s="211" t="s">
        <v>162</v>
      </c>
      <c r="E447" s="212">
        <v>126.27</v>
      </c>
      <c r="F447" s="213"/>
      <c r="G447" s="214">
        <f t="shared" si="22"/>
        <v>0</v>
      </c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  <c r="X447" s="216"/>
      <c r="Y447" s="216"/>
      <c r="Z447" s="216"/>
      <c r="AA447" s="216"/>
      <c r="AB447" s="216"/>
      <c r="AC447" s="216"/>
      <c r="AD447" s="216"/>
      <c r="AE447" s="216"/>
      <c r="AF447" s="216"/>
      <c r="AG447" s="216"/>
      <c r="AH447" s="216"/>
      <c r="AI447" s="216"/>
      <c r="AJ447" s="216"/>
      <c r="AK447" s="216"/>
      <c r="AL447" s="216"/>
      <c r="AM447" s="216"/>
      <c r="AN447" s="216"/>
      <c r="AO447" s="216"/>
      <c r="AP447" s="216"/>
      <c r="AQ447" s="216"/>
      <c r="AR447" s="216"/>
      <c r="AS447" s="216"/>
      <c r="AT447" s="216"/>
      <c r="AU447" s="216"/>
      <c r="AV447" s="216"/>
      <c r="AW447" s="216"/>
      <c r="AX447" s="216"/>
      <c r="AY447" s="216"/>
      <c r="AZ447" s="216"/>
      <c r="BA447" s="216"/>
      <c r="BB447" s="216"/>
      <c r="BC447" s="216"/>
      <c r="BD447" s="216"/>
      <c r="BE447" s="216"/>
      <c r="BF447" s="216"/>
      <c r="BG447" s="216"/>
      <c r="BH447" s="216"/>
    </row>
    <row r="448" spans="1:60" ht="12.75" outlineLevel="1">
      <c r="A448" s="208"/>
      <c r="B448" s="209"/>
      <c r="C448" s="217" t="s">
        <v>719</v>
      </c>
      <c r="D448" s="218"/>
      <c r="E448" s="219">
        <v>126.27</v>
      </c>
      <c r="F448" s="213"/>
      <c r="G448" s="214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  <c r="X448" s="216"/>
      <c r="Y448" s="216"/>
      <c r="Z448" s="216"/>
      <c r="AA448" s="216"/>
      <c r="AB448" s="216"/>
      <c r="AC448" s="216"/>
      <c r="AD448" s="216"/>
      <c r="AE448" s="216"/>
      <c r="AF448" s="216"/>
      <c r="AG448" s="216"/>
      <c r="AH448" s="216"/>
      <c r="AI448" s="216"/>
      <c r="AJ448" s="216"/>
      <c r="AK448" s="216"/>
      <c r="AL448" s="216"/>
      <c r="AM448" s="216"/>
      <c r="AN448" s="216"/>
      <c r="AO448" s="216"/>
      <c r="AP448" s="216"/>
      <c r="AQ448" s="216"/>
      <c r="AR448" s="216"/>
      <c r="AS448" s="216"/>
      <c r="AT448" s="216"/>
      <c r="AU448" s="216"/>
      <c r="AV448" s="216"/>
      <c r="AW448" s="216"/>
      <c r="AX448" s="216"/>
      <c r="AY448" s="216"/>
      <c r="AZ448" s="216"/>
      <c r="BA448" s="216"/>
      <c r="BB448" s="216"/>
      <c r="BC448" s="216"/>
      <c r="BD448" s="216"/>
      <c r="BE448" s="216"/>
      <c r="BF448" s="216"/>
      <c r="BG448" s="216"/>
      <c r="BH448" s="216"/>
    </row>
    <row r="449" spans="1:7" ht="12.75">
      <c r="A449" s="220" t="s">
        <v>149</v>
      </c>
      <c r="B449" s="221" t="s">
        <v>79</v>
      </c>
      <c r="C449" s="222" t="s">
        <v>80</v>
      </c>
      <c r="D449" s="223"/>
      <c r="E449" s="224"/>
      <c r="F449" s="225">
        <f>SUM(G450:G454)</f>
        <v>0</v>
      </c>
      <c r="G449" s="225"/>
    </row>
    <row r="450" spans="1:60" ht="12.75" outlineLevel="1">
      <c r="A450" s="208">
        <v>165</v>
      </c>
      <c r="B450" s="209" t="s">
        <v>720</v>
      </c>
      <c r="C450" s="210" t="s">
        <v>721</v>
      </c>
      <c r="D450" s="211" t="s">
        <v>162</v>
      </c>
      <c r="E450" s="212">
        <v>9.2</v>
      </c>
      <c r="F450" s="213"/>
      <c r="G450" s="214">
        <f>E450*F450</f>
        <v>0</v>
      </c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  <c r="X450" s="216"/>
      <c r="Y450" s="216"/>
      <c r="Z450" s="216"/>
      <c r="AA450" s="216"/>
      <c r="AB450" s="216"/>
      <c r="AC450" s="216"/>
      <c r="AD450" s="216"/>
      <c r="AE450" s="216"/>
      <c r="AF450" s="216"/>
      <c r="AG450" s="216"/>
      <c r="AH450" s="216"/>
      <c r="AI450" s="216"/>
      <c r="AJ450" s="216"/>
      <c r="AK450" s="216"/>
      <c r="AL450" s="216"/>
      <c r="AM450" s="216"/>
      <c r="AN450" s="216"/>
      <c r="AO450" s="216"/>
      <c r="AP450" s="216"/>
      <c r="AQ450" s="216"/>
      <c r="AR450" s="216"/>
      <c r="AS450" s="216"/>
      <c r="AT450" s="216"/>
      <c r="AU450" s="216"/>
      <c r="AV450" s="216"/>
      <c r="AW450" s="216"/>
      <c r="AX450" s="216"/>
      <c r="AY450" s="216"/>
      <c r="AZ450" s="216"/>
      <c r="BA450" s="216"/>
      <c r="BB450" s="216"/>
      <c r="BC450" s="216"/>
      <c r="BD450" s="216"/>
      <c r="BE450" s="216"/>
      <c r="BF450" s="216"/>
      <c r="BG450" s="216"/>
      <c r="BH450" s="216"/>
    </row>
    <row r="451" spans="1:60" ht="12.75" outlineLevel="1">
      <c r="A451" s="208"/>
      <c r="B451" s="209"/>
      <c r="C451" s="217" t="s">
        <v>722</v>
      </c>
      <c r="D451" s="218"/>
      <c r="E451" s="219"/>
      <c r="F451" s="213"/>
      <c r="G451" s="214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  <c r="X451" s="216"/>
      <c r="Y451" s="216"/>
      <c r="Z451" s="216"/>
      <c r="AA451" s="216"/>
      <c r="AB451" s="216"/>
      <c r="AC451" s="216"/>
      <c r="AD451" s="216"/>
      <c r="AE451" s="216"/>
      <c r="AF451" s="216"/>
      <c r="AG451" s="216"/>
      <c r="AH451" s="216"/>
      <c r="AI451" s="216"/>
      <c r="AJ451" s="216"/>
      <c r="AK451" s="216"/>
      <c r="AL451" s="216"/>
      <c r="AM451" s="216"/>
      <c r="AN451" s="216"/>
      <c r="AO451" s="216"/>
      <c r="AP451" s="216"/>
      <c r="AQ451" s="216"/>
      <c r="AR451" s="216"/>
      <c r="AS451" s="216"/>
      <c r="AT451" s="216"/>
      <c r="AU451" s="216"/>
      <c r="AV451" s="216"/>
      <c r="AW451" s="216"/>
      <c r="AX451" s="216"/>
      <c r="AY451" s="216"/>
      <c r="AZ451" s="216"/>
      <c r="BA451" s="216"/>
      <c r="BB451" s="216"/>
      <c r="BC451" s="216"/>
      <c r="BD451" s="216"/>
      <c r="BE451" s="216"/>
      <c r="BF451" s="216"/>
      <c r="BG451" s="216"/>
      <c r="BH451" s="216"/>
    </row>
    <row r="452" spans="1:60" ht="12.75" outlineLevel="1">
      <c r="A452" s="208"/>
      <c r="B452" s="209"/>
      <c r="C452" s="217" t="s">
        <v>723</v>
      </c>
      <c r="D452" s="218"/>
      <c r="E452" s="219">
        <v>9.2</v>
      </c>
      <c r="F452" s="213"/>
      <c r="G452" s="214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  <c r="X452" s="216"/>
      <c r="Y452" s="216"/>
      <c r="Z452" s="216"/>
      <c r="AA452" s="216"/>
      <c r="AB452" s="216"/>
      <c r="AC452" s="216"/>
      <c r="AD452" s="216"/>
      <c r="AE452" s="216"/>
      <c r="AF452" s="216"/>
      <c r="AG452" s="216"/>
      <c r="AH452" s="216"/>
      <c r="AI452" s="216"/>
      <c r="AJ452" s="216"/>
      <c r="AK452" s="216"/>
      <c r="AL452" s="216"/>
      <c r="AM452" s="216"/>
      <c r="AN452" s="216"/>
      <c r="AO452" s="216"/>
      <c r="AP452" s="216"/>
      <c r="AQ452" s="216"/>
      <c r="AR452" s="216"/>
      <c r="AS452" s="216"/>
      <c r="AT452" s="216"/>
      <c r="AU452" s="216"/>
      <c r="AV452" s="216"/>
      <c r="AW452" s="216"/>
      <c r="AX452" s="216"/>
      <c r="AY452" s="216"/>
      <c r="AZ452" s="216"/>
      <c r="BA452" s="216"/>
      <c r="BB452" s="216"/>
      <c r="BC452" s="216"/>
      <c r="BD452" s="216"/>
      <c r="BE452" s="216"/>
      <c r="BF452" s="216"/>
      <c r="BG452" s="216"/>
      <c r="BH452" s="216"/>
    </row>
    <row r="453" spans="1:60" ht="12.75" outlineLevel="1">
      <c r="A453" s="208">
        <v>166</v>
      </c>
      <c r="B453" s="209" t="s">
        <v>724</v>
      </c>
      <c r="C453" s="210" t="s">
        <v>725</v>
      </c>
      <c r="D453" s="211" t="s">
        <v>162</v>
      </c>
      <c r="E453" s="212">
        <v>6.8</v>
      </c>
      <c r="F453" s="213"/>
      <c r="G453" s="214">
        <f>E453*F453</f>
        <v>0</v>
      </c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  <c r="X453" s="216"/>
      <c r="Y453" s="216"/>
      <c r="Z453" s="216"/>
      <c r="AA453" s="216"/>
      <c r="AB453" s="216"/>
      <c r="AC453" s="216"/>
      <c r="AD453" s="216"/>
      <c r="AE453" s="216"/>
      <c r="AF453" s="216"/>
      <c r="AG453" s="216"/>
      <c r="AH453" s="216"/>
      <c r="AI453" s="216"/>
      <c r="AJ453" s="216"/>
      <c r="AK453" s="216"/>
      <c r="AL453" s="216"/>
      <c r="AM453" s="216"/>
      <c r="AN453" s="216"/>
      <c r="AO453" s="216"/>
      <c r="AP453" s="216"/>
      <c r="AQ453" s="216"/>
      <c r="AR453" s="216"/>
      <c r="AS453" s="216"/>
      <c r="AT453" s="216"/>
      <c r="AU453" s="216"/>
      <c r="AV453" s="216"/>
      <c r="AW453" s="216"/>
      <c r="AX453" s="216"/>
      <c r="AY453" s="216"/>
      <c r="AZ453" s="216"/>
      <c r="BA453" s="216"/>
      <c r="BB453" s="216"/>
      <c r="BC453" s="216"/>
      <c r="BD453" s="216"/>
      <c r="BE453" s="216"/>
      <c r="BF453" s="216"/>
      <c r="BG453" s="216"/>
      <c r="BH453" s="216"/>
    </row>
    <row r="454" spans="1:60" ht="12.75" outlineLevel="1">
      <c r="A454" s="208"/>
      <c r="B454" s="209"/>
      <c r="C454" s="217" t="s">
        <v>726</v>
      </c>
      <c r="D454" s="218"/>
      <c r="E454" s="219">
        <v>6.8</v>
      </c>
      <c r="F454" s="213"/>
      <c r="G454" s="214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  <c r="X454" s="216"/>
      <c r="Y454" s="216"/>
      <c r="Z454" s="216"/>
      <c r="AA454" s="216"/>
      <c r="AB454" s="216"/>
      <c r="AC454" s="216"/>
      <c r="AD454" s="216"/>
      <c r="AE454" s="216"/>
      <c r="AF454" s="216"/>
      <c r="AG454" s="216"/>
      <c r="AH454" s="216"/>
      <c r="AI454" s="216"/>
      <c r="AJ454" s="216"/>
      <c r="AK454" s="216"/>
      <c r="AL454" s="216"/>
      <c r="AM454" s="216"/>
      <c r="AN454" s="216"/>
      <c r="AO454" s="216"/>
      <c r="AP454" s="216"/>
      <c r="AQ454" s="216"/>
      <c r="AR454" s="216"/>
      <c r="AS454" s="216"/>
      <c r="AT454" s="216"/>
      <c r="AU454" s="216"/>
      <c r="AV454" s="216"/>
      <c r="AW454" s="216"/>
      <c r="AX454" s="216"/>
      <c r="AY454" s="216"/>
      <c r="AZ454" s="216"/>
      <c r="BA454" s="216"/>
      <c r="BB454" s="216"/>
      <c r="BC454" s="216"/>
      <c r="BD454" s="216"/>
      <c r="BE454" s="216"/>
      <c r="BF454" s="216"/>
      <c r="BG454" s="216"/>
      <c r="BH454" s="216"/>
    </row>
    <row r="455" spans="1:7" ht="12.75">
      <c r="A455" s="220" t="s">
        <v>149</v>
      </c>
      <c r="B455" s="221" t="s">
        <v>81</v>
      </c>
      <c r="C455" s="222" t="s">
        <v>82</v>
      </c>
      <c r="D455" s="223"/>
      <c r="E455" s="224"/>
      <c r="F455" s="225">
        <f>SUM(G456:G461)</f>
        <v>0</v>
      </c>
      <c r="G455" s="225"/>
    </row>
    <row r="456" spans="1:60" ht="12.75" outlineLevel="1">
      <c r="A456" s="208">
        <v>167</v>
      </c>
      <c r="B456" s="209" t="s">
        <v>727</v>
      </c>
      <c r="C456" s="210" t="s">
        <v>728</v>
      </c>
      <c r="D456" s="211" t="s">
        <v>152</v>
      </c>
      <c r="E456" s="212">
        <v>82.765</v>
      </c>
      <c r="F456" s="213"/>
      <c r="G456" s="214">
        <f>E456*F456</f>
        <v>0</v>
      </c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  <c r="X456" s="216"/>
      <c r="Y456" s="216"/>
      <c r="Z456" s="216"/>
      <c r="AA456" s="216"/>
      <c r="AB456" s="216"/>
      <c r="AC456" s="216"/>
      <c r="AD456" s="216"/>
      <c r="AE456" s="216"/>
      <c r="AF456" s="216"/>
      <c r="AG456" s="216"/>
      <c r="AH456" s="216"/>
      <c r="AI456" s="216"/>
      <c r="AJ456" s="216"/>
      <c r="AK456" s="216"/>
      <c r="AL456" s="216"/>
      <c r="AM456" s="216"/>
      <c r="AN456" s="216"/>
      <c r="AO456" s="216"/>
      <c r="AP456" s="216"/>
      <c r="AQ456" s="216"/>
      <c r="AR456" s="216"/>
      <c r="AS456" s="216"/>
      <c r="AT456" s="216"/>
      <c r="AU456" s="216"/>
      <c r="AV456" s="216"/>
      <c r="AW456" s="216"/>
      <c r="AX456" s="216"/>
      <c r="AY456" s="216"/>
      <c r="AZ456" s="216"/>
      <c r="BA456" s="216"/>
      <c r="BB456" s="216"/>
      <c r="BC456" s="216"/>
      <c r="BD456" s="216"/>
      <c r="BE456" s="216"/>
      <c r="BF456" s="216"/>
      <c r="BG456" s="216"/>
      <c r="BH456" s="216"/>
    </row>
    <row r="457" spans="1:60" ht="12.75" outlineLevel="1">
      <c r="A457" s="208"/>
      <c r="B457" s="209"/>
      <c r="C457" s="217" t="s">
        <v>729</v>
      </c>
      <c r="D457" s="218"/>
      <c r="E457" s="219">
        <v>31.86</v>
      </c>
      <c r="F457" s="213"/>
      <c r="G457" s="214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  <c r="X457" s="216"/>
      <c r="Y457" s="216"/>
      <c r="Z457" s="216"/>
      <c r="AA457" s="216"/>
      <c r="AB457" s="216"/>
      <c r="AC457" s="216"/>
      <c r="AD457" s="216"/>
      <c r="AE457" s="216"/>
      <c r="AF457" s="216"/>
      <c r="AG457" s="216"/>
      <c r="AH457" s="216"/>
      <c r="AI457" s="216"/>
      <c r="AJ457" s="216"/>
      <c r="AK457" s="216"/>
      <c r="AL457" s="216"/>
      <c r="AM457" s="216"/>
      <c r="AN457" s="216"/>
      <c r="AO457" s="216"/>
      <c r="AP457" s="216"/>
      <c r="AQ457" s="216"/>
      <c r="AR457" s="216"/>
      <c r="AS457" s="216"/>
      <c r="AT457" s="216"/>
      <c r="AU457" s="216"/>
      <c r="AV457" s="216"/>
      <c r="AW457" s="216"/>
      <c r="AX457" s="216"/>
      <c r="AY457" s="216"/>
      <c r="AZ457" s="216"/>
      <c r="BA457" s="216"/>
      <c r="BB457" s="216"/>
      <c r="BC457" s="216"/>
      <c r="BD457" s="216"/>
      <c r="BE457" s="216"/>
      <c r="BF457" s="216"/>
      <c r="BG457" s="216"/>
      <c r="BH457" s="216"/>
    </row>
    <row r="458" spans="1:60" ht="12.75" outlineLevel="1">
      <c r="A458" s="208"/>
      <c r="B458" s="209"/>
      <c r="C458" s="217" t="s">
        <v>730</v>
      </c>
      <c r="D458" s="218"/>
      <c r="E458" s="219">
        <v>26.825</v>
      </c>
      <c r="F458" s="213"/>
      <c r="G458" s="214"/>
      <c r="H458" s="216"/>
      <c r="I458" s="216"/>
      <c r="J458" s="216"/>
      <c r="K458" s="216"/>
      <c r="L458" s="216"/>
      <c r="M458" s="216"/>
      <c r="N458" s="216"/>
      <c r="O458" s="216"/>
      <c r="P458" s="216"/>
      <c r="Q458" s="216"/>
      <c r="R458" s="216"/>
      <c r="S458" s="216"/>
      <c r="T458" s="216"/>
      <c r="U458" s="216"/>
      <c r="V458" s="216"/>
      <c r="W458" s="216"/>
      <c r="X458" s="216"/>
      <c r="Y458" s="216"/>
      <c r="Z458" s="216"/>
      <c r="AA458" s="216"/>
      <c r="AB458" s="216"/>
      <c r="AC458" s="216"/>
      <c r="AD458" s="216"/>
      <c r="AE458" s="216"/>
      <c r="AF458" s="216"/>
      <c r="AG458" s="216"/>
      <c r="AH458" s="216"/>
      <c r="AI458" s="216"/>
      <c r="AJ458" s="216"/>
      <c r="AK458" s="216"/>
      <c r="AL458" s="216"/>
      <c r="AM458" s="216"/>
      <c r="AN458" s="216"/>
      <c r="AO458" s="216"/>
      <c r="AP458" s="216"/>
      <c r="AQ458" s="216"/>
      <c r="AR458" s="216"/>
      <c r="AS458" s="216"/>
      <c r="AT458" s="216"/>
      <c r="AU458" s="216"/>
      <c r="AV458" s="216"/>
      <c r="AW458" s="216"/>
      <c r="AX458" s="216"/>
      <c r="AY458" s="216"/>
      <c r="AZ458" s="216"/>
      <c r="BA458" s="216"/>
      <c r="BB458" s="216"/>
      <c r="BC458" s="216"/>
      <c r="BD458" s="216"/>
      <c r="BE458" s="216"/>
      <c r="BF458" s="216"/>
      <c r="BG458" s="216"/>
      <c r="BH458" s="216"/>
    </row>
    <row r="459" spans="1:60" ht="12.75" outlineLevel="1">
      <c r="A459" s="208"/>
      <c r="B459" s="209"/>
      <c r="C459" s="217" t="s">
        <v>731</v>
      </c>
      <c r="D459" s="218"/>
      <c r="E459" s="219">
        <v>15.075</v>
      </c>
      <c r="F459" s="213"/>
      <c r="G459" s="214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  <c r="X459" s="216"/>
      <c r="Y459" s="216"/>
      <c r="Z459" s="216"/>
      <c r="AA459" s="216"/>
      <c r="AB459" s="216"/>
      <c r="AC459" s="216"/>
      <c r="AD459" s="216"/>
      <c r="AE459" s="216"/>
      <c r="AF459" s="216"/>
      <c r="AG459" s="216"/>
      <c r="AH459" s="216"/>
      <c r="AI459" s="216"/>
      <c r="AJ459" s="216"/>
      <c r="AK459" s="216"/>
      <c r="AL459" s="216"/>
      <c r="AM459" s="216"/>
      <c r="AN459" s="216"/>
      <c r="AO459" s="216"/>
      <c r="AP459" s="216"/>
      <c r="AQ459" s="216"/>
      <c r="AR459" s="216"/>
      <c r="AS459" s="216"/>
      <c r="AT459" s="216"/>
      <c r="AU459" s="216"/>
      <c r="AV459" s="216"/>
      <c r="AW459" s="216"/>
      <c r="AX459" s="216"/>
      <c r="AY459" s="216"/>
      <c r="AZ459" s="216"/>
      <c r="BA459" s="216"/>
      <c r="BB459" s="216"/>
      <c r="BC459" s="216"/>
      <c r="BD459" s="216"/>
      <c r="BE459" s="216"/>
      <c r="BF459" s="216"/>
      <c r="BG459" s="216"/>
      <c r="BH459" s="216"/>
    </row>
    <row r="460" spans="1:60" ht="12.75" outlineLevel="1">
      <c r="A460" s="208"/>
      <c r="B460" s="209"/>
      <c r="C460" s="217" t="s">
        <v>732</v>
      </c>
      <c r="D460" s="218"/>
      <c r="E460" s="219">
        <v>1.83</v>
      </c>
      <c r="F460" s="213"/>
      <c r="G460" s="214"/>
      <c r="H460" s="216"/>
      <c r="I460" s="216"/>
      <c r="J460" s="216"/>
      <c r="K460" s="216"/>
      <c r="L460" s="216"/>
      <c r="M460" s="216"/>
      <c r="N460" s="216"/>
      <c r="O460" s="216"/>
      <c r="P460" s="216"/>
      <c r="Q460" s="216"/>
      <c r="R460" s="216"/>
      <c r="S460" s="216"/>
      <c r="T460" s="216"/>
      <c r="U460" s="216"/>
      <c r="V460" s="216"/>
      <c r="W460" s="216"/>
      <c r="X460" s="216"/>
      <c r="Y460" s="216"/>
      <c r="Z460" s="216"/>
      <c r="AA460" s="216"/>
      <c r="AB460" s="216"/>
      <c r="AC460" s="216"/>
      <c r="AD460" s="216"/>
      <c r="AE460" s="216"/>
      <c r="AF460" s="216"/>
      <c r="AG460" s="216"/>
      <c r="AH460" s="216"/>
      <c r="AI460" s="216"/>
      <c r="AJ460" s="216"/>
      <c r="AK460" s="216"/>
      <c r="AL460" s="216"/>
      <c r="AM460" s="216"/>
      <c r="AN460" s="216"/>
      <c r="AO460" s="216"/>
      <c r="AP460" s="216"/>
      <c r="AQ460" s="216"/>
      <c r="AR460" s="216"/>
      <c r="AS460" s="216"/>
      <c r="AT460" s="216"/>
      <c r="AU460" s="216"/>
      <c r="AV460" s="216"/>
      <c r="AW460" s="216"/>
      <c r="AX460" s="216"/>
      <c r="AY460" s="216"/>
      <c r="AZ460" s="216"/>
      <c r="BA460" s="216"/>
      <c r="BB460" s="216"/>
      <c r="BC460" s="216"/>
      <c r="BD460" s="216"/>
      <c r="BE460" s="216"/>
      <c r="BF460" s="216"/>
      <c r="BG460" s="216"/>
      <c r="BH460" s="216"/>
    </row>
    <row r="461" spans="1:60" ht="12.75" outlineLevel="1">
      <c r="A461" s="208"/>
      <c r="B461" s="209"/>
      <c r="C461" s="217" t="s">
        <v>733</v>
      </c>
      <c r="D461" s="218"/>
      <c r="E461" s="219">
        <v>7.175</v>
      </c>
      <c r="F461" s="213"/>
      <c r="G461" s="214"/>
      <c r="H461" s="216"/>
      <c r="I461" s="216"/>
      <c r="J461" s="216"/>
      <c r="K461" s="216"/>
      <c r="L461" s="216"/>
      <c r="M461" s="216"/>
      <c r="N461" s="216"/>
      <c r="O461" s="216"/>
      <c r="P461" s="216"/>
      <c r="Q461" s="216"/>
      <c r="R461" s="216"/>
      <c r="S461" s="216"/>
      <c r="T461" s="216"/>
      <c r="U461" s="216"/>
      <c r="V461" s="216"/>
      <c r="W461" s="216"/>
      <c r="X461" s="216"/>
      <c r="Y461" s="216"/>
      <c r="Z461" s="216"/>
      <c r="AA461" s="216"/>
      <c r="AB461" s="216"/>
      <c r="AC461" s="216"/>
      <c r="AD461" s="216"/>
      <c r="AE461" s="216"/>
      <c r="AF461" s="216"/>
      <c r="AG461" s="216"/>
      <c r="AH461" s="216"/>
      <c r="AI461" s="216"/>
      <c r="AJ461" s="216"/>
      <c r="AK461" s="216"/>
      <c r="AL461" s="216"/>
      <c r="AM461" s="216"/>
      <c r="AN461" s="216"/>
      <c r="AO461" s="216"/>
      <c r="AP461" s="216"/>
      <c r="AQ461" s="216"/>
      <c r="AR461" s="216"/>
      <c r="AS461" s="216"/>
      <c r="AT461" s="216"/>
      <c r="AU461" s="216"/>
      <c r="AV461" s="216"/>
      <c r="AW461" s="216"/>
      <c r="AX461" s="216"/>
      <c r="AY461" s="216"/>
      <c r="AZ461" s="216"/>
      <c r="BA461" s="216"/>
      <c r="BB461" s="216"/>
      <c r="BC461" s="216"/>
      <c r="BD461" s="216"/>
      <c r="BE461" s="216"/>
      <c r="BF461" s="216"/>
      <c r="BG461" s="216"/>
      <c r="BH461" s="216"/>
    </row>
    <row r="462" spans="1:7" ht="12.75">
      <c r="A462" s="220" t="s">
        <v>149</v>
      </c>
      <c r="B462" s="221" t="s">
        <v>83</v>
      </c>
      <c r="C462" s="222" t="s">
        <v>84</v>
      </c>
      <c r="D462" s="223"/>
      <c r="E462" s="224"/>
      <c r="F462" s="225">
        <f>SUM(G463:G473)</f>
        <v>0</v>
      </c>
      <c r="G462" s="225"/>
    </row>
    <row r="463" spans="1:60" ht="12.75" outlineLevel="1">
      <c r="A463" s="208">
        <v>168</v>
      </c>
      <c r="B463" s="209" t="s">
        <v>734</v>
      </c>
      <c r="C463" s="210" t="s">
        <v>735</v>
      </c>
      <c r="D463" s="211" t="s">
        <v>152</v>
      </c>
      <c r="E463" s="212">
        <v>354.25</v>
      </c>
      <c r="F463" s="213"/>
      <c r="G463" s="214">
        <f>E463*F463</f>
        <v>0</v>
      </c>
      <c r="H463" s="216"/>
      <c r="I463" s="216"/>
      <c r="J463" s="216"/>
      <c r="K463" s="216"/>
      <c r="L463" s="216"/>
      <c r="M463" s="216"/>
      <c r="N463" s="216"/>
      <c r="O463" s="216"/>
      <c r="P463" s="216"/>
      <c r="Q463" s="216"/>
      <c r="R463" s="216"/>
      <c r="S463" s="216"/>
      <c r="T463" s="216"/>
      <c r="U463" s="216"/>
      <c r="V463" s="216"/>
      <c r="W463" s="216"/>
      <c r="X463" s="216"/>
      <c r="Y463" s="216"/>
      <c r="Z463" s="216"/>
      <c r="AA463" s="216"/>
      <c r="AB463" s="216"/>
      <c r="AC463" s="216"/>
      <c r="AD463" s="216"/>
      <c r="AE463" s="216"/>
      <c r="AF463" s="216"/>
      <c r="AG463" s="216"/>
      <c r="AH463" s="216"/>
      <c r="AI463" s="216"/>
      <c r="AJ463" s="216"/>
      <c r="AK463" s="216"/>
      <c r="AL463" s="216"/>
      <c r="AM463" s="216"/>
      <c r="AN463" s="216"/>
      <c r="AO463" s="216"/>
      <c r="AP463" s="216"/>
      <c r="AQ463" s="216"/>
      <c r="AR463" s="216"/>
      <c r="AS463" s="216"/>
      <c r="AT463" s="216"/>
      <c r="AU463" s="216"/>
      <c r="AV463" s="216"/>
      <c r="AW463" s="216"/>
      <c r="AX463" s="216"/>
      <c r="AY463" s="216"/>
      <c r="AZ463" s="216"/>
      <c r="BA463" s="216"/>
      <c r="BB463" s="216"/>
      <c r="BC463" s="216"/>
      <c r="BD463" s="216"/>
      <c r="BE463" s="216"/>
      <c r="BF463" s="216"/>
      <c r="BG463" s="216"/>
      <c r="BH463" s="216"/>
    </row>
    <row r="464" spans="1:60" ht="12.75" outlineLevel="1">
      <c r="A464" s="208"/>
      <c r="B464" s="209"/>
      <c r="C464" s="217" t="s">
        <v>736</v>
      </c>
      <c r="D464" s="218"/>
      <c r="E464" s="219">
        <v>354.25</v>
      </c>
      <c r="F464" s="213"/>
      <c r="G464" s="214"/>
      <c r="H464" s="216"/>
      <c r="I464" s="216"/>
      <c r="J464" s="216"/>
      <c r="K464" s="216"/>
      <c r="L464" s="216"/>
      <c r="M464" s="216"/>
      <c r="N464" s="216"/>
      <c r="O464" s="216"/>
      <c r="P464" s="216"/>
      <c r="Q464" s="216"/>
      <c r="R464" s="216"/>
      <c r="S464" s="216"/>
      <c r="T464" s="216"/>
      <c r="U464" s="216"/>
      <c r="V464" s="216"/>
      <c r="W464" s="216"/>
      <c r="X464" s="216"/>
      <c r="Y464" s="216"/>
      <c r="Z464" s="216"/>
      <c r="AA464" s="216"/>
      <c r="AB464" s="216"/>
      <c r="AC464" s="216"/>
      <c r="AD464" s="216"/>
      <c r="AE464" s="216"/>
      <c r="AF464" s="216"/>
      <c r="AG464" s="216"/>
      <c r="AH464" s="216"/>
      <c r="AI464" s="216"/>
      <c r="AJ464" s="216"/>
      <c r="AK464" s="216"/>
      <c r="AL464" s="216"/>
      <c r="AM464" s="216"/>
      <c r="AN464" s="216"/>
      <c r="AO464" s="216"/>
      <c r="AP464" s="216"/>
      <c r="AQ464" s="216"/>
      <c r="AR464" s="216"/>
      <c r="AS464" s="216"/>
      <c r="AT464" s="216"/>
      <c r="AU464" s="216"/>
      <c r="AV464" s="216"/>
      <c r="AW464" s="216"/>
      <c r="AX464" s="216"/>
      <c r="AY464" s="216"/>
      <c r="AZ464" s="216"/>
      <c r="BA464" s="216"/>
      <c r="BB464" s="216"/>
      <c r="BC464" s="216"/>
      <c r="BD464" s="216"/>
      <c r="BE464" s="216"/>
      <c r="BF464" s="216"/>
      <c r="BG464" s="216"/>
      <c r="BH464" s="216"/>
    </row>
    <row r="465" spans="1:60" ht="12.75" outlineLevel="1">
      <c r="A465" s="208">
        <v>169</v>
      </c>
      <c r="B465" s="209" t="s">
        <v>737</v>
      </c>
      <c r="C465" s="210" t="s">
        <v>738</v>
      </c>
      <c r="D465" s="211" t="s">
        <v>152</v>
      </c>
      <c r="E465" s="212">
        <v>1062.75</v>
      </c>
      <c r="F465" s="213"/>
      <c r="G465" s="214">
        <f>E465*F465</f>
        <v>0</v>
      </c>
      <c r="H465" s="216"/>
      <c r="I465" s="216"/>
      <c r="J465" s="216"/>
      <c r="K465" s="216"/>
      <c r="L465" s="216"/>
      <c r="M465" s="216"/>
      <c r="N465" s="216"/>
      <c r="O465" s="216"/>
      <c r="P465" s="216"/>
      <c r="Q465" s="216"/>
      <c r="R465" s="216"/>
      <c r="S465" s="216"/>
      <c r="T465" s="216"/>
      <c r="U465" s="216"/>
      <c r="V465" s="216"/>
      <c r="W465" s="216"/>
      <c r="X465" s="216"/>
      <c r="Y465" s="216"/>
      <c r="Z465" s="216"/>
      <c r="AA465" s="216"/>
      <c r="AB465" s="216"/>
      <c r="AC465" s="216"/>
      <c r="AD465" s="216"/>
      <c r="AE465" s="216"/>
      <c r="AF465" s="216"/>
      <c r="AG465" s="216"/>
      <c r="AH465" s="216"/>
      <c r="AI465" s="216"/>
      <c r="AJ465" s="216"/>
      <c r="AK465" s="216"/>
      <c r="AL465" s="216"/>
      <c r="AM465" s="216"/>
      <c r="AN465" s="216"/>
      <c r="AO465" s="216"/>
      <c r="AP465" s="216"/>
      <c r="AQ465" s="216"/>
      <c r="AR465" s="216"/>
      <c r="AS465" s="216"/>
      <c r="AT465" s="216"/>
      <c r="AU465" s="216"/>
      <c r="AV465" s="216"/>
      <c r="AW465" s="216"/>
      <c r="AX465" s="216"/>
      <c r="AY465" s="216"/>
      <c r="AZ465" s="216"/>
      <c r="BA465" s="216"/>
      <c r="BB465" s="216"/>
      <c r="BC465" s="216"/>
      <c r="BD465" s="216"/>
      <c r="BE465" s="216"/>
      <c r="BF465" s="216"/>
      <c r="BG465" s="216"/>
      <c r="BH465" s="216"/>
    </row>
    <row r="466" spans="1:60" ht="12.75" outlineLevel="1">
      <c r="A466" s="208"/>
      <c r="B466" s="209"/>
      <c r="C466" s="217" t="s">
        <v>739</v>
      </c>
      <c r="D466" s="218"/>
      <c r="E466" s="219">
        <v>1062.75</v>
      </c>
      <c r="F466" s="213"/>
      <c r="G466" s="214"/>
      <c r="H466" s="216"/>
      <c r="I466" s="216"/>
      <c r="J466" s="216"/>
      <c r="K466" s="216"/>
      <c r="L466" s="216"/>
      <c r="M466" s="216"/>
      <c r="N466" s="216"/>
      <c r="O466" s="216"/>
      <c r="P466" s="216"/>
      <c r="Q466" s="216"/>
      <c r="R466" s="216"/>
      <c r="S466" s="216"/>
      <c r="T466" s="216"/>
      <c r="U466" s="216"/>
      <c r="V466" s="216"/>
      <c r="W466" s="216"/>
      <c r="X466" s="216"/>
      <c r="Y466" s="216"/>
      <c r="Z466" s="216"/>
      <c r="AA466" s="216"/>
      <c r="AB466" s="216"/>
      <c r="AC466" s="216"/>
      <c r="AD466" s="216"/>
      <c r="AE466" s="216"/>
      <c r="AF466" s="216"/>
      <c r="AG466" s="216"/>
      <c r="AH466" s="216"/>
      <c r="AI466" s="216"/>
      <c r="AJ466" s="216"/>
      <c r="AK466" s="216"/>
      <c r="AL466" s="216"/>
      <c r="AM466" s="216"/>
      <c r="AN466" s="216"/>
      <c r="AO466" s="216"/>
      <c r="AP466" s="216"/>
      <c r="AQ466" s="216"/>
      <c r="AR466" s="216"/>
      <c r="AS466" s="216"/>
      <c r="AT466" s="216"/>
      <c r="AU466" s="216"/>
      <c r="AV466" s="216"/>
      <c r="AW466" s="216"/>
      <c r="AX466" s="216"/>
      <c r="AY466" s="216"/>
      <c r="AZ466" s="216"/>
      <c r="BA466" s="216"/>
      <c r="BB466" s="216"/>
      <c r="BC466" s="216"/>
      <c r="BD466" s="216"/>
      <c r="BE466" s="216"/>
      <c r="BF466" s="216"/>
      <c r="BG466" s="216"/>
      <c r="BH466" s="216"/>
    </row>
    <row r="467" spans="1:60" ht="12.75" outlineLevel="1">
      <c r="A467" s="208">
        <v>170</v>
      </c>
      <c r="B467" s="209" t="s">
        <v>740</v>
      </c>
      <c r="C467" s="210" t="s">
        <v>741</v>
      </c>
      <c r="D467" s="211" t="s">
        <v>152</v>
      </c>
      <c r="E467" s="212">
        <v>354.25</v>
      </c>
      <c r="F467" s="213"/>
      <c r="G467" s="214">
        <f aca="true" t="shared" si="23" ref="G467:G468">E467*F467</f>
        <v>0</v>
      </c>
      <c r="H467" s="216"/>
      <c r="I467" s="216"/>
      <c r="J467" s="216"/>
      <c r="K467" s="216"/>
      <c r="L467" s="216"/>
      <c r="M467" s="216"/>
      <c r="N467" s="216"/>
      <c r="O467" s="216"/>
      <c r="P467" s="216"/>
      <c r="Q467" s="216"/>
      <c r="R467" s="216"/>
      <c r="S467" s="216"/>
      <c r="T467" s="216"/>
      <c r="U467" s="216"/>
      <c r="V467" s="216"/>
      <c r="W467" s="216"/>
      <c r="X467" s="216"/>
      <c r="Y467" s="216"/>
      <c r="Z467" s="216"/>
      <c r="AA467" s="216"/>
      <c r="AB467" s="216"/>
      <c r="AC467" s="216"/>
      <c r="AD467" s="216"/>
      <c r="AE467" s="216"/>
      <c r="AF467" s="216"/>
      <c r="AG467" s="216"/>
      <c r="AH467" s="216"/>
      <c r="AI467" s="216"/>
      <c r="AJ467" s="216"/>
      <c r="AK467" s="216"/>
      <c r="AL467" s="216"/>
      <c r="AM467" s="216"/>
      <c r="AN467" s="216"/>
      <c r="AO467" s="216"/>
      <c r="AP467" s="216"/>
      <c r="AQ467" s="216"/>
      <c r="AR467" s="216"/>
      <c r="AS467" s="216"/>
      <c r="AT467" s="216"/>
      <c r="AU467" s="216"/>
      <c r="AV467" s="216"/>
      <c r="AW467" s="216"/>
      <c r="AX467" s="216"/>
      <c r="AY467" s="216"/>
      <c r="AZ467" s="216"/>
      <c r="BA467" s="216"/>
      <c r="BB467" s="216"/>
      <c r="BC467" s="216"/>
      <c r="BD467" s="216"/>
      <c r="BE467" s="216"/>
      <c r="BF467" s="216"/>
      <c r="BG467" s="216"/>
      <c r="BH467" s="216"/>
    </row>
    <row r="468" spans="1:60" ht="12.75" outlineLevel="1">
      <c r="A468" s="208">
        <v>171</v>
      </c>
      <c r="B468" s="209" t="s">
        <v>742</v>
      </c>
      <c r="C468" s="210" t="s">
        <v>743</v>
      </c>
      <c r="D468" s="211" t="s">
        <v>152</v>
      </c>
      <c r="E468" s="212">
        <v>101.9</v>
      </c>
      <c r="F468" s="213"/>
      <c r="G468" s="214">
        <f t="shared" si="23"/>
        <v>0</v>
      </c>
      <c r="H468" s="216"/>
      <c r="I468" s="216"/>
      <c r="J468" s="216"/>
      <c r="K468" s="216"/>
      <c r="L468" s="216"/>
      <c r="M468" s="216"/>
      <c r="N468" s="216"/>
      <c r="O468" s="216"/>
      <c r="P468" s="216"/>
      <c r="Q468" s="216"/>
      <c r="R468" s="216"/>
      <c r="S468" s="216"/>
      <c r="T468" s="216"/>
      <c r="U468" s="216"/>
      <c r="V468" s="216"/>
      <c r="W468" s="216"/>
      <c r="X468" s="216"/>
      <c r="Y468" s="216"/>
      <c r="Z468" s="216"/>
      <c r="AA468" s="216"/>
      <c r="AB468" s="216"/>
      <c r="AC468" s="216"/>
      <c r="AD468" s="216"/>
      <c r="AE468" s="216"/>
      <c r="AF468" s="216"/>
      <c r="AG468" s="216"/>
      <c r="AH468" s="216"/>
      <c r="AI468" s="216"/>
      <c r="AJ468" s="216"/>
      <c r="AK468" s="216"/>
      <c r="AL468" s="216"/>
      <c r="AM468" s="216"/>
      <c r="AN468" s="216"/>
      <c r="AO468" s="216"/>
      <c r="AP468" s="216"/>
      <c r="AQ468" s="216"/>
      <c r="AR468" s="216"/>
      <c r="AS468" s="216"/>
      <c r="AT468" s="216"/>
      <c r="AU468" s="216"/>
      <c r="AV468" s="216"/>
      <c r="AW468" s="216"/>
      <c r="AX468" s="216"/>
      <c r="AY468" s="216"/>
      <c r="AZ468" s="216"/>
      <c r="BA468" s="216"/>
      <c r="BB468" s="216"/>
      <c r="BC468" s="216"/>
      <c r="BD468" s="216"/>
      <c r="BE468" s="216"/>
      <c r="BF468" s="216"/>
      <c r="BG468" s="216"/>
      <c r="BH468" s="216"/>
    </row>
    <row r="469" spans="1:60" ht="12.75" outlineLevel="1">
      <c r="A469" s="208"/>
      <c r="B469" s="209"/>
      <c r="C469" s="217" t="s">
        <v>744</v>
      </c>
      <c r="D469" s="218"/>
      <c r="E469" s="219">
        <v>101.9</v>
      </c>
      <c r="F469" s="213"/>
      <c r="G469" s="214"/>
      <c r="H469" s="216"/>
      <c r="I469" s="216"/>
      <c r="J469" s="216"/>
      <c r="K469" s="216"/>
      <c r="L469" s="216"/>
      <c r="M469" s="216"/>
      <c r="N469" s="216"/>
      <c r="O469" s="216"/>
      <c r="P469" s="216"/>
      <c r="Q469" s="216"/>
      <c r="R469" s="216"/>
      <c r="S469" s="216"/>
      <c r="T469" s="216"/>
      <c r="U469" s="216"/>
      <c r="V469" s="216"/>
      <c r="W469" s="216"/>
      <c r="X469" s="216"/>
      <c r="Y469" s="216"/>
      <c r="Z469" s="216"/>
      <c r="AA469" s="216"/>
      <c r="AB469" s="216"/>
      <c r="AC469" s="216"/>
      <c r="AD469" s="216"/>
      <c r="AE469" s="216"/>
      <c r="AF469" s="216"/>
      <c r="AG469" s="216"/>
      <c r="AH469" s="216"/>
      <c r="AI469" s="216"/>
      <c r="AJ469" s="216"/>
      <c r="AK469" s="216"/>
      <c r="AL469" s="216"/>
      <c r="AM469" s="216"/>
      <c r="AN469" s="216"/>
      <c r="AO469" s="216"/>
      <c r="AP469" s="216"/>
      <c r="AQ469" s="216"/>
      <c r="AR469" s="216"/>
      <c r="AS469" s="216"/>
      <c r="AT469" s="216"/>
      <c r="AU469" s="216"/>
      <c r="AV469" s="216"/>
      <c r="AW469" s="216"/>
      <c r="AX469" s="216"/>
      <c r="AY469" s="216"/>
      <c r="AZ469" s="216"/>
      <c r="BA469" s="216"/>
      <c r="BB469" s="216"/>
      <c r="BC469" s="216"/>
      <c r="BD469" s="216"/>
      <c r="BE469" s="216"/>
      <c r="BF469" s="216"/>
      <c r="BG469" s="216"/>
      <c r="BH469" s="216"/>
    </row>
    <row r="470" spans="1:60" ht="12.75" outlineLevel="1">
      <c r="A470" s="208">
        <v>172</v>
      </c>
      <c r="B470" s="209" t="s">
        <v>745</v>
      </c>
      <c r="C470" s="210" t="s">
        <v>746</v>
      </c>
      <c r="D470" s="211" t="s">
        <v>169</v>
      </c>
      <c r="E470" s="212">
        <v>23.1</v>
      </c>
      <c r="F470" s="213"/>
      <c r="G470" s="214">
        <f>E470*F470</f>
        <v>0</v>
      </c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16"/>
      <c r="Z470" s="216"/>
      <c r="AA470" s="216"/>
      <c r="AB470" s="216"/>
      <c r="AC470" s="216"/>
      <c r="AD470" s="216"/>
      <c r="AE470" s="216"/>
      <c r="AF470" s="216"/>
      <c r="AG470" s="216"/>
      <c r="AH470" s="216"/>
      <c r="AI470" s="216"/>
      <c r="AJ470" s="216"/>
      <c r="AK470" s="216"/>
      <c r="AL470" s="216"/>
      <c r="AM470" s="216"/>
      <c r="AN470" s="216"/>
      <c r="AO470" s="216"/>
      <c r="AP470" s="216"/>
      <c r="AQ470" s="216"/>
      <c r="AR470" s="216"/>
      <c r="AS470" s="216"/>
      <c r="AT470" s="216"/>
      <c r="AU470" s="216"/>
      <c r="AV470" s="216"/>
      <c r="AW470" s="216"/>
      <c r="AX470" s="216"/>
      <c r="AY470" s="216"/>
      <c r="AZ470" s="216"/>
      <c r="BA470" s="216"/>
      <c r="BB470" s="216"/>
      <c r="BC470" s="216"/>
      <c r="BD470" s="216"/>
      <c r="BE470" s="216"/>
      <c r="BF470" s="216"/>
      <c r="BG470" s="216"/>
      <c r="BH470" s="216"/>
    </row>
    <row r="471" spans="1:60" ht="12.75" outlineLevel="1">
      <c r="A471" s="208"/>
      <c r="B471" s="209"/>
      <c r="C471" s="217" t="s">
        <v>747</v>
      </c>
      <c r="D471" s="218"/>
      <c r="E471" s="219">
        <v>23.1</v>
      </c>
      <c r="F471" s="213"/>
      <c r="G471" s="214"/>
      <c r="H471" s="216"/>
      <c r="I471" s="216"/>
      <c r="J471" s="216"/>
      <c r="K471" s="216"/>
      <c r="L471" s="216"/>
      <c r="M471" s="216"/>
      <c r="N471" s="216"/>
      <c r="O471" s="216"/>
      <c r="P471" s="216"/>
      <c r="Q471" s="216"/>
      <c r="R471" s="216"/>
      <c r="S471" s="216"/>
      <c r="T471" s="216"/>
      <c r="U471" s="216"/>
      <c r="V471" s="216"/>
      <c r="W471" s="216"/>
      <c r="X471" s="216"/>
      <c r="Y471" s="216"/>
      <c r="Z471" s="216"/>
      <c r="AA471" s="216"/>
      <c r="AB471" s="216"/>
      <c r="AC471" s="216"/>
      <c r="AD471" s="216"/>
      <c r="AE471" s="216"/>
      <c r="AF471" s="216"/>
      <c r="AG471" s="216"/>
      <c r="AH471" s="216"/>
      <c r="AI471" s="216"/>
      <c r="AJ471" s="216"/>
      <c r="AK471" s="216"/>
      <c r="AL471" s="216"/>
      <c r="AM471" s="216"/>
      <c r="AN471" s="216"/>
      <c r="AO471" s="216"/>
      <c r="AP471" s="216"/>
      <c r="AQ471" s="216"/>
      <c r="AR471" s="216"/>
      <c r="AS471" s="216"/>
      <c r="AT471" s="216"/>
      <c r="AU471" s="216"/>
      <c r="AV471" s="216"/>
      <c r="AW471" s="216"/>
      <c r="AX471" s="216"/>
      <c r="AY471" s="216"/>
      <c r="AZ471" s="216"/>
      <c r="BA471" s="216"/>
      <c r="BB471" s="216"/>
      <c r="BC471" s="216"/>
      <c r="BD471" s="216"/>
      <c r="BE471" s="216"/>
      <c r="BF471" s="216"/>
      <c r="BG471" s="216"/>
      <c r="BH471" s="216"/>
    </row>
    <row r="472" spans="1:60" ht="12.75" outlineLevel="1">
      <c r="A472" s="208">
        <v>173</v>
      </c>
      <c r="B472" s="209" t="s">
        <v>748</v>
      </c>
      <c r="C472" s="210" t="s">
        <v>749</v>
      </c>
      <c r="D472" s="211" t="s">
        <v>169</v>
      </c>
      <c r="E472" s="212">
        <v>23.1</v>
      </c>
      <c r="F472" s="213"/>
      <c r="G472" s="214">
        <f aca="true" t="shared" si="24" ref="G472:G473">E472*F472</f>
        <v>0</v>
      </c>
      <c r="H472" s="216"/>
      <c r="I472" s="216"/>
      <c r="J472" s="216"/>
      <c r="K472" s="216"/>
      <c r="L472" s="216"/>
      <c r="M472" s="216"/>
      <c r="N472" s="216"/>
      <c r="O472" s="216"/>
      <c r="P472" s="216"/>
      <c r="Q472" s="216"/>
      <c r="R472" s="216"/>
      <c r="S472" s="216"/>
      <c r="T472" s="216"/>
      <c r="U472" s="216"/>
      <c r="V472" s="216"/>
      <c r="W472" s="216"/>
      <c r="X472" s="216"/>
      <c r="Y472" s="216"/>
      <c r="Z472" s="216"/>
      <c r="AA472" s="216"/>
      <c r="AB472" s="216"/>
      <c r="AC472" s="216"/>
      <c r="AD472" s="216"/>
      <c r="AE472" s="216"/>
      <c r="AF472" s="216"/>
      <c r="AG472" s="216"/>
      <c r="AH472" s="216"/>
      <c r="AI472" s="216"/>
      <c r="AJ472" s="216"/>
      <c r="AK472" s="216"/>
      <c r="AL472" s="216"/>
      <c r="AM472" s="216"/>
      <c r="AN472" s="216"/>
      <c r="AO472" s="216"/>
      <c r="AP472" s="216"/>
      <c r="AQ472" s="216"/>
      <c r="AR472" s="216"/>
      <c r="AS472" s="216"/>
      <c r="AT472" s="216"/>
      <c r="AU472" s="216"/>
      <c r="AV472" s="216"/>
      <c r="AW472" s="216"/>
      <c r="AX472" s="216"/>
      <c r="AY472" s="216"/>
      <c r="AZ472" s="216"/>
      <c r="BA472" s="216"/>
      <c r="BB472" s="216"/>
      <c r="BC472" s="216"/>
      <c r="BD472" s="216"/>
      <c r="BE472" s="216"/>
      <c r="BF472" s="216"/>
      <c r="BG472" s="216"/>
      <c r="BH472" s="216"/>
    </row>
    <row r="473" spans="1:60" ht="22.5" outlineLevel="1">
      <c r="A473" s="208">
        <v>174</v>
      </c>
      <c r="B473" s="209" t="s">
        <v>750</v>
      </c>
      <c r="C473" s="210" t="s">
        <v>751</v>
      </c>
      <c r="D473" s="211" t="s">
        <v>423</v>
      </c>
      <c r="E473" s="212">
        <v>1</v>
      </c>
      <c r="F473" s="213"/>
      <c r="G473" s="214">
        <f t="shared" si="24"/>
        <v>0</v>
      </c>
      <c r="H473" s="216"/>
      <c r="I473" s="216"/>
      <c r="J473" s="216"/>
      <c r="K473" s="216"/>
      <c r="L473" s="216"/>
      <c r="M473" s="216"/>
      <c r="N473" s="216"/>
      <c r="O473" s="216"/>
      <c r="P473" s="216"/>
      <c r="Q473" s="216"/>
      <c r="R473" s="216"/>
      <c r="S473" s="216"/>
      <c r="T473" s="216"/>
      <c r="U473" s="216"/>
      <c r="V473" s="216"/>
      <c r="W473" s="216"/>
      <c r="X473" s="216"/>
      <c r="Y473" s="216"/>
      <c r="Z473" s="216"/>
      <c r="AA473" s="216"/>
      <c r="AB473" s="216"/>
      <c r="AC473" s="216"/>
      <c r="AD473" s="216"/>
      <c r="AE473" s="216"/>
      <c r="AF473" s="216"/>
      <c r="AG473" s="216"/>
      <c r="AH473" s="216"/>
      <c r="AI473" s="216"/>
      <c r="AJ473" s="216"/>
      <c r="AK473" s="216"/>
      <c r="AL473" s="216"/>
      <c r="AM473" s="216"/>
      <c r="AN473" s="216"/>
      <c r="AO473" s="216"/>
      <c r="AP473" s="216"/>
      <c r="AQ473" s="216"/>
      <c r="AR473" s="216"/>
      <c r="AS473" s="216"/>
      <c r="AT473" s="216"/>
      <c r="AU473" s="216"/>
      <c r="AV473" s="216"/>
      <c r="AW473" s="216"/>
      <c r="AX473" s="216"/>
      <c r="AY473" s="216"/>
      <c r="AZ473" s="216"/>
      <c r="BA473" s="216"/>
      <c r="BB473" s="216"/>
      <c r="BC473" s="216"/>
      <c r="BD473" s="216"/>
      <c r="BE473" s="216"/>
      <c r="BF473" s="216"/>
      <c r="BG473" s="216"/>
      <c r="BH473" s="216"/>
    </row>
    <row r="474" spans="1:7" ht="12.75">
      <c r="A474" s="220" t="s">
        <v>149</v>
      </c>
      <c r="B474" s="221" t="s">
        <v>85</v>
      </c>
      <c r="C474" s="222" t="s">
        <v>86</v>
      </c>
      <c r="D474" s="223"/>
      <c r="E474" s="224"/>
      <c r="F474" s="225">
        <f>SUM(G475:G509)</f>
        <v>0</v>
      </c>
      <c r="G474" s="225"/>
    </row>
    <row r="475" spans="1:60" ht="12.75" outlineLevel="1">
      <c r="A475" s="208">
        <v>175</v>
      </c>
      <c r="B475" s="209" t="s">
        <v>752</v>
      </c>
      <c r="C475" s="210" t="s">
        <v>753</v>
      </c>
      <c r="D475" s="211" t="s">
        <v>169</v>
      </c>
      <c r="E475" s="212">
        <v>13.4375</v>
      </c>
      <c r="F475" s="213"/>
      <c r="G475" s="214">
        <f>E475*F475</f>
        <v>0</v>
      </c>
      <c r="H475" s="216"/>
      <c r="I475" s="216"/>
      <c r="J475" s="216"/>
      <c r="K475" s="216"/>
      <c r="L475" s="216"/>
      <c r="M475" s="216"/>
      <c r="N475" s="216"/>
      <c r="O475" s="216"/>
      <c r="P475" s="216"/>
      <c r="Q475" s="216"/>
      <c r="R475" s="216"/>
      <c r="S475" s="216"/>
      <c r="T475" s="216"/>
      <c r="U475" s="216"/>
      <c r="V475" s="216"/>
      <c r="W475" s="216"/>
      <c r="X475" s="216"/>
      <c r="Y475" s="216"/>
      <c r="Z475" s="216"/>
      <c r="AA475" s="216"/>
      <c r="AB475" s="216"/>
      <c r="AC475" s="216"/>
      <c r="AD475" s="216"/>
      <c r="AE475" s="216"/>
      <c r="AF475" s="216"/>
      <c r="AG475" s="216"/>
      <c r="AH475" s="216"/>
      <c r="AI475" s="216"/>
      <c r="AJ475" s="216"/>
      <c r="AK475" s="216"/>
      <c r="AL475" s="216"/>
      <c r="AM475" s="216"/>
      <c r="AN475" s="216"/>
      <c r="AO475" s="216"/>
      <c r="AP475" s="216"/>
      <c r="AQ475" s="216"/>
      <c r="AR475" s="216"/>
      <c r="AS475" s="216"/>
      <c r="AT475" s="216"/>
      <c r="AU475" s="216"/>
      <c r="AV475" s="216"/>
      <c r="AW475" s="216"/>
      <c r="AX475" s="216"/>
      <c r="AY475" s="216"/>
      <c r="AZ475" s="216"/>
      <c r="BA475" s="216"/>
      <c r="BB475" s="216"/>
      <c r="BC475" s="216"/>
      <c r="BD475" s="216"/>
      <c r="BE475" s="216"/>
      <c r="BF475" s="216"/>
      <c r="BG475" s="216"/>
      <c r="BH475" s="216"/>
    </row>
    <row r="476" spans="1:60" ht="12.75" outlineLevel="1">
      <c r="A476" s="208"/>
      <c r="B476" s="209"/>
      <c r="C476" s="217" t="s">
        <v>754</v>
      </c>
      <c r="D476" s="218"/>
      <c r="E476" s="219">
        <v>0.525</v>
      </c>
      <c r="F476" s="213"/>
      <c r="G476" s="214"/>
      <c r="H476" s="216"/>
      <c r="I476" s="216"/>
      <c r="J476" s="216"/>
      <c r="K476" s="216"/>
      <c r="L476" s="216"/>
      <c r="M476" s="216"/>
      <c r="N476" s="216"/>
      <c r="O476" s="216"/>
      <c r="P476" s="216"/>
      <c r="Q476" s="216"/>
      <c r="R476" s="216"/>
      <c r="S476" s="216"/>
      <c r="T476" s="216"/>
      <c r="U476" s="216"/>
      <c r="V476" s="216"/>
      <c r="W476" s="216"/>
      <c r="X476" s="216"/>
      <c r="Y476" s="216"/>
      <c r="Z476" s="216"/>
      <c r="AA476" s="216"/>
      <c r="AB476" s="216"/>
      <c r="AC476" s="216"/>
      <c r="AD476" s="216"/>
      <c r="AE476" s="216"/>
      <c r="AF476" s="216"/>
      <c r="AG476" s="216"/>
      <c r="AH476" s="216"/>
      <c r="AI476" s="216"/>
      <c r="AJ476" s="216"/>
      <c r="AK476" s="216"/>
      <c r="AL476" s="216"/>
      <c r="AM476" s="216"/>
      <c r="AN476" s="216"/>
      <c r="AO476" s="216"/>
      <c r="AP476" s="216"/>
      <c r="AQ476" s="216"/>
      <c r="AR476" s="216"/>
      <c r="AS476" s="216"/>
      <c r="AT476" s="216"/>
      <c r="AU476" s="216"/>
      <c r="AV476" s="216"/>
      <c r="AW476" s="216"/>
      <c r="AX476" s="216"/>
      <c r="AY476" s="216"/>
      <c r="AZ476" s="216"/>
      <c r="BA476" s="216"/>
      <c r="BB476" s="216"/>
      <c r="BC476" s="216"/>
      <c r="BD476" s="216"/>
      <c r="BE476" s="216"/>
      <c r="BF476" s="216"/>
      <c r="BG476" s="216"/>
      <c r="BH476" s="216"/>
    </row>
    <row r="477" spans="1:60" ht="12.75" outlineLevel="1">
      <c r="A477" s="208"/>
      <c r="B477" s="209"/>
      <c r="C477" s="217" t="s">
        <v>755</v>
      </c>
      <c r="D477" s="218"/>
      <c r="E477" s="219">
        <v>5.6</v>
      </c>
      <c r="F477" s="213"/>
      <c r="G477" s="214"/>
      <c r="H477" s="216"/>
      <c r="I477" s="216"/>
      <c r="J477" s="216"/>
      <c r="K477" s="216"/>
      <c r="L477" s="216"/>
      <c r="M477" s="216"/>
      <c r="N477" s="216"/>
      <c r="O477" s="216"/>
      <c r="P477" s="216"/>
      <c r="Q477" s="216"/>
      <c r="R477" s="216"/>
      <c r="S477" s="216"/>
      <c r="T477" s="216"/>
      <c r="U477" s="216"/>
      <c r="V477" s="216"/>
      <c r="W477" s="216"/>
      <c r="X477" s="216"/>
      <c r="Y477" s="216"/>
      <c r="Z477" s="216"/>
      <c r="AA477" s="216"/>
      <c r="AB477" s="216"/>
      <c r="AC477" s="216"/>
      <c r="AD477" s="216"/>
      <c r="AE477" s="216"/>
      <c r="AF477" s="216"/>
      <c r="AG477" s="216"/>
      <c r="AH477" s="216"/>
      <c r="AI477" s="216"/>
      <c r="AJ477" s="216"/>
      <c r="AK477" s="216"/>
      <c r="AL477" s="216"/>
      <c r="AM477" s="216"/>
      <c r="AN477" s="216"/>
      <c r="AO477" s="216"/>
      <c r="AP477" s="216"/>
      <c r="AQ477" s="216"/>
      <c r="AR477" s="216"/>
      <c r="AS477" s="216"/>
      <c r="AT477" s="216"/>
      <c r="AU477" s="216"/>
      <c r="AV477" s="216"/>
      <c r="AW477" s="216"/>
      <c r="AX477" s="216"/>
      <c r="AY477" s="216"/>
      <c r="AZ477" s="216"/>
      <c r="BA477" s="216"/>
      <c r="BB477" s="216"/>
      <c r="BC477" s="216"/>
      <c r="BD477" s="216"/>
      <c r="BE477" s="216"/>
      <c r="BF477" s="216"/>
      <c r="BG477" s="216"/>
      <c r="BH477" s="216"/>
    </row>
    <row r="478" spans="1:60" ht="12.75" outlineLevel="1">
      <c r="A478" s="208"/>
      <c r="B478" s="209"/>
      <c r="C478" s="217" t="s">
        <v>756</v>
      </c>
      <c r="D478" s="218"/>
      <c r="E478" s="219">
        <v>3.6</v>
      </c>
      <c r="F478" s="213"/>
      <c r="G478" s="214"/>
      <c r="H478" s="216"/>
      <c r="I478" s="216"/>
      <c r="J478" s="216"/>
      <c r="K478" s="216"/>
      <c r="L478" s="216"/>
      <c r="M478" s="216"/>
      <c r="N478" s="216"/>
      <c r="O478" s="216"/>
      <c r="P478" s="216"/>
      <c r="Q478" s="216"/>
      <c r="R478" s="216"/>
      <c r="S478" s="216"/>
      <c r="T478" s="216"/>
      <c r="U478" s="216"/>
      <c r="V478" s="216"/>
      <c r="W478" s="216"/>
      <c r="X478" s="216"/>
      <c r="Y478" s="216"/>
      <c r="Z478" s="216"/>
      <c r="AA478" s="216"/>
      <c r="AB478" s="216"/>
      <c r="AC478" s="216"/>
      <c r="AD478" s="216"/>
      <c r="AE478" s="216"/>
      <c r="AF478" s="216"/>
      <c r="AG478" s="216"/>
      <c r="AH478" s="216"/>
      <c r="AI478" s="216"/>
      <c r="AJ478" s="216"/>
      <c r="AK478" s="216"/>
      <c r="AL478" s="216"/>
      <c r="AM478" s="216"/>
      <c r="AN478" s="216"/>
      <c r="AO478" s="216"/>
      <c r="AP478" s="216"/>
      <c r="AQ478" s="216"/>
      <c r="AR478" s="216"/>
      <c r="AS478" s="216"/>
      <c r="AT478" s="216"/>
      <c r="AU478" s="216"/>
      <c r="AV478" s="216"/>
      <c r="AW478" s="216"/>
      <c r="AX478" s="216"/>
      <c r="AY478" s="216"/>
      <c r="AZ478" s="216"/>
      <c r="BA478" s="216"/>
      <c r="BB478" s="216"/>
      <c r="BC478" s="216"/>
      <c r="BD478" s="216"/>
      <c r="BE478" s="216"/>
      <c r="BF478" s="216"/>
      <c r="BG478" s="216"/>
      <c r="BH478" s="216"/>
    </row>
    <row r="479" spans="1:60" ht="12.75" outlineLevel="1">
      <c r="A479" s="208"/>
      <c r="B479" s="209"/>
      <c r="C479" s="217" t="s">
        <v>757</v>
      </c>
      <c r="D479" s="218"/>
      <c r="E479" s="219">
        <v>3.7125</v>
      </c>
      <c r="F479" s="213"/>
      <c r="G479" s="214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16"/>
      <c r="Z479" s="216"/>
      <c r="AA479" s="216"/>
      <c r="AB479" s="216"/>
      <c r="AC479" s="216"/>
      <c r="AD479" s="216"/>
      <c r="AE479" s="216"/>
      <c r="AF479" s="216"/>
      <c r="AG479" s="216"/>
      <c r="AH479" s="216"/>
      <c r="AI479" s="216"/>
      <c r="AJ479" s="216"/>
      <c r="AK479" s="216"/>
      <c r="AL479" s="216"/>
      <c r="AM479" s="216"/>
      <c r="AN479" s="216"/>
      <c r="AO479" s="216"/>
      <c r="AP479" s="216"/>
      <c r="AQ479" s="216"/>
      <c r="AR479" s="216"/>
      <c r="AS479" s="216"/>
      <c r="AT479" s="216"/>
      <c r="AU479" s="216"/>
      <c r="AV479" s="216"/>
      <c r="AW479" s="216"/>
      <c r="AX479" s="216"/>
      <c r="AY479" s="216"/>
      <c r="AZ479" s="216"/>
      <c r="BA479" s="216"/>
      <c r="BB479" s="216"/>
      <c r="BC479" s="216"/>
      <c r="BD479" s="216"/>
      <c r="BE479" s="216"/>
      <c r="BF479" s="216"/>
      <c r="BG479" s="216"/>
      <c r="BH479" s="216"/>
    </row>
    <row r="480" spans="1:60" ht="12.75" outlineLevel="1">
      <c r="A480" s="208">
        <v>176</v>
      </c>
      <c r="B480" s="209" t="s">
        <v>758</v>
      </c>
      <c r="C480" s="210" t="s">
        <v>759</v>
      </c>
      <c r="D480" s="211" t="s">
        <v>169</v>
      </c>
      <c r="E480" s="212">
        <v>43.211</v>
      </c>
      <c r="F480" s="213"/>
      <c r="G480" s="214">
        <f>E480*F480</f>
        <v>0</v>
      </c>
      <c r="H480" s="216"/>
      <c r="I480" s="216"/>
      <c r="J480" s="216"/>
      <c r="K480" s="216"/>
      <c r="L480" s="216"/>
      <c r="M480" s="216"/>
      <c r="N480" s="216"/>
      <c r="O480" s="216"/>
      <c r="P480" s="216"/>
      <c r="Q480" s="216"/>
      <c r="R480" s="216"/>
      <c r="S480" s="216"/>
      <c r="T480" s="216"/>
      <c r="U480" s="216"/>
      <c r="V480" s="216"/>
      <c r="W480" s="216"/>
      <c r="X480" s="216"/>
      <c r="Y480" s="216"/>
      <c r="Z480" s="216"/>
      <c r="AA480" s="216"/>
      <c r="AB480" s="216"/>
      <c r="AC480" s="216"/>
      <c r="AD480" s="216"/>
      <c r="AE480" s="216"/>
      <c r="AF480" s="216"/>
      <c r="AG480" s="216"/>
      <c r="AH480" s="216"/>
      <c r="AI480" s="216"/>
      <c r="AJ480" s="216"/>
      <c r="AK480" s="216"/>
      <c r="AL480" s="216"/>
      <c r="AM480" s="216"/>
      <c r="AN480" s="216"/>
      <c r="AO480" s="216"/>
      <c r="AP480" s="216"/>
      <c r="AQ480" s="216"/>
      <c r="AR480" s="216"/>
      <c r="AS480" s="216"/>
      <c r="AT480" s="216"/>
      <c r="AU480" s="216"/>
      <c r="AV480" s="216"/>
      <c r="AW480" s="216"/>
      <c r="AX480" s="216"/>
      <c r="AY480" s="216"/>
      <c r="AZ480" s="216"/>
      <c r="BA480" s="216"/>
      <c r="BB480" s="216"/>
      <c r="BC480" s="216"/>
      <c r="BD480" s="216"/>
      <c r="BE480" s="216"/>
      <c r="BF480" s="216"/>
      <c r="BG480" s="216"/>
      <c r="BH480" s="216"/>
    </row>
    <row r="481" spans="1:60" ht="12.75" outlineLevel="1">
      <c r="A481" s="208"/>
      <c r="B481" s="209"/>
      <c r="C481" s="217" t="s">
        <v>760</v>
      </c>
      <c r="D481" s="218"/>
      <c r="E481" s="219">
        <v>9.443</v>
      </c>
      <c r="F481" s="213"/>
      <c r="G481" s="214"/>
      <c r="H481" s="216"/>
      <c r="I481" s="216"/>
      <c r="J481" s="216"/>
      <c r="K481" s="216"/>
      <c r="L481" s="216"/>
      <c r="M481" s="216"/>
      <c r="N481" s="216"/>
      <c r="O481" s="216"/>
      <c r="P481" s="216"/>
      <c r="Q481" s="216"/>
      <c r="R481" s="216"/>
      <c r="S481" s="216"/>
      <c r="T481" s="216"/>
      <c r="U481" s="216"/>
      <c r="V481" s="216"/>
      <c r="W481" s="216"/>
      <c r="X481" s="216"/>
      <c r="Y481" s="216"/>
      <c r="Z481" s="216"/>
      <c r="AA481" s="216"/>
      <c r="AB481" s="216"/>
      <c r="AC481" s="216"/>
      <c r="AD481" s="216"/>
      <c r="AE481" s="216"/>
      <c r="AF481" s="216"/>
      <c r="AG481" s="216"/>
      <c r="AH481" s="216"/>
      <c r="AI481" s="216"/>
      <c r="AJ481" s="216"/>
      <c r="AK481" s="216"/>
      <c r="AL481" s="216"/>
      <c r="AM481" s="216"/>
      <c r="AN481" s="216"/>
      <c r="AO481" s="216"/>
      <c r="AP481" s="216"/>
      <c r="AQ481" s="216"/>
      <c r="AR481" s="216"/>
      <c r="AS481" s="216"/>
      <c r="AT481" s="216"/>
      <c r="AU481" s="216"/>
      <c r="AV481" s="216"/>
      <c r="AW481" s="216"/>
      <c r="AX481" s="216"/>
      <c r="AY481" s="216"/>
      <c r="AZ481" s="216"/>
      <c r="BA481" s="216"/>
      <c r="BB481" s="216"/>
      <c r="BC481" s="216"/>
      <c r="BD481" s="216"/>
      <c r="BE481" s="216"/>
      <c r="BF481" s="216"/>
      <c r="BG481" s="216"/>
      <c r="BH481" s="216"/>
    </row>
    <row r="482" spans="1:60" ht="12.75" outlineLevel="1">
      <c r="A482" s="208"/>
      <c r="B482" s="209"/>
      <c r="C482" s="217" t="s">
        <v>761</v>
      </c>
      <c r="D482" s="218"/>
      <c r="E482" s="219">
        <v>33.768</v>
      </c>
      <c r="F482" s="213"/>
      <c r="G482" s="214"/>
      <c r="H482" s="216"/>
      <c r="I482" s="216"/>
      <c r="J482" s="216"/>
      <c r="K482" s="216"/>
      <c r="L482" s="216"/>
      <c r="M482" s="216"/>
      <c r="N482" s="216"/>
      <c r="O482" s="216"/>
      <c r="P482" s="216"/>
      <c r="Q482" s="216"/>
      <c r="R482" s="216"/>
      <c r="S482" s="216"/>
      <c r="T482" s="216"/>
      <c r="U482" s="216"/>
      <c r="V482" s="216"/>
      <c r="W482" s="216"/>
      <c r="X482" s="216"/>
      <c r="Y482" s="216"/>
      <c r="Z482" s="216"/>
      <c r="AA482" s="216"/>
      <c r="AB482" s="216"/>
      <c r="AC482" s="216"/>
      <c r="AD482" s="216"/>
      <c r="AE482" s="216"/>
      <c r="AF482" s="216"/>
      <c r="AG482" s="216"/>
      <c r="AH482" s="216"/>
      <c r="AI482" s="216"/>
      <c r="AJ482" s="216"/>
      <c r="AK482" s="216"/>
      <c r="AL482" s="216"/>
      <c r="AM482" s="216"/>
      <c r="AN482" s="216"/>
      <c r="AO482" s="216"/>
      <c r="AP482" s="216"/>
      <c r="AQ482" s="216"/>
      <c r="AR482" s="216"/>
      <c r="AS482" s="216"/>
      <c r="AT482" s="216"/>
      <c r="AU482" s="216"/>
      <c r="AV482" s="216"/>
      <c r="AW482" s="216"/>
      <c r="AX482" s="216"/>
      <c r="AY482" s="216"/>
      <c r="AZ482" s="216"/>
      <c r="BA482" s="216"/>
      <c r="BB482" s="216"/>
      <c r="BC482" s="216"/>
      <c r="BD482" s="216"/>
      <c r="BE482" s="216"/>
      <c r="BF482" s="216"/>
      <c r="BG482" s="216"/>
      <c r="BH482" s="216"/>
    </row>
    <row r="483" spans="1:60" ht="12.75" outlineLevel="1">
      <c r="A483" s="208">
        <v>177</v>
      </c>
      <c r="B483" s="209" t="s">
        <v>762</v>
      </c>
      <c r="C483" s="210" t="s">
        <v>763</v>
      </c>
      <c r="D483" s="211" t="s">
        <v>169</v>
      </c>
      <c r="E483" s="212">
        <v>17.80725</v>
      </c>
      <c r="F483" s="213"/>
      <c r="G483" s="214">
        <f>E483*F483</f>
        <v>0</v>
      </c>
      <c r="H483" s="216"/>
      <c r="I483" s="216"/>
      <c r="J483" s="216"/>
      <c r="K483" s="216"/>
      <c r="L483" s="216"/>
      <c r="M483" s="216"/>
      <c r="N483" s="216"/>
      <c r="O483" s="216"/>
      <c r="P483" s="216"/>
      <c r="Q483" s="216"/>
      <c r="R483" s="216"/>
      <c r="S483" s="216"/>
      <c r="T483" s="216"/>
      <c r="U483" s="216"/>
      <c r="V483" s="216"/>
      <c r="W483" s="216"/>
      <c r="X483" s="216"/>
      <c r="Y483" s="216"/>
      <c r="Z483" s="216"/>
      <c r="AA483" s="216"/>
      <c r="AB483" s="216"/>
      <c r="AC483" s="216"/>
      <c r="AD483" s="216"/>
      <c r="AE483" s="216"/>
      <c r="AF483" s="216"/>
      <c r="AG483" s="216"/>
      <c r="AH483" s="216"/>
      <c r="AI483" s="216"/>
      <c r="AJ483" s="216"/>
      <c r="AK483" s="216"/>
      <c r="AL483" s="216"/>
      <c r="AM483" s="216"/>
      <c r="AN483" s="216"/>
      <c r="AO483" s="216"/>
      <c r="AP483" s="216"/>
      <c r="AQ483" s="216"/>
      <c r="AR483" s="216"/>
      <c r="AS483" s="216"/>
      <c r="AT483" s="216"/>
      <c r="AU483" s="216"/>
      <c r="AV483" s="216"/>
      <c r="AW483" s="216"/>
      <c r="AX483" s="216"/>
      <c r="AY483" s="216"/>
      <c r="AZ483" s="216"/>
      <c r="BA483" s="216"/>
      <c r="BB483" s="216"/>
      <c r="BC483" s="216"/>
      <c r="BD483" s="216"/>
      <c r="BE483" s="216"/>
      <c r="BF483" s="216"/>
      <c r="BG483" s="216"/>
      <c r="BH483" s="216"/>
    </row>
    <row r="484" spans="1:60" ht="33.75" outlineLevel="1">
      <c r="A484" s="208"/>
      <c r="B484" s="209"/>
      <c r="C484" s="217" t="s">
        <v>764</v>
      </c>
      <c r="D484" s="218"/>
      <c r="E484" s="219">
        <v>12.3263</v>
      </c>
      <c r="F484" s="213"/>
      <c r="G484" s="214"/>
      <c r="H484" s="216"/>
      <c r="I484" s="216"/>
      <c r="J484" s="216"/>
      <c r="K484" s="216"/>
      <c r="L484" s="216"/>
      <c r="M484" s="216"/>
      <c r="N484" s="216"/>
      <c r="O484" s="216"/>
      <c r="P484" s="216"/>
      <c r="Q484" s="216"/>
      <c r="R484" s="216"/>
      <c r="S484" s="216"/>
      <c r="T484" s="216"/>
      <c r="U484" s="216"/>
      <c r="V484" s="216"/>
      <c r="W484" s="216"/>
      <c r="X484" s="216"/>
      <c r="Y484" s="216"/>
      <c r="Z484" s="216"/>
      <c r="AA484" s="216"/>
      <c r="AB484" s="216"/>
      <c r="AC484" s="216"/>
      <c r="AD484" s="216"/>
      <c r="AE484" s="216"/>
      <c r="AF484" s="216"/>
      <c r="AG484" s="216"/>
      <c r="AH484" s="216"/>
      <c r="AI484" s="216"/>
      <c r="AJ484" s="216"/>
      <c r="AK484" s="216"/>
      <c r="AL484" s="216"/>
      <c r="AM484" s="216"/>
      <c r="AN484" s="216"/>
      <c r="AO484" s="216"/>
      <c r="AP484" s="216"/>
      <c r="AQ484" s="216"/>
      <c r="AR484" s="216"/>
      <c r="AS484" s="216"/>
      <c r="AT484" s="216"/>
      <c r="AU484" s="216"/>
      <c r="AV484" s="216"/>
      <c r="AW484" s="216"/>
      <c r="AX484" s="216"/>
      <c r="AY484" s="216"/>
      <c r="AZ484" s="216"/>
      <c r="BA484" s="216"/>
      <c r="BB484" s="216"/>
      <c r="BC484" s="216"/>
      <c r="BD484" s="216"/>
      <c r="BE484" s="216"/>
      <c r="BF484" s="216"/>
      <c r="BG484" s="216"/>
      <c r="BH484" s="216"/>
    </row>
    <row r="485" spans="1:60" ht="12.75" outlineLevel="1">
      <c r="A485" s="208"/>
      <c r="B485" s="209"/>
      <c r="C485" s="217" t="s">
        <v>765</v>
      </c>
      <c r="D485" s="218"/>
      <c r="E485" s="219">
        <v>5.481</v>
      </c>
      <c r="F485" s="213"/>
      <c r="G485" s="214"/>
      <c r="H485" s="216"/>
      <c r="I485" s="216"/>
      <c r="J485" s="216"/>
      <c r="K485" s="216"/>
      <c r="L485" s="216"/>
      <c r="M485" s="216"/>
      <c r="N485" s="216"/>
      <c r="O485" s="216"/>
      <c r="P485" s="216"/>
      <c r="Q485" s="216"/>
      <c r="R485" s="216"/>
      <c r="S485" s="216"/>
      <c r="T485" s="216"/>
      <c r="U485" s="216"/>
      <c r="V485" s="216"/>
      <c r="W485" s="216"/>
      <c r="X485" s="216"/>
      <c r="Y485" s="216"/>
      <c r="Z485" s="216"/>
      <c r="AA485" s="216"/>
      <c r="AB485" s="216"/>
      <c r="AC485" s="216"/>
      <c r="AD485" s="216"/>
      <c r="AE485" s="216"/>
      <c r="AF485" s="216"/>
      <c r="AG485" s="216"/>
      <c r="AH485" s="216"/>
      <c r="AI485" s="216"/>
      <c r="AJ485" s="216"/>
      <c r="AK485" s="216"/>
      <c r="AL485" s="216"/>
      <c r="AM485" s="216"/>
      <c r="AN485" s="216"/>
      <c r="AO485" s="216"/>
      <c r="AP485" s="216"/>
      <c r="AQ485" s="216"/>
      <c r="AR485" s="216"/>
      <c r="AS485" s="216"/>
      <c r="AT485" s="216"/>
      <c r="AU485" s="216"/>
      <c r="AV485" s="216"/>
      <c r="AW485" s="216"/>
      <c r="AX485" s="216"/>
      <c r="AY485" s="216"/>
      <c r="AZ485" s="216"/>
      <c r="BA485" s="216"/>
      <c r="BB485" s="216"/>
      <c r="BC485" s="216"/>
      <c r="BD485" s="216"/>
      <c r="BE485" s="216"/>
      <c r="BF485" s="216"/>
      <c r="BG485" s="216"/>
      <c r="BH485" s="216"/>
    </row>
    <row r="486" spans="1:60" ht="22.5" outlineLevel="1">
      <c r="A486" s="208">
        <v>178</v>
      </c>
      <c r="B486" s="209" t="s">
        <v>766</v>
      </c>
      <c r="C486" s="210" t="s">
        <v>767</v>
      </c>
      <c r="D486" s="211" t="s">
        <v>169</v>
      </c>
      <c r="E486" s="212">
        <v>2.2065</v>
      </c>
      <c r="F486" s="213"/>
      <c r="G486" s="214">
        <f>E486*F486</f>
        <v>0</v>
      </c>
      <c r="H486" s="216"/>
      <c r="I486" s="216"/>
      <c r="J486" s="216"/>
      <c r="K486" s="216"/>
      <c r="L486" s="216"/>
      <c r="M486" s="216"/>
      <c r="N486" s="216"/>
      <c r="O486" s="216"/>
      <c r="P486" s="216"/>
      <c r="Q486" s="216"/>
      <c r="R486" s="216"/>
      <c r="S486" s="216"/>
      <c r="T486" s="216"/>
      <c r="U486" s="216"/>
      <c r="V486" s="216"/>
      <c r="W486" s="216"/>
      <c r="X486" s="216"/>
      <c r="Y486" s="216"/>
      <c r="Z486" s="216"/>
      <c r="AA486" s="216"/>
      <c r="AB486" s="216"/>
      <c r="AC486" s="216"/>
      <c r="AD486" s="216"/>
      <c r="AE486" s="216"/>
      <c r="AF486" s="216"/>
      <c r="AG486" s="216"/>
      <c r="AH486" s="216"/>
      <c r="AI486" s="216"/>
      <c r="AJ486" s="216"/>
      <c r="AK486" s="216"/>
      <c r="AL486" s="216"/>
      <c r="AM486" s="216"/>
      <c r="AN486" s="216"/>
      <c r="AO486" s="216"/>
      <c r="AP486" s="216"/>
      <c r="AQ486" s="216"/>
      <c r="AR486" s="216"/>
      <c r="AS486" s="216"/>
      <c r="AT486" s="216"/>
      <c r="AU486" s="216"/>
      <c r="AV486" s="216"/>
      <c r="AW486" s="216"/>
      <c r="AX486" s="216"/>
      <c r="AY486" s="216"/>
      <c r="AZ486" s="216"/>
      <c r="BA486" s="216"/>
      <c r="BB486" s="216"/>
      <c r="BC486" s="216"/>
      <c r="BD486" s="216"/>
      <c r="BE486" s="216"/>
      <c r="BF486" s="216"/>
      <c r="BG486" s="216"/>
      <c r="BH486" s="216"/>
    </row>
    <row r="487" spans="1:60" ht="12.75" outlineLevel="1">
      <c r="A487" s="208"/>
      <c r="B487" s="209"/>
      <c r="C487" s="217" t="s">
        <v>768</v>
      </c>
      <c r="D487" s="218"/>
      <c r="E487" s="219">
        <v>1.7565</v>
      </c>
      <c r="F487" s="213"/>
      <c r="G487" s="214"/>
      <c r="H487" s="216"/>
      <c r="I487" s="216"/>
      <c r="J487" s="216"/>
      <c r="K487" s="216"/>
      <c r="L487" s="216"/>
      <c r="M487" s="216"/>
      <c r="N487" s="216"/>
      <c r="O487" s="216"/>
      <c r="P487" s="216"/>
      <c r="Q487" s="216"/>
      <c r="R487" s="216"/>
      <c r="S487" s="216"/>
      <c r="T487" s="216"/>
      <c r="U487" s="216"/>
      <c r="V487" s="216"/>
      <c r="W487" s="216"/>
      <c r="X487" s="216"/>
      <c r="Y487" s="216"/>
      <c r="Z487" s="216"/>
      <c r="AA487" s="216"/>
      <c r="AB487" s="216"/>
      <c r="AC487" s="216"/>
      <c r="AD487" s="216"/>
      <c r="AE487" s="216"/>
      <c r="AF487" s="216"/>
      <c r="AG487" s="216"/>
      <c r="AH487" s="216"/>
      <c r="AI487" s="216"/>
      <c r="AJ487" s="216"/>
      <c r="AK487" s="216"/>
      <c r="AL487" s="216"/>
      <c r="AM487" s="216"/>
      <c r="AN487" s="216"/>
      <c r="AO487" s="216"/>
      <c r="AP487" s="216"/>
      <c r="AQ487" s="216"/>
      <c r="AR487" s="216"/>
      <c r="AS487" s="216"/>
      <c r="AT487" s="216"/>
      <c r="AU487" s="216"/>
      <c r="AV487" s="216"/>
      <c r="AW487" s="216"/>
      <c r="AX487" s="216"/>
      <c r="AY487" s="216"/>
      <c r="AZ487" s="216"/>
      <c r="BA487" s="216"/>
      <c r="BB487" s="216"/>
      <c r="BC487" s="216"/>
      <c r="BD487" s="216"/>
      <c r="BE487" s="216"/>
      <c r="BF487" s="216"/>
      <c r="BG487" s="216"/>
      <c r="BH487" s="216"/>
    </row>
    <row r="488" spans="1:60" ht="12.75" outlineLevel="1">
      <c r="A488" s="208"/>
      <c r="B488" s="209"/>
      <c r="C488" s="217" t="s">
        <v>769</v>
      </c>
      <c r="D488" s="218"/>
      <c r="E488" s="219">
        <v>0.45</v>
      </c>
      <c r="F488" s="213"/>
      <c r="G488" s="214"/>
      <c r="H488" s="216"/>
      <c r="I488" s="216"/>
      <c r="J488" s="216"/>
      <c r="K488" s="216"/>
      <c r="L488" s="216"/>
      <c r="M488" s="216"/>
      <c r="N488" s="216"/>
      <c r="O488" s="216"/>
      <c r="P488" s="216"/>
      <c r="Q488" s="216"/>
      <c r="R488" s="216"/>
      <c r="S488" s="216"/>
      <c r="T488" s="216"/>
      <c r="U488" s="216"/>
      <c r="V488" s="216"/>
      <c r="W488" s="216"/>
      <c r="X488" s="216"/>
      <c r="Y488" s="216"/>
      <c r="Z488" s="216"/>
      <c r="AA488" s="216"/>
      <c r="AB488" s="216"/>
      <c r="AC488" s="216"/>
      <c r="AD488" s="216"/>
      <c r="AE488" s="216"/>
      <c r="AF488" s="216"/>
      <c r="AG488" s="216"/>
      <c r="AH488" s="216"/>
      <c r="AI488" s="216"/>
      <c r="AJ488" s="216"/>
      <c r="AK488" s="216"/>
      <c r="AL488" s="216"/>
      <c r="AM488" s="216"/>
      <c r="AN488" s="216"/>
      <c r="AO488" s="216"/>
      <c r="AP488" s="216"/>
      <c r="AQ488" s="216"/>
      <c r="AR488" s="216"/>
      <c r="AS488" s="216"/>
      <c r="AT488" s="216"/>
      <c r="AU488" s="216"/>
      <c r="AV488" s="216"/>
      <c r="AW488" s="216"/>
      <c r="AX488" s="216"/>
      <c r="AY488" s="216"/>
      <c r="AZ488" s="216"/>
      <c r="BA488" s="216"/>
      <c r="BB488" s="216"/>
      <c r="BC488" s="216"/>
      <c r="BD488" s="216"/>
      <c r="BE488" s="216"/>
      <c r="BF488" s="216"/>
      <c r="BG488" s="216"/>
      <c r="BH488" s="216"/>
    </row>
    <row r="489" spans="1:60" ht="12.75" outlineLevel="1">
      <c r="A489" s="208">
        <v>179</v>
      </c>
      <c r="B489" s="209" t="s">
        <v>770</v>
      </c>
      <c r="C489" s="210" t="s">
        <v>771</v>
      </c>
      <c r="D489" s="211" t="s">
        <v>276</v>
      </c>
      <c r="E489" s="212">
        <v>2</v>
      </c>
      <c r="F489" s="213"/>
      <c r="G489" s="214">
        <f aca="true" t="shared" si="25" ref="G489:G491">E489*F489</f>
        <v>0</v>
      </c>
      <c r="H489" s="216"/>
      <c r="I489" s="216"/>
      <c r="J489" s="216"/>
      <c r="K489" s="216"/>
      <c r="L489" s="216"/>
      <c r="M489" s="216"/>
      <c r="N489" s="216"/>
      <c r="O489" s="216"/>
      <c r="P489" s="216"/>
      <c r="Q489" s="216"/>
      <c r="R489" s="216"/>
      <c r="S489" s="216"/>
      <c r="T489" s="216"/>
      <c r="U489" s="216"/>
      <c r="V489" s="216"/>
      <c r="W489" s="216"/>
      <c r="X489" s="216"/>
      <c r="Y489" s="216"/>
      <c r="Z489" s="216"/>
      <c r="AA489" s="216"/>
      <c r="AB489" s="216"/>
      <c r="AC489" s="216"/>
      <c r="AD489" s="216"/>
      <c r="AE489" s="216"/>
      <c r="AF489" s="216"/>
      <c r="AG489" s="216"/>
      <c r="AH489" s="216"/>
      <c r="AI489" s="216"/>
      <c r="AJ489" s="216"/>
      <c r="AK489" s="216"/>
      <c r="AL489" s="216"/>
      <c r="AM489" s="216"/>
      <c r="AN489" s="216"/>
      <c r="AO489" s="216"/>
      <c r="AP489" s="216"/>
      <c r="AQ489" s="216"/>
      <c r="AR489" s="216"/>
      <c r="AS489" s="216"/>
      <c r="AT489" s="216"/>
      <c r="AU489" s="216"/>
      <c r="AV489" s="216"/>
      <c r="AW489" s="216"/>
      <c r="AX489" s="216"/>
      <c r="AY489" s="216"/>
      <c r="AZ489" s="216"/>
      <c r="BA489" s="216"/>
      <c r="BB489" s="216"/>
      <c r="BC489" s="216"/>
      <c r="BD489" s="216"/>
      <c r="BE489" s="216"/>
      <c r="BF489" s="216"/>
      <c r="BG489" s="216"/>
      <c r="BH489" s="216"/>
    </row>
    <row r="490" spans="1:60" ht="12.75" outlineLevel="1">
      <c r="A490" s="208">
        <v>180</v>
      </c>
      <c r="B490" s="209" t="s">
        <v>772</v>
      </c>
      <c r="C490" s="210" t="s">
        <v>773</v>
      </c>
      <c r="D490" s="211" t="s">
        <v>276</v>
      </c>
      <c r="E490" s="212">
        <v>2</v>
      </c>
      <c r="F490" s="213"/>
      <c r="G490" s="214">
        <f t="shared" si="25"/>
        <v>0</v>
      </c>
      <c r="H490" s="216"/>
      <c r="I490" s="216"/>
      <c r="J490" s="216"/>
      <c r="K490" s="216"/>
      <c r="L490" s="216"/>
      <c r="M490" s="216"/>
      <c r="N490" s="216"/>
      <c r="O490" s="216"/>
      <c r="P490" s="216"/>
      <c r="Q490" s="216"/>
      <c r="R490" s="216"/>
      <c r="S490" s="216"/>
      <c r="T490" s="216"/>
      <c r="U490" s="216"/>
      <c r="V490" s="216"/>
      <c r="W490" s="216"/>
      <c r="X490" s="216"/>
      <c r="Y490" s="216"/>
      <c r="Z490" s="216"/>
      <c r="AA490" s="216"/>
      <c r="AB490" s="216"/>
      <c r="AC490" s="216"/>
      <c r="AD490" s="216"/>
      <c r="AE490" s="216"/>
      <c r="AF490" s="216"/>
      <c r="AG490" s="216"/>
      <c r="AH490" s="216"/>
      <c r="AI490" s="216"/>
      <c r="AJ490" s="216"/>
      <c r="AK490" s="216"/>
      <c r="AL490" s="216"/>
      <c r="AM490" s="216"/>
      <c r="AN490" s="216"/>
      <c r="AO490" s="216"/>
      <c r="AP490" s="216"/>
      <c r="AQ490" s="216"/>
      <c r="AR490" s="216"/>
      <c r="AS490" s="216"/>
      <c r="AT490" s="216"/>
      <c r="AU490" s="216"/>
      <c r="AV490" s="216"/>
      <c r="AW490" s="216"/>
      <c r="AX490" s="216"/>
      <c r="AY490" s="216"/>
      <c r="AZ490" s="216"/>
      <c r="BA490" s="216"/>
      <c r="BB490" s="216"/>
      <c r="BC490" s="216"/>
      <c r="BD490" s="216"/>
      <c r="BE490" s="216"/>
      <c r="BF490" s="216"/>
      <c r="BG490" s="216"/>
      <c r="BH490" s="216"/>
    </row>
    <row r="491" spans="1:60" ht="12.75" outlineLevel="1">
      <c r="A491" s="208">
        <v>181</v>
      </c>
      <c r="B491" s="209" t="s">
        <v>774</v>
      </c>
      <c r="C491" s="210" t="s">
        <v>775</v>
      </c>
      <c r="D491" s="211" t="s">
        <v>152</v>
      </c>
      <c r="E491" s="212">
        <v>3.4</v>
      </c>
      <c r="F491" s="213"/>
      <c r="G491" s="214">
        <f t="shared" si="25"/>
        <v>0</v>
      </c>
      <c r="H491" s="216"/>
      <c r="I491" s="216"/>
      <c r="J491" s="216"/>
      <c r="K491" s="216"/>
      <c r="L491" s="216"/>
      <c r="M491" s="216"/>
      <c r="N491" s="216"/>
      <c r="O491" s="216"/>
      <c r="P491" s="216"/>
      <c r="Q491" s="216"/>
      <c r="R491" s="216"/>
      <c r="S491" s="216"/>
      <c r="T491" s="216"/>
      <c r="U491" s="216"/>
      <c r="V491" s="216"/>
      <c r="W491" s="216"/>
      <c r="X491" s="216"/>
      <c r="Y491" s="216"/>
      <c r="Z491" s="216"/>
      <c r="AA491" s="216"/>
      <c r="AB491" s="216"/>
      <c r="AC491" s="216"/>
      <c r="AD491" s="216"/>
      <c r="AE491" s="216"/>
      <c r="AF491" s="216"/>
      <c r="AG491" s="216"/>
      <c r="AH491" s="216"/>
      <c r="AI491" s="216"/>
      <c r="AJ491" s="216"/>
      <c r="AK491" s="216"/>
      <c r="AL491" s="216"/>
      <c r="AM491" s="216"/>
      <c r="AN491" s="216"/>
      <c r="AO491" s="216"/>
      <c r="AP491" s="216"/>
      <c r="AQ491" s="216"/>
      <c r="AR491" s="216"/>
      <c r="AS491" s="216"/>
      <c r="AT491" s="216"/>
      <c r="AU491" s="216"/>
      <c r="AV491" s="216"/>
      <c r="AW491" s="216"/>
      <c r="AX491" s="216"/>
      <c r="AY491" s="216"/>
      <c r="AZ491" s="216"/>
      <c r="BA491" s="216"/>
      <c r="BB491" s="216"/>
      <c r="BC491" s="216"/>
      <c r="BD491" s="216"/>
      <c r="BE491" s="216"/>
      <c r="BF491" s="216"/>
      <c r="BG491" s="216"/>
      <c r="BH491" s="216"/>
    </row>
    <row r="492" spans="1:60" ht="12.75" outlineLevel="1">
      <c r="A492" s="208"/>
      <c r="B492" s="209"/>
      <c r="C492" s="217" t="s">
        <v>776</v>
      </c>
      <c r="D492" s="218"/>
      <c r="E492" s="219">
        <v>3.4</v>
      </c>
      <c r="F492" s="213"/>
      <c r="G492" s="214"/>
      <c r="H492" s="216"/>
      <c r="I492" s="216"/>
      <c r="J492" s="216"/>
      <c r="K492" s="216"/>
      <c r="L492" s="216"/>
      <c r="M492" s="216"/>
      <c r="N492" s="216"/>
      <c r="O492" s="216"/>
      <c r="P492" s="216"/>
      <c r="Q492" s="216"/>
      <c r="R492" s="216"/>
      <c r="S492" s="216"/>
      <c r="T492" s="216"/>
      <c r="U492" s="216"/>
      <c r="V492" s="216"/>
      <c r="W492" s="216"/>
      <c r="X492" s="216"/>
      <c r="Y492" s="216"/>
      <c r="Z492" s="216"/>
      <c r="AA492" s="216"/>
      <c r="AB492" s="216"/>
      <c r="AC492" s="216"/>
      <c r="AD492" s="216"/>
      <c r="AE492" s="216"/>
      <c r="AF492" s="216"/>
      <c r="AG492" s="216"/>
      <c r="AH492" s="216"/>
      <c r="AI492" s="216"/>
      <c r="AJ492" s="216"/>
      <c r="AK492" s="216"/>
      <c r="AL492" s="216"/>
      <c r="AM492" s="216"/>
      <c r="AN492" s="216"/>
      <c r="AO492" s="216"/>
      <c r="AP492" s="216"/>
      <c r="AQ492" s="216"/>
      <c r="AR492" s="216"/>
      <c r="AS492" s="216"/>
      <c r="AT492" s="216"/>
      <c r="AU492" s="216"/>
      <c r="AV492" s="216"/>
      <c r="AW492" s="216"/>
      <c r="AX492" s="216"/>
      <c r="AY492" s="216"/>
      <c r="AZ492" s="216"/>
      <c r="BA492" s="216"/>
      <c r="BB492" s="216"/>
      <c r="BC492" s="216"/>
      <c r="BD492" s="216"/>
      <c r="BE492" s="216"/>
      <c r="BF492" s="216"/>
      <c r="BG492" s="216"/>
      <c r="BH492" s="216"/>
    </row>
    <row r="493" spans="1:60" ht="12.75" outlineLevel="1">
      <c r="A493" s="208">
        <v>182</v>
      </c>
      <c r="B493" s="209" t="s">
        <v>777</v>
      </c>
      <c r="C493" s="210" t="s">
        <v>778</v>
      </c>
      <c r="D493" s="211" t="s">
        <v>152</v>
      </c>
      <c r="E493" s="212">
        <v>9</v>
      </c>
      <c r="F493" s="213"/>
      <c r="G493" s="214">
        <f>E493*F493</f>
        <v>0</v>
      </c>
      <c r="H493" s="216"/>
      <c r="I493" s="216"/>
      <c r="J493" s="216"/>
      <c r="K493" s="216"/>
      <c r="L493" s="216"/>
      <c r="M493" s="216"/>
      <c r="N493" s="216"/>
      <c r="O493" s="216"/>
      <c r="P493" s="216"/>
      <c r="Q493" s="216"/>
      <c r="R493" s="216"/>
      <c r="S493" s="216"/>
      <c r="T493" s="216"/>
      <c r="U493" s="216"/>
      <c r="V493" s="216"/>
      <c r="W493" s="216"/>
      <c r="X493" s="216"/>
      <c r="Y493" s="216"/>
      <c r="Z493" s="216"/>
      <c r="AA493" s="216"/>
      <c r="AB493" s="216"/>
      <c r="AC493" s="216"/>
      <c r="AD493" s="216"/>
      <c r="AE493" s="216"/>
      <c r="AF493" s="216"/>
      <c r="AG493" s="216"/>
      <c r="AH493" s="216"/>
      <c r="AI493" s="216"/>
      <c r="AJ493" s="216"/>
      <c r="AK493" s="216"/>
      <c r="AL493" s="216"/>
      <c r="AM493" s="216"/>
      <c r="AN493" s="216"/>
      <c r="AO493" s="216"/>
      <c r="AP493" s="216"/>
      <c r="AQ493" s="216"/>
      <c r="AR493" s="216"/>
      <c r="AS493" s="216"/>
      <c r="AT493" s="216"/>
      <c r="AU493" s="216"/>
      <c r="AV493" s="216"/>
      <c r="AW493" s="216"/>
      <c r="AX493" s="216"/>
      <c r="AY493" s="216"/>
      <c r="AZ493" s="216"/>
      <c r="BA493" s="216"/>
      <c r="BB493" s="216"/>
      <c r="BC493" s="216"/>
      <c r="BD493" s="216"/>
      <c r="BE493" s="216"/>
      <c r="BF493" s="216"/>
      <c r="BG493" s="216"/>
      <c r="BH493" s="216"/>
    </row>
    <row r="494" spans="1:60" ht="12.75" outlineLevel="1">
      <c r="A494" s="208"/>
      <c r="B494" s="209"/>
      <c r="C494" s="217" t="s">
        <v>779</v>
      </c>
      <c r="D494" s="218"/>
      <c r="E494" s="219">
        <v>9</v>
      </c>
      <c r="F494" s="213"/>
      <c r="G494" s="214"/>
      <c r="H494" s="216"/>
      <c r="I494" s="216"/>
      <c r="J494" s="216"/>
      <c r="K494" s="216"/>
      <c r="L494" s="216"/>
      <c r="M494" s="216"/>
      <c r="N494" s="216"/>
      <c r="O494" s="216"/>
      <c r="P494" s="216"/>
      <c r="Q494" s="216"/>
      <c r="R494" s="216"/>
      <c r="S494" s="216"/>
      <c r="T494" s="216"/>
      <c r="U494" s="216"/>
      <c r="V494" s="216"/>
      <c r="W494" s="216"/>
      <c r="X494" s="216"/>
      <c r="Y494" s="216"/>
      <c r="Z494" s="216"/>
      <c r="AA494" s="216"/>
      <c r="AB494" s="216"/>
      <c r="AC494" s="216"/>
      <c r="AD494" s="216"/>
      <c r="AE494" s="216"/>
      <c r="AF494" s="216"/>
      <c r="AG494" s="216"/>
      <c r="AH494" s="216"/>
      <c r="AI494" s="216"/>
      <c r="AJ494" s="216"/>
      <c r="AK494" s="216"/>
      <c r="AL494" s="216"/>
      <c r="AM494" s="216"/>
      <c r="AN494" s="216"/>
      <c r="AO494" s="216"/>
      <c r="AP494" s="216"/>
      <c r="AQ494" s="216"/>
      <c r="AR494" s="216"/>
      <c r="AS494" s="216"/>
      <c r="AT494" s="216"/>
      <c r="AU494" s="216"/>
      <c r="AV494" s="216"/>
      <c r="AW494" s="216"/>
      <c r="AX494" s="216"/>
      <c r="AY494" s="216"/>
      <c r="AZ494" s="216"/>
      <c r="BA494" s="216"/>
      <c r="BB494" s="216"/>
      <c r="BC494" s="216"/>
      <c r="BD494" s="216"/>
      <c r="BE494" s="216"/>
      <c r="BF494" s="216"/>
      <c r="BG494" s="216"/>
      <c r="BH494" s="216"/>
    </row>
    <row r="495" spans="1:60" ht="12.75" outlineLevel="1">
      <c r="A495" s="208">
        <v>183</v>
      </c>
      <c r="B495" s="209" t="s">
        <v>780</v>
      </c>
      <c r="C495" s="210" t="s">
        <v>781</v>
      </c>
      <c r="D495" s="211" t="s">
        <v>276</v>
      </c>
      <c r="E495" s="212">
        <v>4</v>
      </c>
      <c r="F495" s="213"/>
      <c r="G495" s="214">
        <f>E495*F495</f>
        <v>0</v>
      </c>
      <c r="H495" s="216"/>
      <c r="I495" s="216"/>
      <c r="J495" s="216"/>
      <c r="K495" s="216"/>
      <c r="L495" s="216"/>
      <c r="M495" s="216"/>
      <c r="N495" s="216"/>
      <c r="O495" s="216"/>
      <c r="P495" s="216"/>
      <c r="Q495" s="216"/>
      <c r="R495" s="216"/>
      <c r="S495" s="216"/>
      <c r="T495" s="216"/>
      <c r="U495" s="216"/>
      <c r="V495" s="216"/>
      <c r="W495" s="216"/>
      <c r="X495" s="216"/>
      <c r="Y495" s="216"/>
      <c r="Z495" s="216"/>
      <c r="AA495" s="216"/>
      <c r="AB495" s="216"/>
      <c r="AC495" s="216"/>
      <c r="AD495" s="216"/>
      <c r="AE495" s="216"/>
      <c r="AF495" s="216"/>
      <c r="AG495" s="216"/>
      <c r="AH495" s="216"/>
      <c r="AI495" s="216"/>
      <c r="AJ495" s="216"/>
      <c r="AK495" s="216"/>
      <c r="AL495" s="216"/>
      <c r="AM495" s="216"/>
      <c r="AN495" s="216"/>
      <c r="AO495" s="216"/>
      <c r="AP495" s="216"/>
      <c r="AQ495" s="216"/>
      <c r="AR495" s="216"/>
      <c r="AS495" s="216"/>
      <c r="AT495" s="216"/>
      <c r="AU495" s="216"/>
      <c r="AV495" s="216"/>
      <c r="AW495" s="216"/>
      <c r="AX495" s="216"/>
      <c r="AY495" s="216"/>
      <c r="AZ495" s="216"/>
      <c r="BA495" s="216"/>
      <c r="BB495" s="216"/>
      <c r="BC495" s="216"/>
      <c r="BD495" s="216"/>
      <c r="BE495" s="216"/>
      <c r="BF495" s="216"/>
      <c r="BG495" s="216"/>
      <c r="BH495" s="216"/>
    </row>
    <row r="496" spans="1:60" ht="12.75" outlineLevel="1">
      <c r="A496" s="208"/>
      <c r="B496" s="209"/>
      <c r="C496" s="217" t="s">
        <v>782</v>
      </c>
      <c r="D496" s="218"/>
      <c r="E496" s="219">
        <v>3</v>
      </c>
      <c r="F496" s="213"/>
      <c r="G496" s="214"/>
      <c r="H496" s="216"/>
      <c r="I496" s="216"/>
      <c r="J496" s="216"/>
      <c r="K496" s="216"/>
      <c r="L496" s="216"/>
      <c r="M496" s="216"/>
      <c r="N496" s="216"/>
      <c r="O496" s="216"/>
      <c r="P496" s="216"/>
      <c r="Q496" s="216"/>
      <c r="R496" s="216"/>
      <c r="S496" s="216"/>
      <c r="T496" s="216"/>
      <c r="U496" s="216"/>
      <c r="V496" s="216"/>
      <c r="W496" s="216"/>
      <c r="X496" s="216"/>
      <c r="Y496" s="216"/>
      <c r="Z496" s="216"/>
      <c r="AA496" s="216"/>
      <c r="AB496" s="216"/>
      <c r="AC496" s="216"/>
      <c r="AD496" s="216"/>
      <c r="AE496" s="216"/>
      <c r="AF496" s="216"/>
      <c r="AG496" s="216"/>
      <c r="AH496" s="216"/>
      <c r="AI496" s="216"/>
      <c r="AJ496" s="216"/>
      <c r="AK496" s="216"/>
      <c r="AL496" s="216"/>
      <c r="AM496" s="216"/>
      <c r="AN496" s="216"/>
      <c r="AO496" s="216"/>
      <c r="AP496" s="216"/>
      <c r="AQ496" s="216"/>
      <c r="AR496" s="216"/>
      <c r="AS496" s="216"/>
      <c r="AT496" s="216"/>
      <c r="AU496" s="216"/>
      <c r="AV496" s="216"/>
      <c r="AW496" s="216"/>
      <c r="AX496" s="216"/>
      <c r="AY496" s="216"/>
      <c r="AZ496" s="216"/>
      <c r="BA496" s="216"/>
      <c r="BB496" s="216"/>
      <c r="BC496" s="216"/>
      <c r="BD496" s="216"/>
      <c r="BE496" s="216"/>
      <c r="BF496" s="216"/>
      <c r="BG496" s="216"/>
      <c r="BH496" s="216"/>
    </row>
    <row r="497" spans="1:60" ht="12.75" outlineLevel="1">
      <c r="A497" s="208"/>
      <c r="B497" s="209"/>
      <c r="C497" s="217" t="s">
        <v>783</v>
      </c>
      <c r="D497" s="218"/>
      <c r="E497" s="219">
        <v>1</v>
      </c>
      <c r="F497" s="213"/>
      <c r="G497" s="214"/>
      <c r="H497" s="216"/>
      <c r="I497" s="216"/>
      <c r="J497" s="216"/>
      <c r="K497" s="216"/>
      <c r="L497" s="216"/>
      <c r="M497" s="216"/>
      <c r="N497" s="216"/>
      <c r="O497" s="216"/>
      <c r="P497" s="216"/>
      <c r="Q497" s="216"/>
      <c r="R497" s="216"/>
      <c r="S497" s="216"/>
      <c r="T497" s="216"/>
      <c r="U497" s="216"/>
      <c r="V497" s="216"/>
      <c r="W497" s="216"/>
      <c r="X497" s="216"/>
      <c r="Y497" s="216"/>
      <c r="Z497" s="216"/>
      <c r="AA497" s="216"/>
      <c r="AB497" s="216"/>
      <c r="AC497" s="216"/>
      <c r="AD497" s="216"/>
      <c r="AE497" s="216"/>
      <c r="AF497" s="216"/>
      <c r="AG497" s="216"/>
      <c r="AH497" s="216"/>
      <c r="AI497" s="216"/>
      <c r="AJ497" s="216"/>
      <c r="AK497" s="216"/>
      <c r="AL497" s="216"/>
      <c r="AM497" s="216"/>
      <c r="AN497" s="216"/>
      <c r="AO497" s="216"/>
      <c r="AP497" s="216"/>
      <c r="AQ497" s="216"/>
      <c r="AR497" s="216"/>
      <c r="AS497" s="216"/>
      <c r="AT497" s="216"/>
      <c r="AU497" s="216"/>
      <c r="AV497" s="216"/>
      <c r="AW497" s="216"/>
      <c r="AX497" s="216"/>
      <c r="AY497" s="216"/>
      <c r="AZ497" s="216"/>
      <c r="BA497" s="216"/>
      <c r="BB497" s="216"/>
      <c r="BC497" s="216"/>
      <c r="BD497" s="216"/>
      <c r="BE497" s="216"/>
      <c r="BF497" s="216"/>
      <c r="BG497" s="216"/>
      <c r="BH497" s="216"/>
    </row>
    <row r="498" spans="1:60" ht="12.75" outlineLevel="1">
      <c r="A498" s="208">
        <v>184</v>
      </c>
      <c r="B498" s="209" t="s">
        <v>784</v>
      </c>
      <c r="C498" s="210" t="s">
        <v>785</v>
      </c>
      <c r="D498" s="211" t="s">
        <v>169</v>
      </c>
      <c r="E498" s="212">
        <v>8.95875</v>
      </c>
      <c r="F498" s="213"/>
      <c r="G498" s="214">
        <f>E498*F498</f>
        <v>0</v>
      </c>
      <c r="H498" s="216"/>
      <c r="I498" s="216"/>
      <c r="J498" s="216"/>
      <c r="K498" s="216"/>
      <c r="L498" s="216"/>
      <c r="M498" s="216"/>
      <c r="N498" s="216"/>
      <c r="O498" s="216"/>
      <c r="P498" s="216"/>
      <c r="Q498" s="216"/>
      <c r="R498" s="216"/>
      <c r="S498" s="216"/>
      <c r="T498" s="216"/>
      <c r="U498" s="216"/>
      <c r="V498" s="216"/>
      <c r="W498" s="216"/>
      <c r="X498" s="216"/>
      <c r="Y498" s="216"/>
      <c r="Z498" s="216"/>
      <c r="AA498" s="216"/>
      <c r="AB498" s="216"/>
      <c r="AC498" s="216"/>
      <c r="AD498" s="216"/>
      <c r="AE498" s="216"/>
      <c r="AF498" s="216"/>
      <c r="AG498" s="216"/>
      <c r="AH498" s="216"/>
      <c r="AI498" s="216"/>
      <c r="AJ498" s="216"/>
      <c r="AK498" s="216"/>
      <c r="AL498" s="216"/>
      <c r="AM498" s="216"/>
      <c r="AN498" s="216"/>
      <c r="AO498" s="216"/>
      <c r="AP498" s="216"/>
      <c r="AQ498" s="216"/>
      <c r="AR498" s="216"/>
      <c r="AS498" s="216"/>
      <c r="AT498" s="216"/>
      <c r="AU498" s="216"/>
      <c r="AV498" s="216"/>
      <c r="AW498" s="216"/>
      <c r="AX498" s="216"/>
      <c r="AY498" s="216"/>
      <c r="AZ498" s="216"/>
      <c r="BA498" s="216"/>
      <c r="BB498" s="216"/>
      <c r="BC498" s="216"/>
      <c r="BD498" s="216"/>
      <c r="BE498" s="216"/>
      <c r="BF498" s="216"/>
      <c r="BG498" s="216"/>
      <c r="BH498" s="216"/>
    </row>
    <row r="499" spans="1:60" ht="22.5" outlineLevel="1">
      <c r="A499" s="208"/>
      <c r="B499" s="209"/>
      <c r="C499" s="217" t="s">
        <v>786</v>
      </c>
      <c r="D499" s="218"/>
      <c r="E499" s="219">
        <v>7.7775</v>
      </c>
      <c r="F499" s="213"/>
      <c r="G499" s="214"/>
      <c r="H499" s="216"/>
      <c r="I499" s="216"/>
      <c r="J499" s="216"/>
      <c r="K499" s="216"/>
      <c r="L499" s="216"/>
      <c r="M499" s="216"/>
      <c r="N499" s="216"/>
      <c r="O499" s="216"/>
      <c r="P499" s="216"/>
      <c r="Q499" s="216"/>
      <c r="R499" s="216"/>
      <c r="S499" s="216"/>
      <c r="T499" s="216"/>
      <c r="U499" s="216"/>
      <c r="V499" s="216"/>
      <c r="W499" s="216"/>
      <c r="X499" s="216"/>
      <c r="Y499" s="216"/>
      <c r="Z499" s="216"/>
      <c r="AA499" s="216"/>
      <c r="AB499" s="216"/>
      <c r="AC499" s="216"/>
      <c r="AD499" s="216"/>
      <c r="AE499" s="216"/>
      <c r="AF499" s="216"/>
      <c r="AG499" s="216"/>
      <c r="AH499" s="216"/>
      <c r="AI499" s="216"/>
      <c r="AJ499" s="216"/>
      <c r="AK499" s="216"/>
      <c r="AL499" s="216"/>
      <c r="AM499" s="216"/>
      <c r="AN499" s="216"/>
      <c r="AO499" s="216"/>
      <c r="AP499" s="216"/>
      <c r="AQ499" s="216"/>
      <c r="AR499" s="216"/>
      <c r="AS499" s="216"/>
      <c r="AT499" s="216"/>
      <c r="AU499" s="216"/>
      <c r="AV499" s="216"/>
      <c r="AW499" s="216"/>
      <c r="AX499" s="216"/>
      <c r="AY499" s="216"/>
      <c r="AZ499" s="216"/>
      <c r="BA499" s="216"/>
      <c r="BB499" s="216"/>
      <c r="BC499" s="216"/>
      <c r="BD499" s="216"/>
      <c r="BE499" s="216"/>
      <c r="BF499" s="216"/>
      <c r="BG499" s="216"/>
      <c r="BH499" s="216"/>
    </row>
    <row r="500" spans="1:60" ht="12.75" outlineLevel="1">
      <c r="A500" s="208"/>
      <c r="B500" s="209"/>
      <c r="C500" s="217" t="s">
        <v>787</v>
      </c>
      <c r="D500" s="218"/>
      <c r="E500" s="219">
        <v>1.1813</v>
      </c>
      <c r="F500" s="213"/>
      <c r="G500" s="214"/>
      <c r="H500" s="216"/>
      <c r="I500" s="216"/>
      <c r="J500" s="216"/>
      <c r="K500" s="216"/>
      <c r="L500" s="216"/>
      <c r="M500" s="216"/>
      <c r="N500" s="216"/>
      <c r="O500" s="216"/>
      <c r="P500" s="216"/>
      <c r="Q500" s="216"/>
      <c r="R500" s="216"/>
      <c r="S500" s="216"/>
      <c r="T500" s="216"/>
      <c r="U500" s="216"/>
      <c r="V500" s="216"/>
      <c r="W500" s="216"/>
      <c r="X500" s="216"/>
      <c r="Y500" s="216"/>
      <c r="Z500" s="216"/>
      <c r="AA500" s="216"/>
      <c r="AB500" s="216"/>
      <c r="AC500" s="216"/>
      <c r="AD500" s="216"/>
      <c r="AE500" s="216"/>
      <c r="AF500" s="216"/>
      <c r="AG500" s="216"/>
      <c r="AH500" s="216"/>
      <c r="AI500" s="216"/>
      <c r="AJ500" s="216"/>
      <c r="AK500" s="216"/>
      <c r="AL500" s="216"/>
      <c r="AM500" s="216"/>
      <c r="AN500" s="216"/>
      <c r="AO500" s="216"/>
      <c r="AP500" s="216"/>
      <c r="AQ500" s="216"/>
      <c r="AR500" s="216"/>
      <c r="AS500" s="216"/>
      <c r="AT500" s="216"/>
      <c r="AU500" s="216"/>
      <c r="AV500" s="216"/>
      <c r="AW500" s="216"/>
      <c r="AX500" s="216"/>
      <c r="AY500" s="216"/>
      <c r="AZ500" s="216"/>
      <c r="BA500" s="216"/>
      <c r="BB500" s="216"/>
      <c r="BC500" s="216"/>
      <c r="BD500" s="216"/>
      <c r="BE500" s="216"/>
      <c r="BF500" s="216"/>
      <c r="BG500" s="216"/>
      <c r="BH500" s="216"/>
    </row>
    <row r="501" spans="1:60" ht="12.75" outlineLevel="1">
      <c r="A501" s="208">
        <v>185</v>
      </c>
      <c r="B501" s="209" t="s">
        <v>788</v>
      </c>
      <c r="C501" s="210" t="s">
        <v>789</v>
      </c>
      <c r="D501" s="211" t="s">
        <v>276</v>
      </c>
      <c r="E501" s="212">
        <v>2</v>
      </c>
      <c r="F501" s="213"/>
      <c r="G501" s="214">
        <f>E501*F501</f>
        <v>0</v>
      </c>
      <c r="H501" s="216"/>
      <c r="I501" s="216"/>
      <c r="J501" s="216"/>
      <c r="K501" s="216"/>
      <c r="L501" s="216"/>
      <c r="M501" s="216"/>
      <c r="N501" s="216"/>
      <c r="O501" s="216"/>
      <c r="P501" s="216"/>
      <c r="Q501" s="216"/>
      <c r="R501" s="216"/>
      <c r="S501" s="216"/>
      <c r="T501" s="216"/>
      <c r="U501" s="216"/>
      <c r="V501" s="216"/>
      <c r="W501" s="216"/>
      <c r="X501" s="216"/>
      <c r="Y501" s="216"/>
      <c r="Z501" s="216"/>
      <c r="AA501" s="216"/>
      <c r="AB501" s="216"/>
      <c r="AC501" s="216"/>
      <c r="AD501" s="216"/>
      <c r="AE501" s="216"/>
      <c r="AF501" s="216"/>
      <c r="AG501" s="216"/>
      <c r="AH501" s="216"/>
      <c r="AI501" s="216"/>
      <c r="AJ501" s="216"/>
      <c r="AK501" s="216"/>
      <c r="AL501" s="216"/>
      <c r="AM501" s="216"/>
      <c r="AN501" s="216"/>
      <c r="AO501" s="216"/>
      <c r="AP501" s="216"/>
      <c r="AQ501" s="216"/>
      <c r="AR501" s="216"/>
      <c r="AS501" s="216"/>
      <c r="AT501" s="216"/>
      <c r="AU501" s="216"/>
      <c r="AV501" s="216"/>
      <c r="AW501" s="216"/>
      <c r="AX501" s="216"/>
      <c r="AY501" s="216"/>
      <c r="AZ501" s="216"/>
      <c r="BA501" s="216"/>
      <c r="BB501" s="216"/>
      <c r="BC501" s="216"/>
      <c r="BD501" s="216"/>
      <c r="BE501" s="216"/>
      <c r="BF501" s="216"/>
      <c r="BG501" s="216"/>
      <c r="BH501" s="216"/>
    </row>
    <row r="502" spans="1:60" ht="12.75" outlineLevel="1">
      <c r="A502" s="208"/>
      <c r="B502" s="209"/>
      <c r="C502" s="217" t="s">
        <v>790</v>
      </c>
      <c r="D502" s="218"/>
      <c r="E502" s="219">
        <v>2</v>
      </c>
      <c r="F502" s="213"/>
      <c r="G502" s="214"/>
      <c r="H502" s="216"/>
      <c r="I502" s="216"/>
      <c r="J502" s="216"/>
      <c r="K502" s="216"/>
      <c r="L502" s="216"/>
      <c r="M502" s="216"/>
      <c r="N502" s="216"/>
      <c r="O502" s="216"/>
      <c r="P502" s="216"/>
      <c r="Q502" s="216"/>
      <c r="R502" s="216"/>
      <c r="S502" s="216"/>
      <c r="T502" s="216"/>
      <c r="U502" s="216"/>
      <c r="V502" s="216"/>
      <c r="W502" s="216"/>
      <c r="X502" s="216"/>
      <c r="Y502" s="216"/>
      <c r="Z502" s="216"/>
      <c r="AA502" s="216"/>
      <c r="AB502" s="216"/>
      <c r="AC502" s="216"/>
      <c r="AD502" s="216"/>
      <c r="AE502" s="216"/>
      <c r="AF502" s="216"/>
      <c r="AG502" s="216"/>
      <c r="AH502" s="216"/>
      <c r="AI502" s="216"/>
      <c r="AJ502" s="216"/>
      <c r="AK502" s="216"/>
      <c r="AL502" s="216"/>
      <c r="AM502" s="216"/>
      <c r="AN502" s="216"/>
      <c r="AO502" s="216"/>
      <c r="AP502" s="216"/>
      <c r="AQ502" s="216"/>
      <c r="AR502" s="216"/>
      <c r="AS502" s="216"/>
      <c r="AT502" s="216"/>
      <c r="AU502" s="216"/>
      <c r="AV502" s="216"/>
      <c r="AW502" s="216"/>
      <c r="AX502" s="216"/>
      <c r="AY502" s="216"/>
      <c r="AZ502" s="216"/>
      <c r="BA502" s="216"/>
      <c r="BB502" s="216"/>
      <c r="BC502" s="216"/>
      <c r="BD502" s="216"/>
      <c r="BE502" s="216"/>
      <c r="BF502" s="216"/>
      <c r="BG502" s="216"/>
      <c r="BH502" s="216"/>
    </row>
    <row r="503" spans="1:60" ht="12.75" outlineLevel="1">
      <c r="A503" s="208">
        <v>186</v>
      </c>
      <c r="B503" s="209" t="s">
        <v>791</v>
      </c>
      <c r="C503" s="210" t="s">
        <v>792</v>
      </c>
      <c r="D503" s="211" t="s">
        <v>276</v>
      </c>
      <c r="E503" s="212">
        <v>6</v>
      </c>
      <c r="F503" s="213"/>
      <c r="G503" s="214">
        <f>E503*F503</f>
        <v>0</v>
      </c>
      <c r="H503" s="216"/>
      <c r="I503" s="216"/>
      <c r="J503" s="216"/>
      <c r="K503" s="216"/>
      <c r="L503" s="216"/>
      <c r="M503" s="216"/>
      <c r="N503" s="216"/>
      <c r="O503" s="216"/>
      <c r="P503" s="216"/>
      <c r="Q503" s="216"/>
      <c r="R503" s="216"/>
      <c r="S503" s="216"/>
      <c r="T503" s="216"/>
      <c r="U503" s="216"/>
      <c r="V503" s="216"/>
      <c r="W503" s="216"/>
      <c r="X503" s="216"/>
      <c r="Y503" s="216"/>
      <c r="Z503" s="216"/>
      <c r="AA503" s="216"/>
      <c r="AB503" s="216"/>
      <c r="AC503" s="216"/>
      <c r="AD503" s="216"/>
      <c r="AE503" s="216"/>
      <c r="AF503" s="216"/>
      <c r="AG503" s="216"/>
      <c r="AH503" s="216"/>
      <c r="AI503" s="216"/>
      <c r="AJ503" s="216"/>
      <c r="AK503" s="216"/>
      <c r="AL503" s="216"/>
      <c r="AM503" s="216"/>
      <c r="AN503" s="216"/>
      <c r="AO503" s="216"/>
      <c r="AP503" s="216"/>
      <c r="AQ503" s="216"/>
      <c r="AR503" s="216"/>
      <c r="AS503" s="216"/>
      <c r="AT503" s="216"/>
      <c r="AU503" s="216"/>
      <c r="AV503" s="216"/>
      <c r="AW503" s="216"/>
      <c r="AX503" s="216"/>
      <c r="AY503" s="216"/>
      <c r="AZ503" s="216"/>
      <c r="BA503" s="216"/>
      <c r="BB503" s="216"/>
      <c r="BC503" s="216"/>
      <c r="BD503" s="216"/>
      <c r="BE503" s="216"/>
      <c r="BF503" s="216"/>
      <c r="BG503" s="216"/>
      <c r="BH503" s="216"/>
    </row>
    <row r="504" spans="1:60" ht="12.75" outlineLevel="1">
      <c r="A504" s="208"/>
      <c r="B504" s="209"/>
      <c r="C504" s="217" t="s">
        <v>793</v>
      </c>
      <c r="D504" s="218"/>
      <c r="E504" s="219">
        <v>2</v>
      </c>
      <c r="F504" s="213"/>
      <c r="G504" s="214"/>
      <c r="H504" s="216"/>
      <c r="I504" s="216"/>
      <c r="J504" s="216"/>
      <c r="K504" s="216"/>
      <c r="L504" s="216"/>
      <c r="M504" s="216"/>
      <c r="N504" s="216"/>
      <c r="O504" s="216"/>
      <c r="P504" s="216"/>
      <c r="Q504" s="216"/>
      <c r="R504" s="216"/>
      <c r="S504" s="216"/>
      <c r="T504" s="216"/>
      <c r="U504" s="216"/>
      <c r="V504" s="216"/>
      <c r="W504" s="216"/>
      <c r="X504" s="216"/>
      <c r="Y504" s="216"/>
      <c r="Z504" s="216"/>
      <c r="AA504" s="216"/>
      <c r="AB504" s="216"/>
      <c r="AC504" s="216"/>
      <c r="AD504" s="216"/>
      <c r="AE504" s="216"/>
      <c r="AF504" s="216"/>
      <c r="AG504" s="216"/>
      <c r="AH504" s="216"/>
      <c r="AI504" s="216"/>
      <c r="AJ504" s="216"/>
      <c r="AK504" s="216"/>
      <c r="AL504" s="216"/>
      <c r="AM504" s="216"/>
      <c r="AN504" s="216"/>
      <c r="AO504" s="216"/>
      <c r="AP504" s="216"/>
      <c r="AQ504" s="216"/>
      <c r="AR504" s="216"/>
      <c r="AS504" s="216"/>
      <c r="AT504" s="216"/>
      <c r="AU504" s="216"/>
      <c r="AV504" s="216"/>
      <c r="AW504" s="216"/>
      <c r="AX504" s="216"/>
      <c r="AY504" s="216"/>
      <c r="AZ504" s="216"/>
      <c r="BA504" s="216"/>
      <c r="BB504" s="216"/>
      <c r="BC504" s="216"/>
      <c r="BD504" s="216"/>
      <c r="BE504" s="216"/>
      <c r="BF504" s="216"/>
      <c r="BG504" s="216"/>
      <c r="BH504" s="216"/>
    </row>
    <row r="505" spans="1:60" ht="12.75" outlineLevel="1">
      <c r="A505" s="208"/>
      <c r="B505" s="209"/>
      <c r="C505" s="217" t="s">
        <v>794</v>
      </c>
      <c r="D505" s="218"/>
      <c r="E505" s="219">
        <v>4</v>
      </c>
      <c r="F505" s="213"/>
      <c r="G505" s="214"/>
      <c r="H505" s="216"/>
      <c r="I505" s="216"/>
      <c r="J505" s="216"/>
      <c r="K505" s="216"/>
      <c r="L505" s="216"/>
      <c r="M505" s="216"/>
      <c r="N505" s="216"/>
      <c r="O505" s="216"/>
      <c r="P505" s="216"/>
      <c r="Q505" s="216"/>
      <c r="R505" s="216"/>
      <c r="S505" s="216"/>
      <c r="T505" s="216"/>
      <c r="U505" s="216"/>
      <c r="V505" s="216"/>
      <c r="W505" s="216"/>
      <c r="X505" s="216"/>
      <c r="Y505" s="216"/>
      <c r="Z505" s="216"/>
      <c r="AA505" s="216"/>
      <c r="AB505" s="216"/>
      <c r="AC505" s="216"/>
      <c r="AD505" s="216"/>
      <c r="AE505" s="216"/>
      <c r="AF505" s="216"/>
      <c r="AG505" s="216"/>
      <c r="AH505" s="216"/>
      <c r="AI505" s="216"/>
      <c r="AJ505" s="216"/>
      <c r="AK505" s="216"/>
      <c r="AL505" s="216"/>
      <c r="AM505" s="216"/>
      <c r="AN505" s="216"/>
      <c r="AO505" s="216"/>
      <c r="AP505" s="216"/>
      <c r="AQ505" s="216"/>
      <c r="AR505" s="216"/>
      <c r="AS505" s="216"/>
      <c r="AT505" s="216"/>
      <c r="AU505" s="216"/>
      <c r="AV505" s="216"/>
      <c r="AW505" s="216"/>
      <c r="AX505" s="216"/>
      <c r="AY505" s="216"/>
      <c r="AZ505" s="216"/>
      <c r="BA505" s="216"/>
      <c r="BB505" s="216"/>
      <c r="BC505" s="216"/>
      <c r="BD505" s="216"/>
      <c r="BE505" s="216"/>
      <c r="BF505" s="216"/>
      <c r="BG505" s="216"/>
      <c r="BH505" s="216"/>
    </row>
    <row r="506" spans="1:60" ht="22.5" outlineLevel="1">
      <c r="A506" s="208">
        <v>187</v>
      </c>
      <c r="B506" s="209" t="s">
        <v>795</v>
      </c>
      <c r="C506" s="210" t="s">
        <v>796</v>
      </c>
      <c r="D506" s="211" t="s">
        <v>162</v>
      </c>
      <c r="E506" s="212">
        <v>1.8</v>
      </c>
      <c r="F506" s="213"/>
      <c r="G506" s="214">
        <f>E506*F506</f>
        <v>0</v>
      </c>
      <c r="H506" s="216"/>
      <c r="I506" s="216"/>
      <c r="J506" s="216"/>
      <c r="K506" s="216"/>
      <c r="L506" s="216"/>
      <c r="M506" s="216"/>
      <c r="N506" s="216"/>
      <c r="O506" s="216"/>
      <c r="P506" s="216"/>
      <c r="Q506" s="216"/>
      <c r="R506" s="216"/>
      <c r="S506" s="216"/>
      <c r="T506" s="216"/>
      <c r="U506" s="216"/>
      <c r="V506" s="216"/>
      <c r="W506" s="216"/>
      <c r="X506" s="216"/>
      <c r="Y506" s="216"/>
      <c r="Z506" s="216"/>
      <c r="AA506" s="216"/>
      <c r="AB506" s="216"/>
      <c r="AC506" s="216"/>
      <c r="AD506" s="216"/>
      <c r="AE506" s="216"/>
      <c r="AF506" s="216"/>
      <c r="AG506" s="216"/>
      <c r="AH506" s="216"/>
      <c r="AI506" s="216"/>
      <c r="AJ506" s="216"/>
      <c r="AK506" s="216"/>
      <c r="AL506" s="216"/>
      <c r="AM506" s="216"/>
      <c r="AN506" s="216"/>
      <c r="AO506" s="216"/>
      <c r="AP506" s="216"/>
      <c r="AQ506" s="216"/>
      <c r="AR506" s="216"/>
      <c r="AS506" s="216"/>
      <c r="AT506" s="216"/>
      <c r="AU506" s="216"/>
      <c r="AV506" s="216"/>
      <c r="AW506" s="216"/>
      <c r="AX506" s="216"/>
      <c r="AY506" s="216"/>
      <c r="AZ506" s="216"/>
      <c r="BA506" s="216"/>
      <c r="BB506" s="216"/>
      <c r="BC506" s="216"/>
      <c r="BD506" s="216"/>
      <c r="BE506" s="216"/>
      <c r="BF506" s="216"/>
      <c r="BG506" s="216"/>
      <c r="BH506" s="216"/>
    </row>
    <row r="507" spans="1:60" ht="12.75" outlineLevel="1">
      <c r="A507" s="208"/>
      <c r="B507" s="209"/>
      <c r="C507" s="217" t="s">
        <v>797</v>
      </c>
      <c r="D507" s="218"/>
      <c r="E507" s="219">
        <v>1.8</v>
      </c>
      <c r="F507" s="213"/>
      <c r="G507" s="214"/>
      <c r="H507" s="216"/>
      <c r="I507" s="216"/>
      <c r="J507" s="216"/>
      <c r="K507" s="216"/>
      <c r="L507" s="216"/>
      <c r="M507" s="216"/>
      <c r="N507" s="216"/>
      <c r="O507" s="216"/>
      <c r="P507" s="216"/>
      <c r="Q507" s="216"/>
      <c r="R507" s="216"/>
      <c r="S507" s="216"/>
      <c r="T507" s="216"/>
      <c r="U507" s="216"/>
      <c r="V507" s="216"/>
      <c r="W507" s="216"/>
      <c r="X507" s="216"/>
      <c r="Y507" s="216"/>
      <c r="Z507" s="216"/>
      <c r="AA507" s="216"/>
      <c r="AB507" s="216"/>
      <c r="AC507" s="216"/>
      <c r="AD507" s="216"/>
      <c r="AE507" s="216"/>
      <c r="AF507" s="216"/>
      <c r="AG507" s="216"/>
      <c r="AH507" s="216"/>
      <c r="AI507" s="216"/>
      <c r="AJ507" s="216"/>
      <c r="AK507" s="216"/>
      <c r="AL507" s="216"/>
      <c r="AM507" s="216"/>
      <c r="AN507" s="216"/>
      <c r="AO507" s="216"/>
      <c r="AP507" s="216"/>
      <c r="AQ507" s="216"/>
      <c r="AR507" s="216"/>
      <c r="AS507" s="216"/>
      <c r="AT507" s="216"/>
      <c r="AU507" s="216"/>
      <c r="AV507" s="216"/>
      <c r="AW507" s="216"/>
      <c r="AX507" s="216"/>
      <c r="AY507" s="216"/>
      <c r="AZ507" s="216"/>
      <c r="BA507" s="216"/>
      <c r="BB507" s="216"/>
      <c r="BC507" s="216"/>
      <c r="BD507" s="216"/>
      <c r="BE507" s="216"/>
      <c r="BF507" s="216"/>
      <c r="BG507" s="216"/>
      <c r="BH507" s="216"/>
    </row>
    <row r="508" spans="1:60" ht="12.75" outlineLevel="1">
      <c r="A508" s="208">
        <v>188</v>
      </c>
      <c r="B508" s="209" t="s">
        <v>798</v>
      </c>
      <c r="C508" s="210" t="s">
        <v>799</v>
      </c>
      <c r="D508" s="211" t="s">
        <v>152</v>
      </c>
      <c r="E508" s="212">
        <v>71.05</v>
      </c>
      <c r="F508" s="213"/>
      <c r="G508" s="214">
        <f aca="true" t="shared" si="26" ref="G508:G509">E508*F508</f>
        <v>0</v>
      </c>
      <c r="H508" s="216"/>
      <c r="I508" s="216"/>
      <c r="J508" s="216"/>
      <c r="K508" s="216"/>
      <c r="L508" s="216"/>
      <c r="M508" s="216"/>
      <c r="N508" s="216"/>
      <c r="O508" s="216"/>
      <c r="P508" s="216"/>
      <c r="Q508" s="216"/>
      <c r="R508" s="216"/>
      <c r="S508" s="216"/>
      <c r="T508" s="216"/>
      <c r="U508" s="216"/>
      <c r="V508" s="216"/>
      <c r="W508" s="216"/>
      <c r="X508" s="216"/>
      <c r="Y508" s="216"/>
      <c r="Z508" s="216"/>
      <c r="AA508" s="216"/>
      <c r="AB508" s="216"/>
      <c r="AC508" s="216"/>
      <c r="AD508" s="216"/>
      <c r="AE508" s="216"/>
      <c r="AF508" s="216"/>
      <c r="AG508" s="216"/>
      <c r="AH508" s="216"/>
      <c r="AI508" s="216"/>
      <c r="AJ508" s="216"/>
      <c r="AK508" s="216"/>
      <c r="AL508" s="216"/>
      <c r="AM508" s="216"/>
      <c r="AN508" s="216"/>
      <c r="AO508" s="216"/>
      <c r="AP508" s="216"/>
      <c r="AQ508" s="216"/>
      <c r="AR508" s="216"/>
      <c r="AS508" s="216"/>
      <c r="AT508" s="216"/>
      <c r="AU508" s="216"/>
      <c r="AV508" s="216"/>
      <c r="AW508" s="216"/>
      <c r="AX508" s="216"/>
      <c r="AY508" s="216"/>
      <c r="AZ508" s="216"/>
      <c r="BA508" s="216"/>
      <c r="BB508" s="216"/>
      <c r="BC508" s="216"/>
      <c r="BD508" s="216"/>
      <c r="BE508" s="216"/>
      <c r="BF508" s="216"/>
      <c r="BG508" s="216"/>
      <c r="BH508" s="216"/>
    </row>
    <row r="509" spans="1:60" ht="22.5" outlineLevel="1">
      <c r="A509" s="208">
        <v>189</v>
      </c>
      <c r="B509" s="209" t="s">
        <v>800</v>
      </c>
      <c r="C509" s="210" t="s">
        <v>801</v>
      </c>
      <c r="D509" s="211" t="s">
        <v>423</v>
      </c>
      <c r="E509" s="212">
        <v>1</v>
      </c>
      <c r="F509" s="213"/>
      <c r="G509" s="214">
        <f t="shared" si="26"/>
        <v>0</v>
      </c>
      <c r="H509" s="216"/>
      <c r="I509" s="216"/>
      <c r="J509" s="216"/>
      <c r="K509" s="216"/>
      <c r="L509" s="216"/>
      <c r="M509" s="216"/>
      <c r="N509" s="216"/>
      <c r="O509" s="216"/>
      <c r="P509" s="216"/>
      <c r="Q509" s="216"/>
      <c r="R509" s="216"/>
      <c r="S509" s="216"/>
      <c r="T509" s="216"/>
      <c r="U509" s="216"/>
      <c r="V509" s="216"/>
      <c r="W509" s="216"/>
      <c r="X509" s="216"/>
      <c r="Y509" s="216"/>
      <c r="Z509" s="216"/>
      <c r="AA509" s="216"/>
      <c r="AB509" s="216"/>
      <c r="AC509" s="216"/>
      <c r="AD509" s="216"/>
      <c r="AE509" s="216"/>
      <c r="AF509" s="216"/>
      <c r="AG509" s="216"/>
      <c r="AH509" s="216"/>
      <c r="AI509" s="216"/>
      <c r="AJ509" s="216"/>
      <c r="AK509" s="216"/>
      <c r="AL509" s="216"/>
      <c r="AM509" s="216"/>
      <c r="AN509" s="216"/>
      <c r="AO509" s="216"/>
      <c r="AP509" s="216"/>
      <c r="AQ509" s="216"/>
      <c r="AR509" s="216"/>
      <c r="AS509" s="216"/>
      <c r="AT509" s="216"/>
      <c r="AU509" s="216"/>
      <c r="AV509" s="216"/>
      <c r="AW509" s="216"/>
      <c r="AX509" s="216"/>
      <c r="AY509" s="216"/>
      <c r="AZ509" s="216"/>
      <c r="BA509" s="216"/>
      <c r="BB509" s="216"/>
      <c r="BC509" s="216"/>
      <c r="BD509" s="216"/>
      <c r="BE509" s="216"/>
      <c r="BF509" s="216"/>
      <c r="BG509" s="216"/>
      <c r="BH509" s="216"/>
    </row>
    <row r="510" spans="1:7" ht="12.75">
      <c r="A510" s="220" t="s">
        <v>149</v>
      </c>
      <c r="B510" s="221" t="s">
        <v>87</v>
      </c>
      <c r="C510" s="222" t="s">
        <v>88</v>
      </c>
      <c r="D510" s="223"/>
      <c r="E510" s="224"/>
      <c r="F510" s="225">
        <f>SUM(G511:G511)</f>
        <v>0</v>
      </c>
      <c r="G510" s="225"/>
    </row>
    <row r="511" spans="1:60" ht="12.75" outlineLevel="1">
      <c r="A511" s="208">
        <v>190</v>
      </c>
      <c r="B511" s="209" t="s">
        <v>802</v>
      </c>
      <c r="C511" s="210" t="s">
        <v>803</v>
      </c>
      <c r="D511" s="211" t="s">
        <v>258</v>
      </c>
      <c r="E511" s="212">
        <v>1556.82246</v>
      </c>
      <c r="F511" s="213"/>
      <c r="G511" s="214">
        <f>E511*F511</f>
        <v>0</v>
      </c>
      <c r="H511" s="216"/>
      <c r="I511" s="216"/>
      <c r="J511" s="216"/>
      <c r="K511" s="216"/>
      <c r="L511" s="216"/>
      <c r="M511" s="216"/>
      <c r="N511" s="216"/>
      <c r="O511" s="216"/>
      <c r="P511" s="216"/>
      <c r="Q511" s="216"/>
      <c r="R511" s="216"/>
      <c r="S511" s="216"/>
      <c r="T511" s="216"/>
      <c r="U511" s="216"/>
      <c r="V511" s="216"/>
      <c r="W511" s="216"/>
      <c r="X511" s="216"/>
      <c r="Y511" s="216"/>
      <c r="Z511" s="216"/>
      <c r="AA511" s="216"/>
      <c r="AB511" s="216"/>
      <c r="AC511" s="216"/>
      <c r="AD511" s="216"/>
      <c r="AE511" s="216"/>
      <c r="AF511" s="216"/>
      <c r="AG511" s="216"/>
      <c r="AH511" s="216"/>
      <c r="AI511" s="216"/>
      <c r="AJ511" s="216"/>
      <c r="AK511" s="216"/>
      <c r="AL511" s="216"/>
      <c r="AM511" s="216"/>
      <c r="AN511" s="216"/>
      <c r="AO511" s="216"/>
      <c r="AP511" s="216"/>
      <c r="AQ511" s="216"/>
      <c r="AR511" s="216"/>
      <c r="AS511" s="216"/>
      <c r="AT511" s="216"/>
      <c r="AU511" s="216"/>
      <c r="AV511" s="216"/>
      <c r="AW511" s="216"/>
      <c r="AX511" s="216"/>
      <c r="AY511" s="216"/>
      <c r="AZ511" s="216"/>
      <c r="BA511" s="216"/>
      <c r="BB511" s="216"/>
      <c r="BC511" s="216"/>
      <c r="BD511" s="216"/>
      <c r="BE511" s="216"/>
      <c r="BF511" s="216"/>
      <c r="BG511" s="216"/>
      <c r="BH511" s="216"/>
    </row>
    <row r="512" spans="1:7" ht="12.75">
      <c r="A512" s="220" t="s">
        <v>149</v>
      </c>
      <c r="B512" s="221" t="s">
        <v>89</v>
      </c>
      <c r="C512" s="222" t="s">
        <v>90</v>
      </c>
      <c r="D512" s="223"/>
      <c r="E512" s="224"/>
      <c r="F512" s="225">
        <f>SUM(G513:G548)</f>
        <v>0</v>
      </c>
      <c r="G512" s="225"/>
    </row>
    <row r="513" spans="1:60" ht="22.5" outlineLevel="1">
      <c r="A513" s="208">
        <v>191</v>
      </c>
      <c r="B513" s="209" t="s">
        <v>804</v>
      </c>
      <c r="C513" s="210" t="s">
        <v>805</v>
      </c>
      <c r="D513" s="211" t="s">
        <v>152</v>
      </c>
      <c r="E513" s="212">
        <v>264.056</v>
      </c>
      <c r="F513" s="213"/>
      <c r="G513" s="214">
        <f>E513*F513</f>
        <v>0</v>
      </c>
      <c r="H513" s="216"/>
      <c r="I513" s="216"/>
      <c r="J513" s="216"/>
      <c r="K513" s="216"/>
      <c r="L513" s="216"/>
      <c r="M513" s="216"/>
      <c r="N513" s="216"/>
      <c r="O513" s="216"/>
      <c r="P513" s="216"/>
      <c r="Q513" s="216"/>
      <c r="R513" s="216"/>
      <c r="S513" s="216"/>
      <c r="T513" s="216"/>
      <c r="U513" s="216"/>
      <c r="V513" s="216"/>
      <c r="W513" s="216"/>
      <c r="X513" s="216"/>
      <c r="Y513" s="216"/>
      <c r="Z513" s="216"/>
      <c r="AA513" s="216"/>
      <c r="AB513" s="216"/>
      <c r="AC513" s="216"/>
      <c r="AD513" s="216"/>
      <c r="AE513" s="216"/>
      <c r="AF513" s="216"/>
      <c r="AG513" s="216"/>
      <c r="AH513" s="216"/>
      <c r="AI513" s="216"/>
      <c r="AJ513" s="216"/>
      <c r="AK513" s="216"/>
      <c r="AL513" s="216"/>
      <c r="AM513" s="216"/>
      <c r="AN513" s="216"/>
      <c r="AO513" s="216"/>
      <c r="AP513" s="216"/>
      <c r="AQ513" s="216"/>
      <c r="AR513" s="216"/>
      <c r="AS513" s="216"/>
      <c r="AT513" s="216"/>
      <c r="AU513" s="216"/>
      <c r="AV513" s="216"/>
      <c r="AW513" s="216"/>
      <c r="AX513" s="216"/>
      <c r="AY513" s="216"/>
      <c r="AZ513" s="216"/>
      <c r="BA513" s="216"/>
      <c r="BB513" s="216"/>
      <c r="BC513" s="216"/>
      <c r="BD513" s="216"/>
      <c r="BE513" s="216"/>
      <c r="BF513" s="216"/>
      <c r="BG513" s="216"/>
      <c r="BH513" s="216"/>
    </row>
    <row r="514" spans="1:60" ht="12.75" outlineLevel="1">
      <c r="A514" s="208"/>
      <c r="B514" s="209"/>
      <c r="C514" s="217" t="s">
        <v>806</v>
      </c>
      <c r="D514" s="218"/>
      <c r="E514" s="219">
        <v>260.156</v>
      </c>
      <c r="F514" s="213"/>
      <c r="G514" s="214"/>
      <c r="H514" s="216"/>
      <c r="I514" s="216"/>
      <c r="J514" s="216"/>
      <c r="K514" s="216"/>
      <c r="L514" s="216"/>
      <c r="M514" s="216"/>
      <c r="N514" s="216"/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16"/>
      <c r="Z514" s="216"/>
      <c r="AA514" s="216"/>
      <c r="AB514" s="216"/>
      <c r="AC514" s="216"/>
      <c r="AD514" s="216"/>
      <c r="AE514" s="216"/>
      <c r="AF514" s="216"/>
      <c r="AG514" s="216"/>
      <c r="AH514" s="216"/>
      <c r="AI514" s="216"/>
      <c r="AJ514" s="216"/>
      <c r="AK514" s="216"/>
      <c r="AL514" s="216"/>
      <c r="AM514" s="216"/>
      <c r="AN514" s="216"/>
      <c r="AO514" s="216"/>
      <c r="AP514" s="216"/>
      <c r="AQ514" s="216"/>
      <c r="AR514" s="216"/>
      <c r="AS514" s="216"/>
      <c r="AT514" s="216"/>
      <c r="AU514" s="216"/>
      <c r="AV514" s="216"/>
      <c r="AW514" s="216"/>
      <c r="AX514" s="216"/>
      <c r="AY514" s="216"/>
      <c r="AZ514" s="216"/>
      <c r="BA514" s="216"/>
      <c r="BB514" s="216"/>
      <c r="BC514" s="216"/>
      <c r="BD514" s="216"/>
      <c r="BE514" s="216"/>
      <c r="BF514" s="216"/>
      <c r="BG514" s="216"/>
      <c r="BH514" s="216"/>
    </row>
    <row r="515" spans="1:60" ht="12.75" outlineLevel="1">
      <c r="A515" s="208"/>
      <c r="B515" s="209"/>
      <c r="C515" s="217" t="s">
        <v>807</v>
      </c>
      <c r="D515" s="218"/>
      <c r="E515" s="219">
        <v>3.9</v>
      </c>
      <c r="F515" s="213"/>
      <c r="G515" s="214"/>
      <c r="H515" s="216"/>
      <c r="I515" s="216"/>
      <c r="J515" s="216"/>
      <c r="K515" s="216"/>
      <c r="L515" s="216"/>
      <c r="M515" s="216"/>
      <c r="N515" s="216"/>
      <c r="O515" s="216"/>
      <c r="P515" s="216"/>
      <c r="Q515" s="216"/>
      <c r="R515" s="216"/>
      <c r="S515" s="216"/>
      <c r="T515" s="216"/>
      <c r="U515" s="216"/>
      <c r="V515" s="216"/>
      <c r="W515" s="216"/>
      <c r="X515" s="216"/>
      <c r="Y515" s="216"/>
      <c r="Z515" s="216"/>
      <c r="AA515" s="216"/>
      <c r="AB515" s="216"/>
      <c r="AC515" s="216"/>
      <c r="AD515" s="216"/>
      <c r="AE515" s="216"/>
      <c r="AF515" s="216"/>
      <c r="AG515" s="216"/>
      <c r="AH515" s="216"/>
      <c r="AI515" s="216"/>
      <c r="AJ515" s="216"/>
      <c r="AK515" s="216"/>
      <c r="AL515" s="216"/>
      <c r="AM515" s="216"/>
      <c r="AN515" s="216"/>
      <c r="AO515" s="216"/>
      <c r="AP515" s="216"/>
      <c r="AQ515" s="216"/>
      <c r="AR515" s="216"/>
      <c r="AS515" s="216"/>
      <c r="AT515" s="216"/>
      <c r="AU515" s="216"/>
      <c r="AV515" s="216"/>
      <c r="AW515" s="216"/>
      <c r="AX515" s="216"/>
      <c r="AY515" s="216"/>
      <c r="AZ515" s="216"/>
      <c r="BA515" s="216"/>
      <c r="BB515" s="216"/>
      <c r="BC515" s="216"/>
      <c r="BD515" s="216"/>
      <c r="BE515" s="216"/>
      <c r="BF515" s="216"/>
      <c r="BG515" s="216"/>
      <c r="BH515" s="216"/>
    </row>
    <row r="516" spans="1:60" ht="22.5" outlineLevel="1">
      <c r="A516" s="208">
        <v>192</v>
      </c>
      <c r="B516" s="209" t="s">
        <v>808</v>
      </c>
      <c r="C516" s="210" t="s">
        <v>809</v>
      </c>
      <c r="D516" s="211" t="s">
        <v>152</v>
      </c>
      <c r="E516" s="212">
        <v>211.3375</v>
      </c>
      <c r="F516" s="213"/>
      <c r="G516" s="214">
        <f>E516*F516</f>
        <v>0</v>
      </c>
      <c r="H516" s="216"/>
      <c r="I516" s="216"/>
      <c r="J516" s="216"/>
      <c r="K516" s="216"/>
      <c r="L516" s="216"/>
      <c r="M516" s="216"/>
      <c r="N516" s="216"/>
      <c r="O516" s="216"/>
      <c r="P516" s="216"/>
      <c r="Q516" s="216"/>
      <c r="R516" s="216"/>
      <c r="S516" s="216"/>
      <c r="T516" s="216"/>
      <c r="U516" s="216"/>
      <c r="V516" s="216"/>
      <c r="W516" s="216"/>
      <c r="X516" s="216"/>
      <c r="Y516" s="216"/>
      <c r="Z516" s="216"/>
      <c r="AA516" s="216"/>
      <c r="AB516" s="216"/>
      <c r="AC516" s="216"/>
      <c r="AD516" s="216"/>
      <c r="AE516" s="216"/>
      <c r="AF516" s="216"/>
      <c r="AG516" s="216"/>
      <c r="AH516" s="216"/>
      <c r="AI516" s="216"/>
      <c r="AJ516" s="216"/>
      <c r="AK516" s="216"/>
      <c r="AL516" s="216"/>
      <c r="AM516" s="216"/>
      <c r="AN516" s="216"/>
      <c r="AO516" s="216"/>
      <c r="AP516" s="216"/>
      <c r="AQ516" s="216"/>
      <c r="AR516" s="216"/>
      <c r="AS516" s="216"/>
      <c r="AT516" s="216"/>
      <c r="AU516" s="216"/>
      <c r="AV516" s="216"/>
      <c r="AW516" s="216"/>
      <c r="AX516" s="216"/>
      <c r="AY516" s="216"/>
      <c r="AZ516" s="216"/>
      <c r="BA516" s="216"/>
      <c r="BB516" s="216"/>
      <c r="BC516" s="216"/>
      <c r="BD516" s="216"/>
      <c r="BE516" s="216"/>
      <c r="BF516" s="216"/>
      <c r="BG516" s="216"/>
      <c r="BH516" s="216"/>
    </row>
    <row r="517" spans="1:60" ht="12.75" outlineLevel="1">
      <c r="A517" s="208"/>
      <c r="B517" s="209"/>
      <c r="C517" s="217" t="s">
        <v>810</v>
      </c>
      <c r="D517" s="218"/>
      <c r="E517" s="219"/>
      <c r="F517" s="213"/>
      <c r="G517" s="214"/>
      <c r="H517" s="216"/>
      <c r="I517" s="216"/>
      <c r="J517" s="216"/>
      <c r="K517" s="216"/>
      <c r="L517" s="216"/>
      <c r="M517" s="216"/>
      <c r="N517" s="216"/>
      <c r="O517" s="216"/>
      <c r="P517" s="216"/>
      <c r="Q517" s="216"/>
      <c r="R517" s="216"/>
      <c r="S517" s="216"/>
      <c r="T517" s="216"/>
      <c r="U517" s="216"/>
      <c r="V517" s="216"/>
      <c r="W517" s="216"/>
      <c r="X517" s="216"/>
      <c r="Y517" s="216"/>
      <c r="Z517" s="216"/>
      <c r="AA517" s="216"/>
      <c r="AB517" s="216"/>
      <c r="AC517" s="216"/>
      <c r="AD517" s="216"/>
      <c r="AE517" s="216"/>
      <c r="AF517" s="216"/>
      <c r="AG517" s="216"/>
      <c r="AH517" s="216"/>
      <c r="AI517" s="216"/>
      <c r="AJ517" s="216"/>
      <c r="AK517" s="216"/>
      <c r="AL517" s="216"/>
      <c r="AM517" s="216"/>
      <c r="AN517" s="216"/>
      <c r="AO517" s="216"/>
      <c r="AP517" s="216"/>
      <c r="AQ517" s="216"/>
      <c r="AR517" s="216"/>
      <c r="AS517" s="216"/>
      <c r="AT517" s="216"/>
      <c r="AU517" s="216"/>
      <c r="AV517" s="216"/>
      <c r="AW517" s="216"/>
      <c r="AX517" s="216"/>
      <c r="AY517" s="216"/>
      <c r="AZ517" s="216"/>
      <c r="BA517" s="216"/>
      <c r="BB517" s="216"/>
      <c r="BC517" s="216"/>
      <c r="BD517" s="216"/>
      <c r="BE517" s="216"/>
      <c r="BF517" s="216"/>
      <c r="BG517" s="216"/>
      <c r="BH517" s="216"/>
    </row>
    <row r="518" spans="1:60" ht="12.75" outlineLevel="1">
      <c r="A518" s="208"/>
      <c r="B518" s="209"/>
      <c r="C518" s="217" t="s">
        <v>811</v>
      </c>
      <c r="D518" s="218"/>
      <c r="E518" s="219">
        <v>27.36</v>
      </c>
      <c r="F518" s="213"/>
      <c r="G518" s="214"/>
      <c r="H518" s="216"/>
      <c r="I518" s="216"/>
      <c r="J518" s="216"/>
      <c r="K518" s="216"/>
      <c r="L518" s="216"/>
      <c r="M518" s="216"/>
      <c r="N518" s="216"/>
      <c r="O518" s="216"/>
      <c r="P518" s="216"/>
      <c r="Q518" s="216"/>
      <c r="R518" s="216"/>
      <c r="S518" s="216"/>
      <c r="T518" s="216"/>
      <c r="U518" s="216"/>
      <c r="V518" s="216"/>
      <c r="W518" s="216"/>
      <c r="X518" s="216"/>
      <c r="Y518" s="216"/>
      <c r="Z518" s="216"/>
      <c r="AA518" s="216"/>
      <c r="AB518" s="216"/>
      <c r="AC518" s="216"/>
      <c r="AD518" s="216"/>
      <c r="AE518" s="216"/>
      <c r="AF518" s="216"/>
      <c r="AG518" s="216"/>
      <c r="AH518" s="216"/>
      <c r="AI518" s="216"/>
      <c r="AJ518" s="216"/>
      <c r="AK518" s="216"/>
      <c r="AL518" s="216"/>
      <c r="AM518" s="216"/>
      <c r="AN518" s="216"/>
      <c r="AO518" s="216"/>
      <c r="AP518" s="216"/>
      <c r="AQ518" s="216"/>
      <c r="AR518" s="216"/>
      <c r="AS518" s="216"/>
      <c r="AT518" s="216"/>
      <c r="AU518" s="216"/>
      <c r="AV518" s="216"/>
      <c r="AW518" s="216"/>
      <c r="AX518" s="216"/>
      <c r="AY518" s="216"/>
      <c r="AZ518" s="216"/>
      <c r="BA518" s="216"/>
      <c r="BB518" s="216"/>
      <c r="BC518" s="216"/>
      <c r="BD518" s="216"/>
      <c r="BE518" s="216"/>
      <c r="BF518" s="216"/>
      <c r="BG518" s="216"/>
      <c r="BH518" s="216"/>
    </row>
    <row r="519" spans="1:60" ht="12.75" outlineLevel="1">
      <c r="A519" s="208"/>
      <c r="B519" s="209"/>
      <c r="C519" s="217" t="s">
        <v>812</v>
      </c>
      <c r="D519" s="218"/>
      <c r="E519" s="219">
        <v>8.3</v>
      </c>
      <c r="F519" s="213"/>
      <c r="G519" s="214"/>
      <c r="H519" s="216"/>
      <c r="I519" s="216"/>
      <c r="J519" s="216"/>
      <c r="K519" s="216"/>
      <c r="L519" s="216"/>
      <c r="M519" s="216"/>
      <c r="N519" s="216"/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16"/>
      <c r="Z519" s="216"/>
      <c r="AA519" s="216"/>
      <c r="AB519" s="216"/>
      <c r="AC519" s="216"/>
      <c r="AD519" s="216"/>
      <c r="AE519" s="216"/>
      <c r="AF519" s="216"/>
      <c r="AG519" s="216"/>
      <c r="AH519" s="216"/>
      <c r="AI519" s="216"/>
      <c r="AJ519" s="216"/>
      <c r="AK519" s="216"/>
      <c r="AL519" s="216"/>
      <c r="AM519" s="216"/>
      <c r="AN519" s="216"/>
      <c r="AO519" s="216"/>
      <c r="AP519" s="216"/>
      <c r="AQ519" s="216"/>
      <c r="AR519" s="216"/>
      <c r="AS519" s="216"/>
      <c r="AT519" s="216"/>
      <c r="AU519" s="216"/>
      <c r="AV519" s="216"/>
      <c r="AW519" s="216"/>
      <c r="AX519" s="216"/>
      <c r="AY519" s="216"/>
      <c r="AZ519" s="216"/>
      <c r="BA519" s="216"/>
      <c r="BB519" s="216"/>
      <c r="BC519" s="216"/>
      <c r="BD519" s="216"/>
      <c r="BE519" s="216"/>
      <c r="BF519" s="216"/>
      <c r="BG519" s="216"/>
      <c r="BH519" s="216"/>
    </row>
    <row r="520" spans="1:60" ht="12.75" outlineLevel="1">
      <c r="A520" s="208"/>
      <c r="B520" s="209"/>
      <c r="C520" s="217" t="s">
        <v>813</v>
      </c>
      <c r="D520" s="218"/>
      <c r="E520" s="219">
        <v>17.98</v>
      </c>
      <c r="F520" s="213"/>
      <c r="G520" s="214"/>
      <c r="H520" s="216"/>
      <c r="I520" s="216"/>
      <c r="J520" s="216"/>
      <c r="K520" s="216"/>
      <c r="L520" s="216"/>
      <c r="M520" s="216"/>
      <c r="N520" s="216"/>
      <c r="O520" s="216"/>
      <c r="P520" s="216"/>
      <c r="Q520" s="216"/>
      <c r="R520" s="216"/>
      <c r="S520" s="216"/>
      <c r="T520" s="216"/>
      <c r="U520" s="216"/>
      <c r="V520" s="216"/>
      <c r="W520" s="216"/>
      <c r="X520" s="216"/>
      <c r="Y520" s="216"/>
      <c r="Z520" s="216"/>
      <c r="AA520" s="216"/>
      <c r="AB520" s="216"/>
      <c r="AC520" s="216"/>
      <c r="AD520" s="216"/>
      <c r="AE520" s="216"/>
      <c r="AF520" s="216"/>
      <c r="AG520" s="216"/>
      <c r="AH520" s="216"/>
      <c r="AI520" s="216"/>
      <c r="AJ520" s="216"/>
      <c r="AK520" s="216"/>
      <c r="AL520" s="216"/>
      <c r="AM520" s="216"/>
      <c r="AN520" s="216"/>
      <c r="AO520" s="216"/>
      <c r="AP520" s="216"/>
      <c r="AQ520" s="216"/>
      <c r="AR520" s="216"/>
      <c r="AS520" s="216"/>
      <c r="AT520" s="216"/>
      <c r="AU520" s="216"/>
      <c r="AV520" s="216"/>
      <c r="AW520" s="216"/>
      <c r="AX520" s="216"/>
      <c r="AY520" s="216"/>
      <c r="AZ520" s="216"/>
      <c r="BA520" s="216"/>
      <c r="BB520" s="216"/>
      <c r="BC520" s="216"/>
      <c r="BD520" s="216"/>
      <c r="BE520" s="216"/>
      <c r="BF520" s="216"/>
      <c r="BG520" s="216"/>
      <c r="BH520" s="216"/>
    </row>
    <row r="521" spans="1:60" ht="12.75" outlineLevel="1">
      <c r="A521" s="208"/>
      <c r="B521" s="209"/>
      <c r="C521" s="217" t="s">
        <v>814</v>
      </c>
      <c r="D521" s="218"/>
      <c r="E521" s="219">
        <v>93.28</v>
      </c>
      <c r="F521" s="213"/>
      <c r="G521" s="214"/>
      <c r="H521" s="216"/>
      <c r="I521" s="216"/>
      <c r="J521" s="216"/>
      <c r="K521" s="216"/>
      <c r="L521" s="216"/>
      <c r="M521" s="216"/>
      <c r="N521" s="216"/>
      <c r="O521" s="216"/>
      <c r="P521" s="216"/>
      <c r="Q521" s="216"/>
      <c r="R521" s="216"/>
      <c r="S521" s="216"/>
      <c r="T521" s="216"/>
      <c r="U521" s="216"/>
      <c r="V521" s="216"/>
      <c r="W521" s="216"/>
      <c r="X521" s="216"/>
      <c r="Y521" s="216"/>
      <c r="Z521" s="216"/>
      <c r="AA521" s="216"/>
      <c r="AB521" s="216"/>
      <c r="AC521" s="216"/>
      <c r="AD521" s="216"/>
      <c r="AE521" s="216"/>
      <c r="AF521" s="216"/>
      <c r="AG521" s="216"/>
      <c r="AH521" s="216"/>
      <c r="AI521" s="216"/>
      <c r="AJ521" s="216"/>
      <c r="AK521" s="216"/>
      <c r="AL521" s="216"/>
      <c r="AM521" s="216"/>
      <c r="AN521" s="216"/>
      <c r="AO521" s="216"/>
      <c r="AP521" s="216"/>
      <c r="AQ521" s="216"/>
      <c r="AR521" s="216"/>
      <c r="AS521" s="216"/>
      <c r="AT521" s="216"/>
      <c r="AU521" s="216"/>
      <c r="AV521" s="216"/>
      <c r="AW521" s="216"/>
      <c r="AX521" s="216"/>
      <c r="AY521" s="216"/>
      <c r="AZ521" s="216"/>
      <c r="BA521" s="216"/>
      <c r="BB521" s="216"/>
      <c r="BC521" s="216"/>
      <c r="BD521" s="216"/>
      <c r="BE521" s="216"/>
      <c r="BF521" s="216"/>
      <c r="BG521" s="216"/>
      <c r="BH521" s="216"/>
    </row>
    <row r="522" spans="1:60" ht="12.75" outlineLevel="1">
      <c r="A522" s="208"/>
      <c r="B522" s="209"/>
      <c r="C522" s="217" t="s">
        <v>815</v>
      </c>
      <c r="D522" s="218"/>
      <c r="E522" s="219">
        <v>26.8875</v>
      </c>
      <c r="F522" s="213"/>
      <c r="G522" s="214"/>
      <c r="H522" s="216"/>
      <c r="I522" s="216"/>
      <c r="J522" s="216"/>
      <c r="K522" s="216"/>
      <c r="L522" s="216"/>
      <c r="M522" s="216"/>
      <c r="N522" s="216"/>
      <c r="O522" s="216"/>
      <c r="P522" s="216"/>
      <c r="Q522" s="216"/>
      <c r="R522" s="216"/>
      <c r="S522" s="216"/>
      <c r="T522" s="216"/>
      <c r="U522" s="216"/>
      <c r="V522" s="216"/>
      <c r="W522" s="216"/>
      <c r="X522" s="216"/>
      <c r="Y522" s="216"/>
      <c r="Z522" s="216"/>
      <c r="AA522" s="216"/>
      <c r="AB522" s="216"/>
      <c r="AC522" s="216"/>
      <c r="AD522" s="216"/>
      <c r="AE522" s="216"/>
      <c r="AF522" s="216"/>
      <c r="AG522" s="216"/>
      <c r="AH522" s="216"/>
      <c r="AI522" s="216"/>
      <c r="AJ522" s="216"/>
      <c r="AK522" s="216"/>
      <c r="AL522" s="216"/>
      <c r="AM522" s="216"/>
      <c r="AN522" s="216"/>
      <c r="AO522" s="216"/>
      <c r="AP522" s="216"/>
      <c r="AQ522" s="216"/>
      <c r="AR522" s="216"/>
      <c r="AS522" s="216"/>
      <c r="AT522" s="216"/>
      <c r="AU522" s="216"/>
      <c r="AV522" s="216"/>
      <c r="AW522" s="216"/>
      <c r="AX522" s="216"/>
      <c r="AY522" s="216"/>
      <c r="AZ522" s="216"/>
      <c r="BA522" s="216"/>
      <c r="BB522" s="216"/>
      <c r="BC522" s="216"/>
      <c r="BD522" s="216"/>
      <c r="BE522" s="216"/>
      <c r="BF522" s="216"/>
      <c r="BG522" s="216"/>
      <c r="BH522" s="216"/>
    </row>
    <row r="523" spans="1:60" ht="12.75" outlineLevel="1">
      <c r="A523" s="208"/>
      <c r="B523" s="209"/>
      <c r="C523" s="217" t="s">
        <v>816</v>
      </c>
      <c r="D523" s="218"/>
      <c r="E523" s="219">
        <v>31.05</v>
      </c>
      <c r="F523" s="213"/>
      <c r="G523" s="214"/>
      <c r="H523" s="216"/>
      <c r="I523" s="216"/>
      <c r="J523" s="216"/>
      <c r="K523" s="216"/>
      <c r="L523" s="216"/>
      <c r="M523" s="216"/>
      <c r="N523" s="216"/>
      <c r="O523" s="216"/>
      <c r="P523" s="216"/>
      <c r="Q523" s="216"/>
      <c r="R523" s="216"/>
      <c r="S523" s="216"/>
      <c r="T523" s="216"/>
      <c r="U523" s="216"/>
      <c r="V523" s="216"/>
      <c r="W523" s="216"/>
      <c r="X523" s="216"/>
      <c r="Y523" s="216"/>
      <c r="Z523" s="216"/>
      <c r="AA523" s="216"/>
      <c r="AB523" s="216"/>
      <c r="AC523" s="216"/>
      <c r="AD523" s="216"/>
      <c r="AE523" s="216"/>
      <c r="AF523" s="216"/>
      <c r="AG523" s="216"/>
      <c r="AH523" s="216"/>
      <c r="AI523" s="216"/>
      <c r="AJ523" s="216"/>
      <c r="AK523" s="216"/>
      <c r="AL523" s="216"/>
      <c r="AM523" s="216"/>
      <c r="AN523" s="216"/>
      <c r="AO523" s="216"/>
      <c r="AP523" s="216"/>
      <c r="AQ523" s="216"/>
      <c r="AR523" s="216"/>
      <c r="AS523" s="216"/>
      <c r="AT523" s="216"/>
      <c r="AU523" s="216"/>
      <c r="AV523" s="216"/>
      <c r="AW523" s="216"/>
      <c r="AX523" s="216"/>
      <c r="AY523" s="216"/>
      <c r="AZ523" s="216"/>
      <c r="BA523" s="216"/>
      <c r="BB523" s="216"/>
      <c r="BC523" s="216"/>
      <c r="BD523" s="216"/>
      <c r="BE523" s="216"/>
      <c r="BF523" s="216"/>
      <c r="BG523" s="216"/>
      <c r="BH523" s="216"/>
    </row>
    <row r="524" spans="1:60" ht="12.75" outlineLevel="1">
      <c r="A524" s="208"/>
      <c r="B524" s="209"/>
      <c r="C524" s="217" t="s">
        <v>817</v>
      </c>
      <c r="D524" s="218"/>
      <c r="E524" s="219">
        <v>6.48</v>
      </c>
      <c r="F524" s="213"/>
      <c r="G524" s="214"/>
      <c r="H524" s="216"/>
      <c r="I524" s="216"/>
      <c r="J524" s="216"/>
      <c r="K524" s="216"/>
      <c r="L524" s="216"/>
      <c r="M524" s="216"/>
      <c r="N524" s="216"/>
      <c r="O524" s="216"/>
      <c r="P524" s="216"/>
      <c r="Q524" s="216"/>
      <c r="R524" s="216"/>
      <c r="S524" s="216"/>
      <c r="T524" s="216"/>
      <c r="U524" s="216"/>
      <c r="V524" s="216"/>
      <c r="W524" s="216"/>
      <c r="X524" s="216"/>
      <c r="Y524" s="216"/>
      <c r="Z524" s="216"/>
      <c r="AA524" s="216"/>
      <c r="AB524" s="216"/>
      <c r="AC524" s="216"/>
      <c r="AD524" s="216"/>
      <c r="AE524" s="216"/>
      <c r="AF524" s="216"/>
      <c r="AG524" s="216"/>
      <c r="AH524" s="216"/>
      <c r="AI524" s="216"/>
      <c r="AJ524" s="216"/>
      <c r="AK524" s="216"/>
      <c r="AL524" s="216"/>
      <c r="AM524" s="216"/>
      <c r="AN524" s="216"/>
      <c r="AO524" s="216"/>
      <c r="AP524" s="216"/>
      <c r="AQ524" s="216"/>
      <c r="AR524" s="216"/>
      <c r="AS524" s="216"/>
      <c r="AT524" s="216"/>
      <c r="AU524" s="216"/>
      <c r="AV524" s="216"/>
      <c r="AW524" s="216"/>
      <c r="AX524" s="216"/>
      <c r="AY524" s="216"/>
      <c r="AZ524" s="216"/>
      <c r="BA524" s="216"/>
      <c r="BB524" s="216"/>
      <c r="BC524" s="216"/>
      <c r="BD524" s="216"/>
      <c r="BE524" s="216"/>
      <c r="BF524" s="216"/>
      <c r="BG524" s="216"/>
      <c r="BH524" s="216"/>
    </row>
    <row r="525" spans="1:60" ht="22.5" outlineLevel="1">
      <c r="A525" s="208">
        <v>193</v>
      </c>
      <c r="B525" s="209" t="s">
        <v>818</v>
      </c>
      <c r="C525" s="210" t="s">
        <v>819</v>
      </c>
      <c r="D525" s="211" t="s">
        <v>152</v>
      </c>
      <c r="E525" s="212">
        <v>528.112</v>
      </c>
      <c r="F525" s="213"/>
      <c r="G525" s="214">
        <f>E525*F525</f>
        <v>0</v>
      </c>
      <c r="H525" s="216"/>
      <c r="I525" s="216"/>
      <c r="J525" s="216"/>
      <c r="K525" s="216"/>
      <c r="L525" s="216"/>
      <c r="M525" s="216"/>
      <c r="N525" s="216"/>
      <c r="O525" s="216"/>
      <c r="P525" s="216"/>
      <c r="Q525" s="216"/>
      <c r="R525" s="216"/>
      <c r="S525" s="216"/>
      <c r="T525" s="216"/>
      <c r="U525" s="216"/>
      <c r="V525" s="216"/>
      <c r="W525" s="216"/>
      <c r="X525" s="216"/>
      <c r="Y525" s="216"/>
      <c r="Z525" s="216"/>
      <c r="AA525" s="216"/>
      <c r="AB525" s="216"/>
      <c r="AC525" s="216"/>
      <c r="AD525" s="216"/>
      <c r="AE525" s="216"/>
      <c r="AF525" s="216"/>
      <c r="AG525" s="216"/>
      <c r="AH525" s="216"/>
      <c r="AI525" s="216"/>
      <c r="AJ525" s="216"/>
      <c r="AK525" s="216"/>
      <c r="AL525" s="216"/>
      <c r="AM525" s="216"/>
      <c r="AN525" s="216"/>
      <c r="AO525" s="216"/>
      <c r="AP525" s="216"/>
      <c r="AQ525" s="216"/>
      <c r="AR525" s="216"/>
      <c r="AS525" s="216"/>
      <c r="AT525" s="216"/>
      <c r="AU525" s="216"/>
      <c r="AV525" s="216"/>
      <c r="AW525" s="216"/>
      <c r="AX525" s="216"/>
      <c r="AY525" s="216"/>
      <c r="AZ525" s="216"/>
      <c r="BA525" s="216"/>
      <c r="BB525" s="216"/>
      <c r="BC525" s="216"/>
      <c r="BD525" s="216"/>
      <c r="BE525" s="216"/>
      <c r="BF525" s="216"/>
      <c r="BG525" s="216"/>
      <c r="BH525" s="216"/>
    </row>
    <row r="526" spans="1:60" ht="12.75" outlineLevel="1">
      <c r="A526" s="208"/>
      <c r="B526" s="209"/>
      <c r="C526" s="217" t="s">
        <v>820</v>
      </c>
      <c r="D526" s="218"/>
      <c r="E526" s="219">
        <v>528.112</v>
      </c>
      <c r="F526" s="213"/>
      <c r="G526" s="214"/>
      <c r="H526" s="216"/>
      <c r="I526" s="216"/>
      <c r="J526" s="216"/>
      <c r="K526" s="216"/>
      <c r="L526" s="216"/>
      <c r="M526" s="216"/>
      <c r="N526" s="216"/>
      <c r="O526" s="216"/>
      <c r="P526" s="216"/>
      <c r="Q526" s="216"/>
      <c r="R526" s="216"/>
      <c r="S526" s="216"/>
      <c r="T526" s="216"/>
      <c r="U526" s="216"/>
      <c r="V526" s="216"/>
      <c r="W526" s="216"/>
      <c r="X526" s="216"/>
      <c r="Y526" s="216"/>
      <c r="Z526" s="216"/>
      <c r="AA526" s="216"/>
      <c r="AB526" s="216"/>
      <c r="AC526" s="216"/>
      <c r="AD526" s="216"/>
      <c r="AE526" s="216"/>
      <c r="AF526" s="216"/>
      <c r="AG526" s="216"/>
      <c r="AH526" s="216"/>
      <c r="AI526" s="216"/>
      <c r="AJ526" s="216"/>
      <c r="AK526" s="216"/>
      <c r="AL526" s="216"/>
      <c r="AM526" s="216"/>
      <c r="AN526" s="216"/>
      <c r="AO526" s="216"/>
      <c r="AP526" s="216"/>
      <c r="AQ526" s="216"/>
      <c r="AR526" s="216"/>
      <c r="AS526" s="216"/>
      <c r="AT526" s="216"/>
      <c r="AU526" s="216"/>
      <c r="AV526" s="216"/>
      <c r="AW526" s="216"/>
      <c r="AX526" s="216"/>
      <c r="AY526" s="216"/>
      <c r="AZ526" s="216"/>
      <c r="BA526" s="216"/>
      <c r="BB526" s="216"/>
      <c r="BC526" s="216"/>
      <c r="BD526" s="216"/>
      <c r="BE526" s="216"/>
      <c r="BF526" s="216"/>
      <c r="BG526" s="216"/>
      <c r="BH526" s="216"/>
    </row>
    <row r="527" spans="1:60" ht="22.5" outlineLevel="1">
      <c r="A527" s="208">
        <v>194</v>
      </c>
      <c r="B527" s="209" t="s">
        <v>821</v>
      </c>
      <c r="C527" s="210" t="s">
        <v>822</v>
      </c>
      <c r="D527" s="211" t="s">
        <v>152</v>
      </c>
      <c r="E527" s="212">
        <v>422.676</v>
      </c>
      <c r="F527" s="213"/>
      <c r="G527" s="214">
        <f>E527*F527</f>
        <v>0</v>
      </c>
      <c r="H527" s="216"/>
      <c r="I527" s="216"/>
      <c r="J527" s="216"/>
      <c r="K527" s="216"/>
      <c r="L527" s="216"/>
      <c r="M527" s="216"/>
      <c r="N527" s="216"/>
      <c r="O527" s="216"/>
      <c r="P527" s="216"/>
      <c r="Q527" s="216"/>
      <c r="R527" s="216"/>
      <c r="S527" s="216"/>
      <c r="T527" s="216"/>
      <c r="U527" s="216"/>
      <c r="V527" s="216"/>
      <c r="W527" s="216"/>
      <c r="X527" s="216"/>
      <c r="Y527" s="216"/>
      <c r="Z527" s="216"/>
      <c r="AA527" s="216"/>
      <c r="AB527" s="216"/>
      <c r="AC527" s="216"/>
      <c r="AD527" s="216"/>
      <c r="AE527" s="216"/>
      <c r="AF527" s="216"/>
      <c r="AG527" s="216"/>
      <c r="AH527" s="216"/>
      <c r="AI527" s="216"/>
      <c r="AJ527" s="216"/>
      <c r="AK527" s="216"/>
      <c r="AL527" s="216"/>
      <c r="AM527" s="216"/>
      <c r="AN527" s="216"/>
      <c r="AO527" s="216"/>
      <c r="AP527" s="216"/>
      <c r="AQ527" s="216"/>
      <c r="AR527" s="216"/>
      <c r="AS527" s="216"/>
      <c r="AT527" s="216"/>
      <c r="AU527" s="216"/>
      <c r="AV527" s="216"/>
      <c r="AW527" s="216"/>
      <c r="AX527" s="216"/>
      <c r="AY527" s="216"/>
      <c r="AZ527" s="216"/>
      <c r="BA527" s="216"/>
      <c r="BB527" s="216"/>
      <c r="BC527" s="216"/>
      <c r="BD527" s="216"/>
      <c r="BE527" s="216"/>
      <c r="BF527" s="216"/>
      <c r="BG527" s="216"/>
      <c r="BH527" s="216"/>
    </row>
    <row r="528" spans="1:60" ht="12.75" outlineLevel="1">
      <c r="A528" s="208"/>
      <c r="B528" s="209"/>
      <c r="C528" s="217" t="s">
        <v>823</v>
      </c>
      <c r="D528" s="218"/>
      <c r="E528" s="219">
        <v>422.676</v>
      </c>
      <c r="F528" s="213"/>
      <c r="G528" s="214"/>
      <c r="H528" s="216"/>
      <c r="I528" s="216"/>
      <c r="J528" s="216"/>
      <c r="K528" s="216"/>
      <c r="L528" s="216"/>
      <c r="M528" s="216"/>
      <c r="N528" s="216"/>
      <c r="O528" s="216"/>
      <c r="P528" s="216"/>
      <c r="Q528" s="216"/>
      <c r="R528" s="216"/>
      <c r="S528" s="216"/>
      <c r="T528" s="216"/>
      <c r="U528" s="216"/>
      <c r="V528" s="216"/>
      <c r="W528" s="216"/>
      <c r="X528" s="216"/>
      <c r="Y528" s="216"/>
      <c r="Z528" s="216"/>
      <c r="AA528" s="216"/>
      <c r="AB528" s="216"/>
      <c r="AC528" s="216"/>
      <c r="AD528" s="216"/>
      <c r="AE528" s="216"/>
      <c r="AF528" s="216"/>
      <c r="AG528" s="216"/>
      <c r="AH528" s="216"/>
      <c r="AI528" s="216"/>
      <c r="AJ528" s="216"/>
      <c r="AK528" s="216"/>
      <c r="AL528" s="216"/>
      <c r="AM528" s="216"/>
      <c r="AN528" s="216"/>
      <c r="AO528" s="216"/>
      <c r="AP528" s="216"/>
      <c r="AQ528" s="216"/>
      <c r="AR528" s="216"/>
      <c r="AS528" s="216"/>
      <c r="AT528" s="216"/>
      <c r="AU528" s="216"/>
      <c r="AV528" s="216"/>
      <c r="AW528" s="216"/>
      <c r="AX528" s="216"/>
      <c r="AY528" s="216"/>
      <c r="AZ528" s="216"/>
      <c r="BA528" s="216"/>
      <c r="BB528" s="216"/>
      <c r="BC528" s="216"/>
      <c r="BD528" s="216"/>
      <c r="BE528" s="216"/>
      <c r="BF528" s="216"/>
      <c r="BG528" s="216"/>
      <c r="BH528" s="216"/>
    </row>
    <row r="529" spans="1:60" ht="12.75" outlineLevel="1">
      <c r="A529" s="208">
        <v>195</v>
      </c>
      <c r="B529" s="209" t="s">
        <v>824</v>
      </c>
      <c r="C529" s="210" t="s">
        <v>825</v>
      </c>
      <c r="D529" s="211" t="s">
        <v>152</v>
      </c>
      <c r="E529" s="212">
        <v>355.517</v>
      </c>
      <c r="F529" s="213"/>
      <c r="G529" s="214">
        <f>E529*F529</f>
        <v>0</v>
      </c>
      <c r="H529" s="216"/>
      <c r="I529" s="216"/>
      <c r="J529" s="216"/>
      <c r="K529" s="216"/>
      <c r="L529" s="216"/>
      <c r="M529" s="216"/>
      <c r="N529" s="216"/>
      <c r="O529" s="216"/>
      <c r="P529" s="216"/>
      <c r="Q529" s="216"/>
      <c r="R529" s="216"/>
      <c r="S529" s="216"/>
      <c r="T529" s="216"/>
      <c r="U529" s="216"/>
      <c r="V529" s="216"/>
      <c r="W529" s="216"/>
      <c r="X529" s="216"/>
      <c r="Y529" s="216"/>
      <c r="Z529" s="216"/>
      <c r="AA529" s="216"/>
      <c r="AB529" s="216"/>
      <c r="AC529" s="216"/>
      <c r="AD529" s="216"/>
      <c r="AE529" s="216"/>
      <c r="AF529" s="216"/>
      <c r="AG529" s="216"/>
      <c r="AH529" s="216"/>
      <c r="AI529" s="216"/>
      <c r="AJ529" s="216"/>
      <c r="AK529" s="216"/>
      <c r="AL529" s="216"/>
      <c r="AM529" s="216"/>
      <c r="AN529" s="216"/>
      <c r="AO529" s="216"/>
      <c r="AP529" s="216"/>
      <c r="AQ529" s="216"/>
      <c r="AR529" s="216"/>
      <c r="AS529" s="216"/>
      <c r="AT529" s="216"/>
      <c r="AU529" s="216"/>
      <c r="AV529" s="216"/>
      <c r="AW529" s="216"/>
      <c r="AX529" s="216"/>
      <c r="AY529" s="216"/>
      <c r="AZ529" s="216"/>
      <c r="BA529" s="216"/>
      <c r="BB529" s="216"/>
      <c r="BC529" s="216"/>
      <c r="BD529" s="216"/>
      <c r="BE529" s="216"/>
      <c r="BF529" s="216"/>
      <c r="BG529" s="216"/>
      <c r="BH529" s="216"/>
    </row>
    <row r="530" spans="1:60" ht="12.75" outlineLevel="1">
      <c r="A530" s="208"/>
      <c r="B530" s="209"/>
      <c r="C530" s="217" t="s">
        <v>826</v>
      </c>
      <c r="D530" s="218"/>
      <c r="E530" s="219">
        <v>289</v>
      </c>
      <c r="F530" s="213"/>
      <c r="G530" s="214"/>
      <c r="H530" s="216"/>
      <c r="I530" s="216"/>
      <c r="J530" s="216"/>
      <c r="K530" s="216"/>
      <c r="L530" s="216"/>
      <c r="M530" s="216"/>
      <c r="N530" s="216"/>
      <c r="O530" s="216"/>
      <c r="P530" s="216"/>
      <c r="Q530" s="216"/>
      <c r="R530" s="216"/>
      <c r="S530" s="216"/>
      <c r="T530" s="216"/>
      <c r="U530" s="216"/>
      <c r="V530" s="216"/>
      <c r="W530" s="216"/>
      <c r="X530" s="216"/>
      <c r="Y530" s="216"/>
      <c r="Z530" s="216"/>
      <c r="AA530" s="216"/>
      <c r="AB530" s="216"/>
      <c r="AC530" s="216"/>
      <c r="AD530" s="216"/>
      <c r="AE530" s="216"/>
      <c r="AF530" s="216"/>
      <c r="AG530" s="216"/>
      <c r="AH530" s="216"/>
      <c r="AI530" s="216"/>
      <c r="AJ530" s="216"/>
      <c r="AK530" s="216"/>
      <c r="AL530" s="216"/>
      <c r="AM530" s="216"/>
      <c r="AN530" s="216"/>
      <c r="AO530" s="216"/>
      <c r="AP530" s="216"/>
      <c r="AQ530" s="216"/>
      <c r="AR530" s="216"/>
      <c r="AS530" s="216"/>
      <c r="AT530" s="216"/>
      <c r="AU530" s="216"/>
      <c r="AV530" s="216"/>
      <c r="AW530" s="216"/>
      <c r="AX530" s="216"/>
      <c r="AY530" s="216"/>
      <c r="AZ530" s="216"/>
      <c r="BA530" s="216"/>
      <c r="BB530" s="216"/>
      <c r="BC530" s="216"/>
      <c r="BD530" s="216"/>
      <c r="BE530" s="216"/>
      <c r="BF530" s="216"/>
      <c r="BG530" s="216"/>
      <c r="BH530" s="216"/>
    </row>
    <row r="531" spans="1:60" ht="12.75" outlineLevel="1">
      <c r="A531" s="208"/>
      <c r="B531" s="209"/>
      <c r="C531" s="217" t="s">
        <v>827</v>
      </c>
      <c r="D531" s="218"/>
      <c r="E531" s="219">
        <v>66.517</v>
      </c>
      <c r="F531" s="213"/>
      <c r="G531" s="214"/>
      <c r="H531" s="216"/>
      <c r="I531" s="216"/>
      <c r="J531" s="216"/>
      <c r="K531" s="216"/>
      <c r="L531" s="216"/>
      <c r="M531" s="216"/>
      <c r="N531" s="216"/>
      <c r="O531" s="216"/>
      <c r="P531" s="216"/>
      <c r="Q531" s="216"/>
      <c r="R531" s="216"/>
      <c r="S531" s="216"/>
      <c r="T531" s="216"/>
      <c r="U531" s="216"/>
      <c r="V531" s="216"/>
      <c r="W531" s="216"/>
      <c r="X531" s="216"/>
      <c r="Y531" s="216"/>
      <c r="Z531" s="216"/>
      <c r="AA531" s="216"/>
      <c r="AB531" s="216"/>
      <c r="AC531" s="216"/>
      <c r="AD531" s="216"/>
      <c r="AE531" s="216"/>
      <c r="AF531" s="216"/>
      <c r="AG531" s="216"/>
      <c r="AH531" s="216"/>
      <c r="AI531" s="216"/>
      <c r="AJ531" s="216"/>
      <c r="AK531" s="216"/>
      <c r="AL531" s="216"/>
      <c r="AM531" s="216"/>
      <c r="AN531" s="216"/>
      <c r="AO531" s="216"/>
      <c r="AP531" s="216"/>
      <c r="AQ531" s="216"/>
      <c r="AR531" s="216"/>
      <c r="AS531" s="216"/>
      <c r="AT531" s="216"/>
      <c r="AU531" s="216"/>
      <c r="AV531" s="216"/>
      <c r="AW531" s="216"/>
      <c r="AX531" s="216"/>
      <c r="AY531" s="216"/>
      <c r="AZ531" s="216"/>
      <c r="BA531" s="216"/>
      <c r="BB531" s="216"/>
      <c r="BC531" s="216"/>
      <c r="BD531" s="216"/>
      <c r="BE531" s="216"/>
      <c r="BF531" s="216"/>
      <c r="BG531" s="216"/>
      <c r="BH531" s="216"/>
    </row>
    <row r="532" spans="1:60" ht="22.5" outlineLevel="1">
      <c r="A532" s="208">
        <v>196</v>
      </c>
      <c r="B532" s="209" t="s">
        <v>828</v>
      </c>
      <c r="C532" s="210" t="s">
        <v>829</v>
      </c>
      <c r="D532" s="211" t="s">
        <v>152</v>
      </c>
      <c r="E532" s="212">
        <v>289.02</v>
      </c>
      <c r="F532" s="213"/>
      <c r="G532" s="214">
        <f>E532*F532</f>
        <v>0</v>
      </c>
      <c r="H532" s="216"/>
      <c r="I532" s="216"/>
      <c r="J532" s="216"/>
      <c r="K532" s="216"/>
      <c r="L532" s="216"/>
      <c r="M532" s="216"/>
      <c r="N532" s="216"/>
      <c r="O532" s="216"/>
      <c r="P532" s="216"/>
      <c r="Q532" s="216"/>
      <c r="R532" s="216"/>
      <c r="S532" s="216"/>
      <c r="T532" s="216"/>
      <c r="U532" s="216"/>
      <c r="V532" s="216"/>
      <c r="W532" s="216"/>
      <c r="X532" s="216"/>
      <c r="Y532" s="216"/>
      <c r="Z532" s="216"/>
      <c r="AA532" s="216"/>
      <c r="AB532" s="216"/>
      <c r="AC532" s="216"/>
      <c r="AD532" s="216"/>
      <c r="AE532" s="216"/>
      <c r="AF532" s="216"/>
      <c r="AG532" s="216"/>
      <c r="AH532" s="216"/>
      <c r="AI532" s="216"/>
      <c r="AJ532" s="216"/>
      <c r="AK532" s="216"/>
      <c r="AL532" s="216"/>
      <c r="AM532" s="216"/>
      <c r="AN532" s="216"/>
      <c r="AO532" s="216"/>
      <c r="AP532" s="216"/>
      <c r="AQ532" s="216"/>
      <c r="AR532" s="216"/>
      <c r="AS532" s="216"/>
      <c r="AT532" s="216"/>
      <c r="AU532" s="216"/>
      <c r="AV532" s="216"/>
      <c r="AW532" s="216"/>
      <c r="AX532" s="216"/>
      <c r="AY532" s="216"/>
      <c r="AZ532" s="216"/>
      <c r="BA532" s="216"/>
      <c r="BB532" s="216"/>
      <c r="BC532" s="216"/>
      <c r="BD532" s="216"/>
      <c r="BE532" s="216"/>
      <c r="BF532" s="216"/>
      <c r="BG532" s="216"/>
      <c r="BH532" s="216"/>
    </row>
    <row r="533" spans="1:60" ht="12.75" outlineLevel="1">
      <c r="A533" s="208"/>
      <c r="B533" s="209"/>
      <c r="C533" s="217" t="s">
        <v>830</v>
      </c>
      <c r="D533" s="218"/>
      <c r="E533" s="219">
        <v>218.296</v>
      </c>
      <c r="F533" s="213"/>
      <c r="G533" s="214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216"/>
      <c r="AK533" s="216"/>
      <c r="AL533" s="216"/>
      <c r="AM533" s="216"/>
      <c r="AN533" s="216"/>
      <c r="AO533" s="216"/>
      <c r="AP533" s="216"/>
      <c r="AQ533" s="216"/>
      <c r="AR533" s="216"/>
      <c r="AS533" s="216"/>
      <c r="AT533" s="216"/>
      <c r="AU533" s="216"/>
      <c r="AV533" s="216"/>
      <c r="AW533" s="216"/>
      <c r="AX533" s="216"/>
      <c r="AY533" s="216"/>
      <c r="AZ533" s="216"/>
      <c r="BA533" s="216"/>
      <c r="BB533" s="216"/>
      <c r="BC533" s="216"/>
      <c r="BD533" s="216"/>
      <c r="BE533" s="216"/>
      <c r="BF533" s="216"/>
      <c r="BG533" s="216"/>
      <c r="BH533" s="216"/>
    </row>
    <row r="534" spans="1:60" ht="12.75" outlineLevel="1">
      <c r="A534" s="208"/>
      <c r="B534" s="209"/>
      <c r="C534" s="217" t="s">
        <v>831</v>
      </c>
      <c r="D534" s="218"/>
      <c r="E534" s="219">
        <v>4.56</v>
      </c>
      <c r="F534" s="213"/>
      <c r="G534" s="214"/>
      <c r="H534" s="216"/>
      <c r="I534" s="216"/>
      <c r="J534" s="216"/>
      <c r="K534" s="216"/>
      <c r="L534" s="216"/>
      <c r="M534" s="216"/>
      <c r="N534" s="216"/>
      <c r="O534" s="216"/>
      <c r="P534" s="216"/>
      <c r="Q534" s="216"/>
      <c r="R534" s="216"/>
      <c r="S534" s="216"/>
      <c r="T534" s="216"/>
      <c r="U534" s="216"/>
      <c r="V534" s="216"/>
      <c r="W534" s="216"/>
      <c r="X534" s="216"/>
      <c r="Y534" s="216"/>
      <c r="Z534" s="216"/>
      <c r="AA534" s="216"/>
      <c r="AB534" s="216"/>
      <c r="AC534" s="216"/>
      <c r="AD534" s="216"/>
      <c r="AE534" s="216"/>
      <c r="AF534" s="216"/>
      <c r="AG534" s="216"/>
      <c r="AH534" s="216"/>
      <c r="AI534" s="216"/>
      <c r="AJ534" s="216"/>
      <c r="AK534" s="216"/>
      <c r="AL534" s="216"/>
      <c r="AM534" s="216"/>
      <c r="AN534" s="216"/>
      <c r="AO534" s="216"/>
      <c r="AP534" s="216"/>
      <c r="AQ534" s="216"/>
      <c r="AR534" s="216"/>
      <c r="AS534" s="216"/>
      <c r="AT534" s="216"/>
      <c r="AU534" s="216"/>
      <c r="AV534" s="216"/>
      <c r="AW534" s="216"/>
      <c r="AX534" s="216"/>
      <c r="AY534" s="216"/>
      <c r="AZ534" s="216"/>
      <c r="BA534" s="216"/>
      <c r="BB534" s="216"/>
      <c r="BC534" s="216"/>
      <c r="BD534" s="216"/>
      <c r="BE534" s="216"/>
      <c r="BF534" s="216"/>
      <c r="BG534" s="216"/>
      <c r="BH534" s="216"/>
    </row>
    <row r="535" spans="1:60" ht="12.75" outlineLevel="1">
      <c r="A535" s="208"/>
      <c r="B535" s="209"/>
      <c r="C535" s="217" t="s">
        <v>832</v>
      </c>
      <c r="D535" s="218"/>
      <c r="E535" s="219">
        <v>2.1</v>
      </c>
      <c r="F535" s="213"/>
      <c r="G535" s="214"/>
      <c r="H535" s="216"/>
      <c r="I535" s="216"/>
      <c r="J535" s="216"/>
      <c r="K535" s="216"/>
      <c r="L535" s="216"/>
      <c r="M535" s="216"/>
      <c r="N535" s="216"/>
      <c r="O535" s="216"/>
      <c r="P535" s="216"/>
      <c r="Q535" s="216"/>
      <c r="R535" s="216"/>
      <c r="S535" s="216"/>
      <c r="T535" s="216"/>
      <c r="U535" s="216"/>
      <c r="V535" s="216"/>
      <c r="W535" s="216"/>
      <c r="X535" s="216"/>
      <c r="Y535" s="216"/>
      <c r="Z535" s="216"/>
      <c r="AA535" s="216"/>
      <c r="AB535" s="216"/>
      <c r="AC535" s="216"/>
      <c r="AD535" s="216"/>
      <c r="AE535" s="216"/>
      <c r="AF535" s="216"/>
      <c r="AG535" s="216"/>
      <c r="AH535" s="216"/>
      <c r="AI535" s="216"/>
      <c r="AJ535" s="216"/>
      <c r="AK535" s="216"/>
      <c r="AL535" s="216"/>
      <c r="AM535" s="216"/>
      <c r="AN535" s="216"/>
      <c r="AO535" s="216"/>
      <c r="AP535" s="216"/>
      <c r="AQ535" s="216"/>
      <c r="AR535" s="216"/>
      <c r="AS535" s="216"/>
      <c r="AT535" s="216"/>
      <c r="AU535" s="216"/>
      <c r="AV535" s="216"/>
      <c r="AW535" s="216"/>
      <c r="AX535" s="216"/>
      <c r="AY535" s="216"/>
      <c r="AZ535" s="216"/>
      <c r="BA535" s="216"/>
      <c r="BB535" s="216"/>
      <c r="BC535" s="216"/>
      <c r="BD535" s="216"/>
      <c r="BE535" s="216"/>
      <c r="BF535" s="216"/>
      <c r="BG535" s="216"/>
      <c r="BH535" s="216"/>
    </row>
    <row r="536" spans="1:60" ht="12.75" outlineLevel="1">
      <c r="A536" s="208"/>
      <c r="B536" s="209"/>
      <c r="C536" s="217" t="s">
        <v>833</v>
      </c>
      <c r="D536" s="218"/>
      <c r="E536" s="219">
        <v>61.048</v>
      </c>
      <c r="F536" s="213"/>
      <c r="G536" s="214"/>
      <c r="H536" s="216"/>
      <c r="I536" s="216"/>
      <c r="J536" s="216"/>
      <c r="K536" s="216"/>
      <c r="L536" s="216"/>
      <c r="M536" s="216"/>
      <c r="N536" s="216"/>
      <c r="O536" s="216"/>
      <c r="P536" s="216"/>
      <c r="Q536" s="216"/>
      <c r="R536" s="216"/>
      <c r="S536" s="216"/>
      <c r="T536" s="216"/>
      <c r="U536" s="216"/>
      <c r="V536" s="216"/>
      <c r="W536" s="216"/>
      <c r="X536" s="216"/>
      <c r="Y536" s="216"/>
      <c r="Z536" s="216"/>
      <c r="AA536" s="216"/>
      <c r="AB536" s="216"/>
      <c r="AC536" s="216"/>
      <c r="AD536" s="216"/>
      <c r="AE536" s="216"/>
      <c r="AF536" s="216"/>
      <c r="AG536" s="216"/>
      <c r="AH536" s="216"/>
      <c r="AI536" s="216"/>
      <c r="AJ536" s="216"/>
      <c r="AK536" s="216"/>
      <c r="AL536" s="216"/>
      <c r="AM536" s="216"/>
      <c r="AN536" s="216"/>
      <c r="AO536" s="216"/>
      <c r="AP536" s="216"/>
      <c r="AQ536" s="216"/>
      <c r="AR536" s="216"/>
      <c r="AS536" s="216"/>
      <c r="AT536" s="216"/>
      <c r="AU536" s="216"/>
      <c r="AV536" s="216"/>
      <c r="AW536" s="216"/>
      <c r="AX536" s="216"/>
      <c r="AY536" s="216"/>
      <c r="AZ536" s="216"/>
      <c r="BA536" s="216"/>
      <c r="BB536" s="216"/>
      <c r="BC536" s="216"/>
      <c r="BD536" s="216"/>
      <c r="BE536" s="216"/>
      <c r="BF536" s="216"/>
      <c r="BG536" s="216"/>
      <c r="BH536" s="216"/>
    </row>
    <row r="537" spans="1:60" ht="12.75" outlineLevel="1">
      <c r="A537" s="208"/>
      <c r="B537" s="209"/>
      <c r="C537" s="217" t="s">
        <v>834</v>
      </c>
      <c r="D537" s="218"/>
      <c r="E537" s="219">
        <v>3.016</v>
      </c>
      <c r="F537" s="213"/>
      <c r="G537" s="214"/>
      <c r="H537" s="216"/>
      <c r="I537" s="216"/>
      <c r="J537" s="216"/>
      <c r="K537" s="216"/>
      <c r="L537" s="216"/>
      <c r="M537" s="216"/>
      <c r="N537" s="216"/>
      <c r="O537" s="216"/>
      <c r="P537" s="216"/>
      <c r="Q537" s="216"/>
      <c r="R537" s="216"/>
      <c r="S537" s="216"/>
      <c r="T537" s="216"/>
      <c r="U537" s="216"/>
      <c r="V537" s="216"/>
      <c r="W537" s="216"/>
      <c r="X537" s="216"/>
      <c r="Y537" s="216"/>
      <c r="Z537" s="216"/>
      <c r="AA537" s="216"/>
      <c r="AB537" s="216"/>
      <c r="AC537" s="216"/>
      <c r="AD537" s="216"/>
      <c r="AE537" s="216"/>
      <c r="AF537" s="216"/>
      <c r="AG537" s="216"/>
      <c r="AH537" s="216"/>
      <c r="AI537" s="216"/>
      <c r="AJ537" s="216"/>
      <c r="AK537" s="216"/>
      <c r="AL537" s="216"/>
      <c r="AM537" s="216"/>
      <c r="AN537" s="216"/>
      <c r="AO537" s="216"/>
      <c r="AP537" s="216"/>
      <c r="AQ537" s="216"/>
      <c r="AR537" s="216"/>
      <c r="AS537" s="216"/>
      <c r="AT537" s="216"/>
      <c r="AU537" s="216"/>
      <c r="AV537" s="216"/>
      <c r="AW537" s="216"/>
      <c r="AX537" s="216"/>
      <c r="AY537" s="216"/>
      <c r="AZ537" s="216"/>
      <c r="BA537" s="216"/>
      <c r="BB537" s="216"/>
      <c r="BC537" s="216"/>
      <c r="BD537" s="216"/>
      <c r="BE537" s="216"/>
      <c r="BF537" s="216"/>
      <c r="BG537" s="216"/>
      <c r="BH537" s="216"/>
    </row>
    <row r="538" spans="1:60" ht="22.5" outlineLevel="1">
      <c r="A538" s="208">
        <v>197</v>
      </c>
      <c r="B538" s="209" t="s">
        <v>835</v>
      </c>
      <c r="C538" s="210" t="s">
        <v>836</v>
      </c>
      <c r="D538" s="211" t="s">
        <v>152</v>
      </c>
      <c r="E538" s="212">
        <v>66.5175</v>
      </c>
      <c r="F538" s="213"/>
      <c r="G538" s="214">
        <f>E538*F538</f>
        <v>0</v>
      </c>
      <c r="H538" s="216"/>
      <c r="I538" s="216"/>
      <c r="J538" s="216"/>
      <c r="K538" s="216"/>
      <c r="L538" s="216"/>
      <c r="M538" s="216"/>
      <c r="N538" s="216"/>
      <c r="O538" s="216"/>
      <c r="P538" s="216"/>
      <c r="Q538" s="216"/>
      <c r="R538" s="216"/>
      <c r="S538" s="216"/>
      <c r="T538" s="216"/>
      <c r="U538" s="216"/>
      <c r="V538" s="216"/>
      <c r="W538" s="216"/>
      <c r="X538" s="216"/>
      <c r="Y538" s="216"/>
      <c r="Z538" s="216"/>
      <c r="AA538" s="216"/>
      <c r="AB538" s="216"/>
      <c r="AC538" s="216"/>
      <c r="AD538" s="216"/>
      <c r="AE538" s="216"/>
      <c r="AF538" s="216"/>
      <c r="AG538" s="216"/>
      <c r="AH538" s="216"/>
      <c r="AI538" s="216"/>
      <c r="AJ538" s="216"/>
      <c r="AK538" s="216"/>
      <c r="AL538" s="216"/>
      <c r="AM538" s="216"/>
      <c r="AN538" s="216"/>
      <c r="AO538" s="216"/>
      <c r="AP538" s="216"/>
      <c r="AQ538" s="216"/>
      <c r="AR538" s="216"/>
      <c r="AS538" s="216"/>
      <c r="AT538" s="216"/>
      <c r="AU538" s="216"/>
      <c r="AV538" s="216"/>
      <c r="AW538" s="216"/>
      <c r="AX538" s="216"/>
      <c r="AY538" s="216"/>
      <c r="AZ538" s="216"/>
      <c r="BA538" s="216"/>
      <c r="BB538" s="216"/>
      <c r="BC538" s="216"/>
      <c r="BD538" s="216"/>
      <c r="BE538" s="216"/>
      <c r="BF538" s="216"/>
      <c r="BG538" s="216"/>
      <c r="BH538" s="216"/>
    </row>
    <row r="539" spans="1:60" ht="12.75" outlineLevel="1">
      <c r="A539" s="208"/>
      <c r="B539" s="209"/>
      <c r="C539" s="217" t="s">
        <v>837</v>
      </c>
      <c r="D539" s="218"/>
      <c r="E539" s="219">
        <v>66.5175</v>
      </c>
      <c r="F539" s="213"/>
      <c r="G539" s="214"/>
      <c r="H539" s="216"/>
      <c r="I539" s="216"/>
      <c r="J539" s="216"/>
      <c r="K539" s="216"/>
      <c r="L539" s="216"/>
      <c r="M539" s="216"/>
      <c r="N539" s="216"/>
      <c r="O539" s="216"/>
      <c r="P539" s="216"/>
      <c r="Q539" s="216"/>
      <c r="R539" s="216"/>
      <c r="S539" s="216"/>
      <c r="T539" s="216"/>
      <c r="U539" s="216"/>
      <c r="V539" s="216"/>
      <c r="W539" s="216"/>
      <c r="X539" s="216"/>
      <c r="Y539" s="216"/>
      <c r="Z539" s="216"/>
      <c r="AA539" s="216"/>
      <c r="AB539" s="216"/>
      <c r="AC539" s="216"/>
      <c r="AD539" s="216"/>
      <c r="AE539" s="216"/>
      <c r="AF539" s="216"/>
      <c r="AG539" s="216"/>
      <c r="AH539" s="216"/>
      <c r="AI539" s="216"/>
      <c r="AJ539" s="216"/>
      <c r="AK539" s="216"/>
      <c r="AL539" s="216"/>
      <c r="AM539" s="216"/>
      <c r="AN539" s="216"/>
      <c r="AO539" s="216"/>
      <c r="AP539" s="216"/>
      <c r="AQ539" s="216"/>
      <c r="AR539" s="216"/>
      <c r="AS539" s="216"/>
      <c r="AT539" s="216"/>
      <c r="AU539" s="216"/>
      <c r="AV539" s="216"/>
      <c r="AW539" s="216"/>
      <c r="AX539" s="216"/>
      <c r="AY539" s="216"/>
      <c r="AZ539" s="216"/>
      <c r="BA539" s="216"/>
      <c r="BB539" s="216"/>
      <c r="BC539" s="216"/>
      <c r="BD539" s="216"/>
      <c r="BE539" s="216"/>
      <c r="BF539" s="216"/>
      <c r="BG539" s="216"/>
      <c r="BH539" s="216"/>
    </row>
    <row r="540" spans="1:60" ht="22.5" outlineLevel="1">
      <c r="A540" s="208">
        <v>198</v>
      </c>
      <c r="B540" s="209" t="s">
        <v>838</v>
      </c>
      <c r="C540" s="210" t="s">
        <v>839</v>
      </c>
      <c r="D540" s="211" t="s">
        <v>152</v>
      </c>
      <c r="E540" s="212">
        <v>160.3</v>
      </c>
      <c r="F540" s="213"/>
      <c r="G540" s="214">
        <f>E540*F540</f>
        <v>0</v>
      </c>
      <c r="H540" s="216"/>
      <c r="I540" s="216"/>
      <c r="J540" s="216"/>
      <c r="K540" s="216"/>
      <c r="L540" s="216"/>
      <c r="M540" s="216"/>
      <c r="N540" s="216"/>
      <c r="O540" s="216"/>
      <c r="P540" s="216"/>
      <c r="Q540" s="216"/>
      <c r="R540" s="216"/>
      <c r="S540" s="216"/>
      <c r="T540" s="216"/>
      <c r="U540" s="216"/>
      <c r="V540" s="216"/>
      <c r="W540" s="216"/>
      <c r="X540" s="216"/>
      <c r="Y540" s="216"/>
      <c r="Z540" s="216"/>
      <c r="AA540" s="216"/>
      <c r="AB540" s="216"/>
      <c r="AC540" s="216"/>
      <c r="AD540" s="216"/>
      <c r="AE540" s="216"/>
      <c r="AF540" s="216"/>
      <c r="AG540" s="216"/>
      <c r="AH540" s="216"/>
      <c r="AI540" s="216"/>
      <c r="AJ540" s="216"/>
      <c r="AK540" s="216"/>
      <c r="AL540" s="216"/>
      <c r="AM540" s="216"/>
      <c r="AN540" s="216"/>
      <c r="AO540" s="216"/>
      <c r="AP540" s="216"/>
      <c r="AQ540" s="216"/>
      <c r="AR540" s="216"/>
      <c r="AS540" s="216"/>
      <c r="AT540" s="216"/>
      <c r="AU540" s="216"/>
      <c r="AV540" s="216"/>
      <c r="AW540" s="216"/>
      <c r="AX540" s="216"/>
      <c r="AY540" s="216"/>
      <c r="AZ540" s="216"/>
      <c r="BA540" s="216"/>
      <c r="BB540" s="216"/>
      <c r="BC540" s="216"/>
      <c r="BD540" s="216"/>
      <c r="BE540" s="216"/>
      <c r="BF540" s="216"/>
      <c r="BG540" s="216"/>
      <c r="BH540" s="216"/>
    </row>
    <row r="541" spans="1:60" ht="12.75" outlineLevel="1">
      <c r="A541" s="208"/>
      <c r="B541" s="209"/>
      <c r="C541" s="217" t="s">
        <v>840</v>
      </c>
      <c r="D541" s="218"/>
      <c r="E541" s="219">
        <v>17.5</v>
      </c>
      <c r="F541" s="213"/>
      <c r="G541" s="214"/>
      <c r="H541" s="216"/>
      <c r="I541" s="216"/>
      <c r="J541" s="216"/>
      <c r="K541" s="216"/>
      <c r="L541" s="216"/>
      <c r="M541" s="216"/>
      <c r="N541" s="216"/>
      <c r="O541" s="216"/>
      <c r="P541" s="216"/>
      <c r="Q541" s="216"/>
      <c r="R541" s="216"/>
      <c r="S541" s="216"/>
      <c r="T541" s="216"/>
      <c r="U541" s="216"/>
      <c r="V541" s="216"/>
      <c r="W541" s="216"/>
      <c r="X541" s="216"/>
      <c r="Y541" s="216"/>
      <c r="Z541" s="216"/>
      <c r="AA541" s="216"/>
      <c r="AB541" s="216"/>
      <c r="AC541" s="216"/>
      <c r="AD541" s="216"/>
      <c r="AE541" s="216"/>
      <c r="AF541" s="216"/>
      <c r="AG541" s="216"/>
      <c r="AH541" s="216"/>
      <c r="AI541" s="216"/>
      <c r="AJ541" s="216"/>
      <c r="AK541" s="216"/>
      <c r="AL541" s="216"/>
      <c r="AM541" s="216"/>
      <c r="AN541" s="216"/>
      <c r="AO541" s="216"/>
      <c r="AP541" s="216"/>
      <c r="AQ541" s="216"/>
      <c r="AR541" s="216"/>
      <c r="AS541" s="216"/>
      <c r="AT541" s="216"/>
      <c r="AU541" s="216"/>
      <c r="AV541" s="216"/>
      <c r="AW541" s="216"/>
      <c r="AX541" s="216"/>
      <c r="AY541" s="216"/>
      <c r="AZ541" s="216"/>
      <c r="BA541" s="216"/>
      <c r="BB541" s="216"/>
      <c r="BC541" s="216"/>
      <c r="BD541" s="216"/>
      <c r="BE541" s="216"/>
      <c r="BF541" s="216"/>
      <c r="BG541" s="216"/>
      <c r="BH541" s="216"/>
    </row>
    <row r="542" spans="1:60" ht="12.75" outlineLevel="1">
      <c r="A542" s="208"/>
      <c r="B542" s="209"/>
      <c r="C542" s="217" t="s">
        <v>841</v>
      </c>
      <c r="D542" s="218"/>
      <c r="E542" s="219">
        <v>90</v>
      </c>
      <c r="F542" s="213"/>
      <c r="G542" s="214"/>
      <c r="H542" s="216"/>
      <c r="I542" s="216"/>
      <c r="J542" s="216"/>
      <c r="K542" s="216"/>
      <c r="L542" s="216"/>
      <c r="M542" s="216"/>
      <c r="N542" s="216"/>
      <c r="O542" s="216"/>
      <c r="P542" s="216"/>
      <c r="Q542" s="216"/>
      <c r="R542" s="216"/>
      <c r="S542" s="216"/>
      <c r="T542" s="216"/>
      <c r="U542" s="216"/>
      <c r="V542" s="216"/>
      <c r="W542" s="216"/>
      <c r="X542" s="216"/>
      <c r="Y542" s="216"/>
      <c r="Z542" s="216"/>
      <c r="AA542" s="216"/>
      <c r="AB542" s="216"/>
      <c r="AC542" s="216"/>
      <c r="AD542" s="216"/>
      <c r="AE542" s="216"/>
      <c r="AF542" s="216"/>
      <c r="AG542" s="216"/>
      <c r="AH542" s="216"/>
      <c r="AI542" s="216"/>
      <c r="AJ542" s="216"/>
      <c r="AK542" s="216"/>
      <c r="AL542" s="216"/>
      <c r="AM542" s="216"/>
      <c r="AN542" s="216"/>
      <c r="AO542" s="216"/>
      <c r="AP542" s="216"/>
      <c r="AQ542" s="216"/>
      <c r="AR542" s="216"/>
      <c r="AS542" s="216"/>
      <c r="AT542" s="216"/>
      <c r="AU542" s="216"/>
      <c r="AV542" s="216"/>
      <c r="AW542" s="216"/>
      <c r="AX542" s="216"/>
      <c r="AY542" s="216"/>
      <c r="AZ542" s="216"/>
      <c r="BA542" s="216"/>
      <c r="BB542" s="216"/>
      <c r="BC542" s="216"/>
      <c r="BD542" s="216"/>
      <c r="BE542" s="216"/>
      <c r="BF542" s="216"/>
      <c r="BG542" s="216"/>
      <c r="BH542" s="216"/>
    </row>
    <row r="543" spans="1:60" ht="12.75" outlineLevel="1">
      <c r="A543" s="208"/>
      <c r="B543" s="209"/>
      <c r="C543" s="217" t="s">
        <v>842</v>
      </c>
      <c r="D543" s="218"/>
      <c r="E543" s="219">
        <v>52.8</v>
      </c>
      <c r="F543" s="213"/>
      <c r="G543" s="214"/>
      <c r="H543" s="216"/>
      <c r="I543" s="216"/>
      <c r="J543" s="216"/>
      <c r="K543" s="216"/>
      <c r="L543" s="216"/>
      <c r="M543" s="216"/>
      <c r="N543" s="216"/>
      <c r="O543" s="216"/>
      <c r="P543" s="216"/>
      <c r="Q543" s="216"/>
      <c r="R543" s="216"/>
      <c r="S543" s="216"/>
      <c r="T543" s="216"/>
      <c r="U543" s="216"/>
      <c r="V543" s="216"/>
      <c r="W543" s="216"/>
      <c r="X543" s="216"/>
      <c r="Y543" s="216"/>
      <c r="Z543" s="216"/>
      <c r="AA543" s="216"/>
      <c r="AB543" s="216"/>
      <c r="AC543" s="216"/>
      <c r="AD543" s="216"/>
      <c r="AE543" s="216"/>
      <c r="AF543" s="216"/>
      <c r="AG543" s="216"/>
      <c r="AH543" s="216"/>
      <c r="AI543" s="216"/>
      <c r="AJ543" s="216"/>
      <c r="AK543" s="216"/>
      <c r="AL543" s="216"/>
      <c r="AM543" s="216"/>
      <c r="AN543" s="216"/>
      <c r="AO543" s="216"/>
      <c r="AP543" s="216"/>
      <c r="AQ543" s="216"/>
      <c r="AR543" s="216"/>
      <c r="AS543" s="216"/>
      <c r="AT543" s="216"/>
      <c r="AU543" s="216"/>
      <c r="AV543" s="216"/>
      <c r="AW543" s="216"/>
      <c r="AX543" s="216"/>
      <c r="AY543" s="216"/>
      <c r="AZ543" s="216"/>
      <c r="BA543" s="216"/>
      <c r="BB543" s="216"/>
      <c r="BC543" s="216"/>
      <c r="BD543" s="216"/>
      <c r="BE543" s="216"/>
      <c r="BF543" s="216"/>
      <c r="BG543" s="216"/>
      <c r="BH543" s="216"/>
    </row>
    <row r="544" spans="1:60" ht="22.5" outlineLevel="1">
      <c r="A544" s="208">
        <v>199</v>
      </c>
      <c r="B544" s="209" t="s">
        <v>843</v>
      </c>
      <c r="C544" s="210" t="s">
        <v>844</v>
      </c>
      <c r="D544" s="211" t="s">
        <v>152</v>
      </c>
      <c r="E544" s="212">
        <v>74.822</v>
      </c>
      <c r="F544" s="213"/>
      <c r="G544" s="214">
        <f>E544*F544</f>
        <v>0</v>
      </c>
      <c r="H544" s="216"/>
      <c r="I544" s="216"/>
      <c r="J544" s="216"/>
      <c r="K544" s="216"/>
      <c r="L544" s="216"/>
      <c r="M544" s="216"/>
      <c r="N544" s="216"/>
      <c r="O544" s="216"/>
      <c r="P544" s="216"/>
      <c r="Q544" s="216"/>
      <c r="R544" s="216"/>
      <c r="S544" s="216"/>
      <c r="T544" s="216"/>
      <c r="U544" s="216"/>
      <c r="V544" s="216"/>
      <c r="W544" s="216"/>
      <c r="X544" s="216"/>
      <c r="Y544" s="216"/>
      <c r="Z544" s="216"/>
      <c r="AA544" s="216"/>
      <c r="AB544" s="216"/>
      <c r="AC544" s="216"/>
      <c r="AD544" s="216"/>
      <c r="AE544" s="216"/>
      <c r="AF544" s="216"/>
      <c r="AG544" s="216"/>
      <c r="AH544" s="216"/>
      <c r="AI544" s="216"/>
      <c r="AJ544" s="216"/>
      <c r="AK544" s="216"/>
      <c r="AL544" s="216"/>
      <c r="AM544" s="216"/>
      <c r="AN544" s="216"/>
      <c r="AO544" s="216"/>
      <c r="AP544" s="216"/>
      <c r="AQ544" s="216"/>
      <c r="AR544" s="216"/>
      <c r="AS544" s="216"/>
      <c r="AT544" s="216"/>
      <c r="AU544" s="216"/>
      <c r="AV544" s="216"/>
      <c r="AW544" s="216"/>
      <c r="AX544" s="216"/>
      <c r="AY544" s="216"/>
      <c r="AZ544" s="216"/>
      <c r="BA544" s="216"/>
      <c r="BB544" s="216"/>
      <c r="BC544" s="216"/>
      <c r="BD544" s="216"/>
      <c r="BE544" s="216"/>
      <c r="BF544" s="216"/>
      <c r="BG544" s="216"/>
      <c r="BH544" s="216"/>
    </row>
    <row r="545" spans="1:60" ht="12.75" outlineLevel="1">
      <c r="A545" s="208"/>
      <c r="B545" s="209"/>
      <c r="C545" s="217" t="s">
        <v>845</v>
      </c>
      <c r="D545" s="218"/>
      <c r="E545" s="219">
        <v>74.822</v>
      </c>
      <c r="F545" s="213"/>
      <c r="G545" s="214"/>
      <c r="H545" s="216"/>
      <c r="I545" s="216"/>
      <c r="J545" s="216"/>
      <c r="K545" s="216"/>
      <c r="L545" s="216"/>
      <c r="M545" s="216"/>
      <c r="N545" s="216"/>
      <c r="O545" s="216"/>
      <c r="P545" s="216"/>
      <c r="Q545" s="216"/>
      <c r="R545" s="216"/>
      <c r="S545" s="216"/>
      <c r="T545" s="216"/>
      <c r="U545" s="216"/>
      <c r="V545" s="216"/>
      <c r="W545" s="216"/>
      <c r="X545" s="216"/>
      <c r="Y545" s="216"/>
      <c r="Z545" s="216"/>
      <c r="AA545" s="216"/>
      <c r="AB545" s="216"/>
      <c r="AC545" s="216"/>
      <c r="AD545" s="216"/>
      <c r="AE545" s="216"/>
      <c r="AF545" s="216"/>
      <c r="AG545" s="216"/>
      <c r="AH545" s="216"/>
      <c r="AI545" s="216"/>
      <c r="AJ545" s="216"/>
      <c r="AK545" s="216"/>
      <c r="AL545" s="216"/>
      <c r="AM545" s="216"/>
      <c r="AN545" s="216"/>
      <c r="AO545" s="216"/>
      <c r="AP545" s="216"/>
      <c r="AQ545" s="216"/>
      <c r="AR545" s="216"/>
      <c r="AS545" s="216"/>
      <c r="AT545" s="216"/>
      <c r="AU545" s="216"/>
      <c r="AV545" s="216"/>
      <c r="AW545" s="216"/>
      <c r="AX545" s="216"/>
      <c r="AY545" s="216"/>
      <c r="AZ545" s="216"/>
      <c r="BA545" s="216"/>
      <c r="BB545" s="216"/>
      <c r="BC545" s="216"/>
      <c r="BD545" s="216"/>
      <c r="BE545" s="216"/>
      <c r="BF545" s="216"/>
      <c r="BG545" s="216"/>
      <c r="BH545" s="216"/>
    </row>
    <row r="546" spans="1:60" ht="12.75" outlineLevel="1">
      <c r="A546" s="208">
        <v>200</v>
      </c>
      <c r="B546" s="209" t="s">
        <v>846</v>
      </c>
      <c r="C546" s="210" t="s">
        <v>847</v>
      </c>
      <c r="D546" s="211" t="s">
        <v>152</v>
      </c>
      <c r="E546" s="212">
        <v>86.0453</v>
      </c>
      <c r="F546" s="213"/>
      <c r="G546" s="214">
        <f>E546*F546</f>
        <v>0</v>
      </c>
      <c r="H546" s="216"/>
      <c r="I546" s="216"/>
      <c r="J546" s="216"/>
      <c r="K546" s="216"/>
      <c r="L546" s="216"/>
      <c r="M546" s="216"/>
      <c r="N546" s="216"/>
      <c r="O546" s="216"/>
      <c r="P546" s="216"/>
      <c r="Q546" s="216"/>
      <c r="R546" s="216"/>
      <c r="S546" s="216"/>
      <c r="T546" s="216"/>
      <c r="U546" s="216"/>
      <c r="V546" s="216"/>
      <c r="W546" s="216"/>
      <c r="X546" s="216"/>
      <c r="Y546" s="216"/>
      <c r="Z546" s="216"/>
      <c r="AA546" s="216"/>
      <c r="AB546" s="216"/>
      <c r="AC546" s="216"/>
      <c r="AD546" s="216"/>
      <c r="AE546" s="216"/>
      <c r="AF546" s="216"/>
      <c r="AG546" s="216"/>
      <c r="AH546" s="216"/>
      <c r="AI546" s="216"/>
      <c r="AJ546" s="216"/>
      <c r="AK546" s="216"/>
      <c r="AL546" s="216"/>
      <c r="AM546" s="216"/>
      <c r="AN546" s="216"/>
      <c r="AO546" s="216"/>
      <c r="AP546" s="216"/>
      <c r="AQ546" s="216"/>
      <c r="AR546" s="216"/>
      <c r="AS546" s="216"/>
      <c r="AT546" s="216"/>
      <c r="AU546" s="216"/>
      <c r="AV546" s="216"/>
      <c r="AW546" s="216"/>
      <c r="AX546" s="216"/>
      <c r="AY546" s="216"/>
      <c r="AZ546" s="216"/>
      <c r="BA546" s="216"/>
      <c r="BB546" s="216"/>
      <c r="BC546" s="216"/>
      <c r="BD546" s="216"/>
      <c r="BE546" s="216"/>
      <c r="BF546" s="216"/>
      <c r="BG546" s="216"/>
      <c r="BH546" s="216"/>
    </row>
    <row r="547" spans="1:60" ht="12.75" outlineLevel="1">
      <c r="A547" s="208"/>
      <c r="B547" s="209"/>
      <c r="C547" s="217" t="s">
        <v>848</v>
      </c>
      <c r="D547" s="218"/>
      <c r="E547" s="219">
        <v>86.0453</v>
      </c>
      <c r="F547" s="213"/>
      <c r="G547" s="214"/>
      <c r="H547" s="216"/>
      <c r="I547" s="216"/>
      <c r="J547" s="216"/>
      <c r="K547" s="216"/>
      <c r="L547" s="216"/>
      <c r="M547" s="216"/>
      <c r="N547" s="216"/>
      <c r="O547" s="216"/>
      <c r="P547" s="216"/>
      <c r="Q547" s="216"/>
      <c r="R547" s="216"/>
      <c r="S547" s="216"/>
      <c r="T547" s="216"/>
      <c r="U547" s="216"/>
      <c r="V547" s="216"/>
      <c r="W547" s="216"/>
      <c r="X547" s="216"/>
      <c r="Y547" s="216"/>
      <c r="Z547" s="216"/>
      <c r="AA547" s="216"/>
      <c r="AB547" s="216"/>
      <c r="AC547" s="216"/>
      <c r="AD547" s="216"/>
      <c r="AE547" s="216"/>
      <c r="AF547" s="216"/>
      <c r="AG547" s="216"/>
      <c r="AH547" s="216"/>
      <c r="AI547" s="216"/>
      <c r="AJ547" s="216"/>
      <c r="AK547" s="216"/>
      <c r="AL547" s="216"/>
      <c r="AM547" s="216"/>
      <c r="AN547" s="216"/>
      <c r="AO547" s="216"/>
      <c r="AP547" s="216"/>
      <c r="AQ547" s="216"/>
      <c r="AR547" s="216"/>
      <c r="AS547" s="216"/>
      <c r="AT547" s="216"/>
      <c r="AU547" s="216"/>
      <c r="AV547" s="216"/>
      <c r="AW547" s="216"/>
      <c r="AX547" s="216"/>
      <c r="AY547" s="216"/>
      <c r="AZ547" s="216"/>
      <c r="BA547" s="216"/>
      <c r="BB547" s="216"/>
      <c r="BC547" s="216"/>
      <c r="BD547" s="216"/>
      <c r="BE547" s="216"/>
      <c r="BF547" s="216"/>
      <c r="BG547" s="216"/>
      <c r="BH547" s="216"/>
    </row>
    <row r="548" spans="1:60" ht="12.75" outlineLevel="1">
      <c r="A548" s="208">
        <v>201</v>
      </c>
      <c r="B548" s="209" t="s">
        <v>849</v>
      </c>
      <c r="C548" s="210" t="s">
        <v>850</v>
      </c>
      <c r="D548" s="211" t="s">
        <v>33</v>
      </c>
      <c r="E548" s="212">
        <v>0</v>
      </c>
      <c r="F548" s="226">
        <f>SUM(G513:G547)/100</f>
        <v>0</v>
      </c>
      <c r="G548" s="214">
        <f>E548*F548</f>
        <v>0</v>
      </c>
      <c r="H548" s="216"/>
      <c r="I548" s="216"/>
      <c r="J548" s="216"/>
      <c r="K548" s="216"/>
      <c r="L548" s="216"/>
      <c r="M548" s="216"/>
      <c r="N548" s="216"/>
      <c r="O548" s="216"/>
      <c r="P548" s="216"/>
      <c r="Q548" s="216"/>
      <c r="R548" s="216"/>
      <c r="S548" s="216"/>
      <c r="T548" s="216"/>
      <c r="U548" s="216"/>
      <c r="V548" s="216"/>
      <c r="W548" s="216"/>
      <c r="X548" s="216"/>
      <c r="Y548" s="216"/>
      <c r="Z548" s="216"/>
      <c r="AA548" s="216"/>
      <c r="AB548" s="216"/>
      <c r="AC548" s="216"/>
      <c r="AD548" s="216"/>
      <c r="AE548" s="216"/>
      <c r="AF548" s="216"/>
      <c r="AG548" s="216"/>
      <c r="AH548" s="216"/>
      <c r="AI548" s="216"/>
      <c r="AJ548" s="216"/>
      <c r="AK548" s="216"/>
      <c r="AL548" s="216"/>
      <c r="AM548" s="216"/>
      <c r="AN548" s="216"/>
      <c r="AO548" s="216"/>
      <c r="AP548" s="216"/>
      <c r="AQ548" s="216"/>
      <c r="AR548" s="216"/>
      <c r="AS548" s="216"/>
      <c r="AT548" s="216"/>
      <c r="AU548" s="216"/>
      <c r="AV548" s="216"/>
      <c r="AW548" s="216"/>
      <c r="AX548" s="216"/>
      <c r="AY548" s="216"/>
      <c r="AZ548" s="216"/>
      <c r="BA548" s="216"/>
      <c r="BB548" s="216"/>
      <c r="BC548" s="216"/>
      <c r="BD548" s="216"/>
      <c r="BE548" s="216"/>
      <c r="BF548" s="216"/>
      <c r="BG548" s="216"/>
      <c r="BH548" s="216"/>
    </row>
    <row r="549" spans="1:7" ht="12.75">
      <c r="A549" s="220" t="s">
        <v>149</v>
      </c>
      <c r="B549" s="221" t="s">
        <v>91</v>
      </c>
      <c r="C549" s="222" t="s">
        <v>92</v>
      </c>
      <c r="D549" s="223"/>
      <c r="E549" s="224"/>
      <c r="F549" s="225">
        <f>SUM(G550:G599)</f>
        <v>0</v>
      </c>
      <c r="G549" s="225"/>
    </row>
    <row r="550" spans="1:60" ht="12.75" outlineLevel="1">
      <c r="A550" s="208">
        <v>202</v>
      </c>
      <c r="B550" s="209" t="s">
        <v>851</v>
      </c>
      <c r="C550" s="210" t="s">
        <v>852</v>
      </c>
      <c r="D550" s="211" t="s">
        <v>152</v>
      </c>
      <c r="E550" s="212">
        <v>208.45875</v>
      </c>
      <c r="F550" s="213"/>
      <c r="G550" s="214">
        <f>E550*F550</f>
        <v>0</v>
      </c>
      <c r="H550" s="216"/>
      <c r="I550" s="216"/>
      <c r="J550" s="216"/>
      <c r="K550" s="216"/>
      <c r="L550" s="216"/>
      <c r="M550" s="216"/>
      <c r="N550" s="216"/>
      <c r="O550" s="216"/>
      <c r="P550" s="216"/>
      <c r="Q550" s="216"/>
      <c r="R550" s="216"/>
      <c r="S550" s="216"/>
      <c r="T550" s="216"/>
      <c r="U550" s="216"/>
      <c r="V550" s="216"/>
      <c r="W550" s="216"/>
      <c r="X550" s="216"/>
      <c r="Y550" s="216"/>
      <c r="Z550" s="216"/>
      <c r="AA550" s="216"/>
      <c r="AB550" s="216"/>
      <c r="AC550" s="216"/>
      <c r="AD550" s="216"/>
      <c r="AE550" s="216"/>
      <c r="AF550" s="216"/>
      <c r="AG550" s="216"/>
      <c r="AH550" s="216"/>
      <c r="AI550" s="216"/>
      <c r="AJ550" s="216"/>
      <c r="AK550" s="216"/>
      <c r="AL550" s="216"/>
      <c r="AM550" s="216"/>
      <c r="AN550" s="216"/>
      <c r="AO550" s="216"/>
      <c r="AP550" s="216"/>
      <c r="AQ550" s="216"/>
      <c r="AR550" s="216"/>
      <c r="AS550" s="216"/>
      <c r="AT550" s="216"/>
      <c r="AU550" s="216"/>
      <c r="AV550" s="216"/>
      <c r="AW550" s="216"/>
      <c r="AX550" s="216"/>
      <c r="AY550" s="216"/>
      <c r="AZ550" s="216"/>
      <c r="BA550" s="216"/>
      <c r="BB550" s="216"/>
      <c r="BC550" s="216"/>
      <c r="BD550" s="216"/>
      <c r="BE550" s="216"/>
      <c r="BF550" s="216"/>
      <c r="BG550" s="216"/>
      <c r="BH550" s="216"/>
    </row>
    <row r="551" spans="1:60" ht="12.75" outlineLevel="1">
      <c r="A551" s="208"/>
      <c r="B551" s="209"/>
      <c r="C551" s="217" t="s">
        <v>853</v>
      </c>
      <c r="D551" s="218"/>
      <c r="E551" s="219">
        <v>113.4563</v>
      </c>
      <c r="F551" s="213"/>
      <c r="G551" s="214"/>
      <c r="H551" s="216"/>
      <c r="I551" s="216"/>
      <c r="J551" s="216"/>
      <c r="K551" s="216"/>
      <c r="L551" s="216"/>
      <c r="M551" s="216"/>
      <c r="N551" s="216"/>
      <c r="O551" s="216"/>
      <c r="P551" s="216"/>
      <c r="Q551" s="216"/>
      <c r="R551" s="216"/>
      <c r="S551" s="216"/>
      <c r="T551" s="216"/>
      <c r="U551" s="216"/>
      <c r="V551" s="216"/>
      <c r="W551" s="216"/>
      <c r="X551" s="216"/>
      <c r="Y551" s="216"/>
      <c r="Z551" s="216"/>
      <c r="AA551" s="216"/>
      <c r="AB551" s="216"/>
      <c r="AC551" s="216"/>
      <c r="AD551" s="216"/>
      <c r="AE551" s="216"/>
      <c r="AF551" s="216"/>
      <c r="AG551" s="216"/>
      <c r="AH551" s="216"/>
      <c r="AI551" s="216"/>
      <c r="AJ551" s="216"/>
      <c r="AK551" s="216"/>
      <c r="AL551" s="216"/>
      <c r="AM551" s="216"/>
      <c r="AN551" s="216"/>
      <c r="AO551" s="216"/>
      <c r="AP551" s="216"/>
      <c r="AQ551" s="216"/>
      <c r="AR551" s="216"/>
      <c r="AS551" s="216"/>
      <c r="AT551" s="216"/>
      <c r="AU551" s="216"/>
      <c r="AV551" s="216"/>
      <c r="AW551" s="216"/>
      <c r="AX551" s="216"/>
      <c r="AY551" s="216"/>
      <c r="AZ551" s="216"/>
      <c r="BA551" s="216"/>
      <c r="BB551" s="216"/>
      <c r="BC551" s="216"/>
      <c r="BD551" s="216"/>
      <c r="BE551" s="216"/>
      <c r="BF551" s="216"/>
      <c r="BG551" s="216"/>
      <c r="BH551" s="216"/>
    </row>
    <row r="552" spans="1:60" ht="12.75" outlineLevel="1">
      <c r="A552" s="208"/>
      <c r="B552" s="209"/>
      <c r="C552" s="217" t="s">
        <v>854</v>
      </c>
      <c r="D552" s="218"/>
      <c r="E552" s="219">
        <v>21.285</v>
      </c>
      <c r="F552" s="213"/>
      <c r="G552" s="214"/>
      <c r="H552" s="216"/>
      <c r="I552" s="216"/>
      <c r="J552" s="216"/>
      <c r="K552" s="216"/>
      <c r="L552" s="216"/>
      <c r="M552" s="216"/>
      <c r="N552" s="216"/>
      <c r="O552" s="216"/>
      <c r="P552" s="216"/>
      <c r="Q552" s="216"/>
      <c r="R552" s="216"/>
      <c r="S552" s="216"/>
      <c r="T552" s="216"/>
      <c r="U552" s="216"/>
      <c r="V552" s="216"/>
      <c r="W552" s="216"/>
      <c r="X552" s="216"/>
      <c r="Y552" s="216"/>
      <c r="Z552" s="216"/>
      <c r="AA552" s="216"/>
      <c r="AB552" s="216"/>
      <c r="AC552" s="216"/>
      <c r="AD552" s="216"/>
      <c r="AE552" s="216"/>
      <c r="AF552" s="216"/>
      <c r="AG552" s="216"/>
      <c r="AH552" s="216"/>
      <c r="AI552" s="216"/>
      <c r="AJ552" s="216"/>
      <c r="AK552" s="216"/>
      <c r="AL552" s="216"/>
      <c r="AM552" s="216"/>
      <c r="AN552" s="216"/>
      <c r="AO552" s="216"/>
      <c r="AP552" s="216"/>
      <c r="AQ552" s="216"/>
      <c r="AR552" s="216"/>
      <c r="AS552" s="216"/>
      <c r="AT552" s="216"/>
      <c r="AU552" s="216"/>
      <c r="AV552" s="216"/>
      <c r="AW552" s="216"/>
      <c r="AX552" s="216"/>
      <c r="AY552" s="216"/>
      <c r="AZ552" s="216"/>
      <c r="BA552" s="216"/>
      <c r="BB552" s="216"/>
      <c r="BC552" s="216"/>
      <c r="BD552" s="216"/>
      <c r="BE552" s="216"/>
      <c r="BF552" s="216"/>
      <c r="BG552" s="216"/>
      <c r="BH552" s="216"/>
    </row>
    <row r="553" spans="1:60" ht="12.75" outlineLevel="1">
      <c r="A553" s="208"/>
      <c r="B553" s="209"/>
      <c r="C553" s="217" t="s">
        <v>837</v>
      </c>
      <c r="D553" s="218"/>
      <c r="E553" s="219">
        <v>66.5175</v>
      </c>
      <c r="F553" s="213"/>
      <c r="G553" s="214"/>
      <c r="H553" s="216"/>
      <c r="I553" s="216"/>
      <c r="J553" s="216"/>
      <c r="K553" s="216"/>
      <c r="L553" s="216"/>
      <c r="M553" s="216"/>
      <c r="N553" s="216"/>
      <c r="O553" s="216"/>
      <c r="P553" s="216"/>
      <c r="Q553" s="216"/>
      <c r="R553" s="216"/>
      <c r="S553" s="216"/>
      <c r="T553" s="216"/>
      <c r="U553" s="216"/>
      <c r="V553" s="216"/>
      <c r="W553" s="216"/>
      <c r="X553" s="216"/>
      <c r="Y553" s="216"/>
      <c r="Z553" s="216"/>
      <c r="AA553" s="216"/>
      <c r="AB553" s="216"/>
      <c r="AC553" s="216"/>
      <c r="AD553" s="216"/>
      <c r="AE553" s="216"/>
      <c r="AF553" s="216"/>
      <c r="AG553" s="216"/>
      <c r="AH553" s="216"/>
      <c r="AI553" s="216"/>
      <c r="AJ553" s="216"/>
      <c r="AK553" s="216"/>
      <c r="AL553" s="216"/>
      <c r="AM553" s="216"/>
      <c r="AN553" s="216"/>
      <c r="AO553" s="216"/>
      <c r="AP553" s="216"/>
      <c r="AQ553" s="216"/>
      <c r="AR553" s="216"/>
      <c r="AS553" s="216"/>
      <c r="AT553" s="216"/>
      <c r="AU553" s="216"/>
      <c r="AV553" s="216"/>
      <c r="AW553" s="216"/>
      <c r="AX553" s="216"/>
      <c r="AY553" s="216"/>
      <c r="AZ553" s="216"/>
      <c r="BA553" s="216"/>
      <c r="BB553" s="216"/>
      <c r="BC553" s="216"/>
      <c r="BD553" s="216"/>
      <c r="BE553" s="216"/>
      <c r="BF553" s="216"/>
      <c r="BG553" s="216"/>
      <c r="BH553" s="216"/>
    </row>
    <row r="554" spans="1:60" ht="12.75" outlineLevel="1">
      <c r="A554" s="208"/>
      <c r="B554" s="209"/>
      <c r="C554" s="217" t="s">
        <v>855</v>
      </c>
      <c r="D554" s="218"/>
      <c r="E554" s="219">
        <v>7.2</v>
      </c>
      <c r="F554" s="213"/>
      <c r="G554" s="214"/>
      <c r="H554" s="216"/>
      <c r="I554" s="216"/>
      <c r="J554" s="216"/>
      <c r="K554" s="216"/>
      <c r="L554" s="216"/>
      <c r="M554" s="216"/>
      <c r="N554" s="216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16"/>
      <c r="Z554" s="216"/>
      <c r="AA554" s="216"/>
      <c r="AB554" s="216"/>
      <c r="AC554" s="216"/>
      <c r="AD554" s="216"/>
      <c r="AE554" s="216"/>
      <c r="AF554" s="216"/>
      <c r="AG554" s="216"/>
      <c r="AH554" s="216"/>
      <c r="AI554" s="216"/>
      <c r="AJ554" s="216"/>
      <c r="AK554" s="216"/>
      <c r="AL554" s="216"/>
      <c r="AM554" s="216"/>
      <c r="AN554" s="216"/>
      <c r="AO554" s="216"/>
      <c r="AP554" s="216"/>
      <c r="AQ554" s="216"/>
      <c r="AR554" s="216"/>
      <c r="AS554" s="216"/>
      <c r="AT554" s="216"/>
      <c r="AU554" s="216"/>
      <c r="AV554" s="216"/>
      <c r="AW554" s="216"/>
      <c r="AX554" s="216"/>
      <c r="AY554" s="216"/>
      <c r="AZ554" s="216"/>
      <c r="BA554" s="216"/>
      <c r="BB554" s="216"/>
      <c r="BC554" s="216"/>
      <c r="BD554" s="216"/>
      <c r="BE554" s="216"/>
      <c r="BF554" s="216"/>
      <c r="BG554" s="216"/>
      <c r="BH554" s="216"/>
    </row>
    <row r="555" spans="1:60" ht="12.75" outlineLevel="1">
      <c r="A555" s="208">
        <v>203</v>
      </c>
      <c r="B555" s="209" t="s">
        <v>856</v>
      </c>
      <c r="C555" s="210" t="s">
        <v>857</v>
      </c>
      <c r="D555" s="211" t="s">
        <v>152</v>
      </c>
      <c r="E555" s="212">
        <v>208.459</v>
      </c>
      <c r="F555" s="213"/>
      <c r="G555" s="214">
        <f aca="true" t="shared" si="27" ref="G555:G556">E555*F555</f>
        <v>0</v>
      </c>
      <c r="H555" s="216"/>
      <c r="I555" s="216"/>
      <c r="J555" s="216"/>
      <c r="K555" s="216"/>
      <c r="L555" s="216"/>
      <c r="M555" s="216"/>
      <c r="N555" s="216"/>
      <c r="O555" s="216"/>
      <c r="P555" s="216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  <c r="AA555" s="216"/>
      <c r="AB555" s="216"/>
      <c r="AC555" s="216"/>
      <c r="AD555" s="216"/>
      <c r="AE555" s="216"/>
      <c r="AF555" s="216"/>
      <c r="AG555" s="216"/>
      <c r="AH555" s="216"/>
      <c r="AI555" s="216"/>
      <c r="AJ555" s="216"/>
      <c r="AK555" s="216"/>
      <c r="AL555" s="216"/>
      <c r="AM555" s="216"/>
      <c r="AN555" s="216"/>
      <c r="AO555" s="216"/>
      <c r="AP555" s="216"/>
      <c r="AQ555" s="216"/>
      <c r="AR555" s="216"/>
      <c r="AS555" s="216"/>
      <c r="AT555" s="216"/>
      <c r="AU555" s="216"/>
      <c r="AV555" s="216"/>
      <c r="AW555" s="216"/>
      <c r="AX555" s="216"/>
      <c r="AY555" s="216"/>
      <c r="AZ555" s="216"/>
      <c r="BA555" s="216"/>
      <c r="BB555" s="216"/>
      <c r="BC555" s="216"/>
      <c r="BD555" s="216"/>
      <c r="BE555" s="216"/>
      <c r="BF555" s="216"/>
      <c r="BG555" s="216"/>
      <c r="BH555" s="216"/>
    </row>
    <row r="556" spans="1:60" ht="12.75" outlineLevel="1">
      <c r="A556" s="208">
        <v>204</v>
      </c>
      <c r="B556" s="209" t="s">
        <v>858</v>
      </c>
      <c r="C556" s="210" t="s">
        <v>859</v>
      </c>
      <c r="D556" s="211" t="s">
        <v>152</v>
      </c>
      <c r="E556" s="212">
        <v>74.8175</v>
      </c>
      <c r="F556" s="213"/>
      <c r="G556" s="214">
        <f t="shared" si="27"/>
        <v>0</v>
      </c>
      <c r="H556" s="216"/>
      <c r="I556" s="216"/>
      <c r="J556" s="216"/>
      <c r="K556" s="216"/>
      <c r="L556" s="216"/>
      <c r="M556" s="216"/>
      <c r="N556" s="216"/>
      <c r="O556" s="216"/>
      <c r="P556" s="216"/>
      <c r="Q556" s="216"/>
      <c r="R556" s="216"/>
      <c r="S556" s="216"/>
      <c r="T556" s="216"/>
      <c r="U556" s="216"/>
      <c r="V556" s="216"/>
      <c r="W556" s="216"/>
      <c r="X556" s="216"/>
      <c r="Y556" s="216"/>
      <c r="Z556" s="216"/>
      <c r="AA556" s="216"/>
      <c r="AB556" s="216"/>
      <c r="AC556" s="216"/>
      <c r="AD556" s="216"/>
      <c r="AE556" s="216"/>
      <c r="AF556" s="216"/>
      <c r="AG556" s="216"/>
      <c r="AH556" s="216"/>
      <c r="AI556" s="216"/>
      <c r="AJ556" s="216"/>
      <c r="AK556" s="216"/>
      <c r="AL556" s="216"/>
      <c r="AM556" s="216"/>
      <c r="AN556" s="216"/>
      <c r="AO556" s="216"/>
      <c r="AP556" s="216"/>
      <c r="AQ556" s="216"/>
      <c r="AR556" s="216"/>
      <c r="AS556" s="216"/>
      <c r="AT556" s="216"/>
      <c r="AU556" s="216"/>
      <c r="AV556" s="216"/>
      <c r="AW556" s="216"/>
      <c r="AX556" s="216"/>
      <c r="AY556" s="216"/>
      <c r="AZ556" s="216"/>
      <c r="BA556" s="216"/>
      <c r="BB556" s="216"/>
      <c r="BC556" s="216"/>
      <c r="BD556" s="216"/>
      <c r="BE556" s="216"/>
      <c r="BF556" s="216"/>
      <c r="BG556" s="216"/>
      <c r="BH556" s="216"/>
    </row>
    <row r="557" spans="1:60" ht="12.75" outlineLevel="1">
      <c r="A557" s="208"/>
      <c r="B557" s="209"/>
      <c r="C557" s="217" t="s">
        <v>837</v>
      </c>
      <c r="D557" s="218"/>
      <c r="E557" s="219">
        <v>66.5175</v>
      </c>
      <c r="F557" s="213"/>
      <c r="G557" s="214"/>
      <c r="H557" s="216"/>
      <c r="I557" s="216"/>
      <c r="J557" s="216"/>
      <c r="K557" s="216"/>
      <c r="L557" s="216"/>
      <c r="M557" s="216"/>
      <c r="N557" s="216"/>
      <c r="O557" s="216"/>
      <c r="P557" s="216"/>
      <c r="Q557" s="216"/>
      <c r="R557" s="216"/>
      <c r="S557" s="216"/>
      <c r="T557" s="216"/>
      <c r="U557" s="216"/>
      <c r="V557" s="216"/>
      <c r="W557" s="216"/>
      <c r="X557" s="216"/>
      <c r="Y557" s="216"/>
      <c r="Z557" s="216"/>
      <c r="AA557" s="216"/>
      <c r="AB557" s="216"/>
      <c r="AC557" s="216"/>
      <c r="AD557" s="216"/>
      <c r="AE557" s="216"/>
      <c r="AF557" s="216"/>
      <c r="AG557" s="216"/>
      <c r="AH557" s="216"/>
      <c r="AI557" s="216"/>
      <c r="AJ557" s="216"/>
      <c r="AK557" s="216"/>
      <c r="AL557" s="216"/>
      <c r="AM557" s="216"/>
      <c r="AN557" s="216"/>
      <c r="AO557" s="216"/>
      <c r="AP557" s="216"/>
      <c r="AQ557" s="216"/>
      <c r="AR557" s="216"/>
      <c r="AS557" s="216"/>
      <c r="AT557" s="216"/>
      <c r="AU557" s="216"/>
      <c r="AV557" s="216"/>
      <c r="AW557" s="216"/>
      <c r="AX557" s="216"/>
      <c r="AY557" s="216"/>
      <c r="AZ557" s="216"/>
      <c r="BA557" s="216"/>
      <c r="BB557" s="216"/>
      <c r="BC557" s="216"/>
      <c r="BD557" s="216"/>
      <c r="BE557" s="216"/>
      <c r="BF557" s="216"/>
      <c r="BG557" s="216"/>
      <c r="BH557" s="216"/>
    </row>
    <row r="558" spans="1:60" ht="12.75" outlineLevel="1">
      <c r="A558" s="208"/>
      <c r="B558" s="209"/>
      <c r="C558" s="217" t="s">
        <v>860</v>
      </c>
      <c r="D558" s="218"/>
      <c r="E558" s="219">
        <v>8.3</v>
      </c>
      <c r="F558" s="213"/>
      <c r="G558" s="214"/>
      <c r="H558" s="216"/>
      <c r="I558" s="216"/>
      <c r="J558" s="216"/>
      <c r="K558" s="216"/>
      <c r="L558" s="216"/>
      <c r="M558" s="216"/>
      <c r="N558" s="216"/>
      <c r="O558" s="216"/>
      <c r="P558" s="216"/>
      <c r="Q558" s="216"/>
      <c r="R558" s="216"/>
      <c r="S558" s="216"/>
      <c r="T558" s="216"/>
      <c r="U558" s="216"/>
      <c r="V558" s="216"/>
      <c r="W558" s="216"/>
      <c r="X558" s="216"/>
      <c r="Y558" s="216"/>
      <c r="Z558" s="216"/>
      <c r="AA558" s="216"/>
      <c r="AB558" s="216"/>
      <c r="AC558" s="216"/>
      <c r="AD558" s="216"/>
      <c r="AE558" s="216"/>
      <c r="AF558" s="216"/>
      <c r="AG558" s="216"/>
      <c r="AH558" s="216"/>
      <c r="AI558" s="216"/>
      <c r="AJ558" s="216"/>
      <c r="AK558" s="216"/>
      <c r="AL558" s="216"/>
      <c r="AM558" s="216"/>
      <c r="AN558" s="216"/>
      <c r="AO558" s="216"/>
      <c r="AP558" s="216"/>
      <c r="AQ558" s="216"/>
      <c r="AR558" s="216"/>
      <c r="AS558" s="216"/>
      <c r="AT558" s="216"/>
      <c r="AU558" s="216"/>
      <c r="AV558" s="216"/>
      <c r="AW558" s="216"/>
      <c r="AX558" s="216"/>
      <c r="AY558" s="216"/>
      <c r="AZ558" s="216"/>
      <c r="BA558" s="216"/>
      <c r="BB558" s="216"/>
      <c r="BC558" s="216"/>
      <c r="BD558" s="216"/>
      <c r="BE558" s="216"/>
      <c r="BF558" s="216"/>
      <c r="BG558" s="216"/>
      <c r="BH558" s="216"/>
    </row>
    <row r="559" spans="1:60" ht="12.75" outlineLevel="1">
      <c r="A559" s="208">
        <v>205</v>
      </c>
      <c r="B559" s="209" t="s">
        <v>861</v>
      </c>
      <c r="C559" s="210" t="s">
        <v>862</v>
      </c>
      <c r="D559" s="211" t="s">
        <v>152</v>
      </c>
      <c r="E559" s="212">
        <v>174.52125</v>
      </c>
      <c r="F559" s="213"/>
      <c r="G559" s="214">
        <f>E559*F559</f>
        <v>0</v>
      </c>
      <c r="H559" s="216"/>
      <c r="I559" s="216"/>
      <c r="J559" s="216"/>
      <c r="K559" s="216"/>
      <c r="L559" s="216"/>
      <c r="M559" s="216"/>
      <c r="N559" s="216"/>
      <c r="O559" s="216"/>
      <c r="P559" s="216"/>
      <c r="Q559" s="216"/>
      <c r="R559" s="216"/>
      <c r="S559" s="216"/>
      <c r="T559" s="216"/>
      <c r="U559" s="216"/>
      <c r="V559" s="216"/>
      <c r="W559" s="216"/>
      <c r="X559" s="216"/>
      <c r="Y559" s="216"/>
      <c r="Z559" s="216"/>
      <c r="AA559" s="216"/>
      <c r="AB559" s="216"/>
      <c r="AC559" s="216"/>
      <c r="AD559" s="216"/>
      <c r="AE559" s="216"/>
      <c r="AF559" s="216"/>
      <c r="AG559" s="216"/>
      <c r="AH559" s="216"/>
      <c r="AI559" s="216"/>
      <c r="AJ559" s="216"/>
      <c r="AK559" s="216"/>
      <c r="AL559" s="216"/>
      <c r="AM559" s="216"/>
      <c r="AN559" s="216"/>
      <c r="AO559" s="216"/>
      <c r="AP559" s="216"/>
      <c r="AQ559" s="216"/>
      <c r="AR559" s="216"/>
      <c r="AS559" s="216"/>
      <c r="AT559" s="216"/>
      <c r="AU559" s="216"/>
      <c r="AV559" s="216"/>
      <c r="AW559" s="216"/>
      <c r="AX559" s="216"/>
      <c r="AY559" s="216"/>
      <c r="AZ559" s="216"/>
      <c r="BA559" s="216"/>
      <c r="BB559" s="216"/>
      <c r="BC559" s="216"/>
      <c r="BD559" s="216"/>
      <c r="BE559" s="216"/>
      <c r="BF559" s="216"/>
      <c r="BG559" s="216"/>
      <c r="BH559" s="216"/>
    </row>
    <row r="560" spans="1:60" ht="12.75" outlineLevel="1">
      <c r="A560" s="208"/>
      <c r="B560" s="209"/>
      <c r="C560" s="217" t="s">
        <v>853</v>
      </c>
      <c r="D560" s="218"/>
      <c r="E560" s="219">
        <v>113.4563</v>
      </c>
      <c r="F560" s="213"/>
      <c r="G560" s="214"/>
      <c r="H560" s="216"/>
      <c r="I560" s="216"/>
      <c r="J560" s="216"/>
      <c r="K560" s="216"/>
      <c r="L560" s="216"/>
      <c r="M560" s="216"/>
      <c r="N560" s="216"/>
      <c r="O560" s="216"/>
      <c r="P560" s="216"/>
      <c r="Q560" s="216"/>
      <c r="R560" s="216"/>
      <c r="S560" s="216"/>
      <c r="T560" s="216"/>
      <c r="U560" s="216"/>
      <c r="V560" s="216"/>
      <c r="W560" s="216"/>
      <c r="X560" s="216"/>
      <c r="Y560" s="216"/>
      <c r="Z560" s="216"/>
      <c r="AA560" s="216"/>
      <c r="AB560" s="216"/>
      <c r="AC560" s="216"/>
      <c r="AD560" s="216"/>
      <c r="AE560" s="216"/>
      <c r="AF560" s="216"/>
      <c r="AG560" s="216"/>
      <c r="AH560" s="216"/>
      <c r="AI560" s="216"/>
      <c r="AJ560" s="216"/>
      <c r="AK560" s="216"/>
      <c r="AL560" s="216"/>
      <c r="AM560" s="216"/>
      <c r="AN560" s="216"/>
      <c r="AO560" s="216"/>
      <c r="AP560" s="216"/>
      <c r="AQ560" s="216"/>
      <c r="AR560" s="216"/>
      <c r="AS560" s="216"/>
      <c r="AT560" s="216"/>
      <c r="AU560" s="216"/>
      <c r="AV560" s="216"/>
      <c r="AW560" s="216"/>
      <c r="AX560" s="216"/>
      <c r="AY560" s="216"/>
      <c r="AZ560" s="216"/>
      <c r="BA560" s="216"/>
      <c r="BB560" s="216"/>
      <c r="BC560" s="216"/>
      <c r="BD560" s="216"/>
      <c r="BE560" s="216"/>
      <c r="BF560" s="216"/>
      <c r="BG560" s="216"/>
      <c r="BH560" s="216"/>
    </row>
    <row r="561" spans="1:60" ht="12.75" outlineLevel="1">
      <c r="A561" s="208"/>
      <c r="B561" s="209"/>
      <c r="C561" s="217" t="s">
        <v>854</v>
      </c>
      <c r="D561" s="218"/>
      <c r="E561" s="219">
        <v>21.285</v>
      </c>
      <c r="F561" s="213"/>
      <c r="G561" s="214"/>
      <c r="H561" s="216"/>
      <c r="I561" s="216"/>
      <c r="J561" s="216"/>
      <c r="K561" s="216"/>
      <c r="L561" s="216"/>
      <c r="M561" s="216"/>
      <c r="N561" s="216"/>
      <c r="O561" s="216"/>
      <c r="P561" s="216"/>
      <c r="Q561" s="216"/>
      <c r="R561" s="216"/>
      <c r="S561" s="216"/>
      <c r="T561" s="216"/>
      <c r="U561" s="216"/>
      <c r="V561" s="216"/>
      <c r="W561" s="216"/>
      <c r="X561" s="216"/>
      <c r="Y561" s="216"/>
      <c r="Z561" s="216"/>
      <c r="AA561" s="216"/>
      <c r="AB561" s="216"/>
      <c r="AC561" s="216"/>
      <c r="AD561" s="216"/>
      <c r="AE561" s="216"/>
      <c r="AF561" s="216"/>
      <c r="AG561" s="216"/>
      <c r="AH561" s="216"/>
      <c r="AI561" s="216"/>
      <c r="AJ561" s="216"/>
      <c r="AK561" s="216"/>
      <c r="AL561" s="216"/>
      <c r="AM561" s="216"/>
      <c r="AN561" s="216"/>
      <c r="AO561" s="216"/>
      <c r="AP561" s="216"/>
      <c r="AQ561" s="216"/>
      <c r="AR561" s="216"/>
      <c r="AS561" s="216"/>
      <c r="AT561" s="216"/>
      <c r="AU561" s="216"/>
      <c r="AV561" s="216"/>
      <c r="AW561" s="216"/>
      <c r="AX561" s="216"/>
      <c r="AY561" s="216"/>
      <c r="AZ561" s="216"/>
      <c r="BA561" s="216"/>
      <c r="BB561" s="216"/>
      <c r="BC561" s="216"/>
      <c r="BD561" s="216"/>
      <c r="BE561" s="216"/>
      <c r="BF561" s="216"/>
      <c r="BG561" s="216"/>
      <c r="BH561" s="216"/>
    </row>
    <row r="562" spans="1:60" ht="12.75" outlineLevel="1">
      <c r="A562" s="208"/>
      <c r="B562" s="209"/>
      <c r="C562" s="217" t="s">
        <v>855</v>
      </c>
      <c r="D562" s="218"/>
      <c r="E562" s="219">
        <v>7.2</v>
      </c>
      <c r="F562" s="213"/>
      <c r="G562" s="214"/>
      <c r="H562" s="216"/>
      <c r="I562" s="216"/>
      <c r="J562" s="216"/>
      <c r="K562" s="216"/>
      <c r="L562" s="216"/>
      <c r="M562" s="216"/>
      <c r="N562" s="216"/>
      <c r="O562" s="216"/>
      <c r="P562" s="216"/>
      <c r="Q562" s="216"/>
      <c r="R562" s="216"/>
      <c r="S562" s="216"/>
      <c r="T562" s="216"/>
      <c r="U562" s="216"/>
      <c r="V562" s="216"/>
      <c r="W562" s="216"/>
      <c r="X562" s="216"/>
      <c r="Y562" s="216"/>
      <c r="Z562" s="216"/>
      <c r="AA562" s="216"/>
      <c r="AB562" s="216"/>
      <c r="AC562" s="216"/>
      <c r="AD562" s="216"/>
      <c r="AE562" s="216"/>
      <c r="AF562" s="216"/>
      <c r="AG562" s="216"/>
      <c r="AH562" s="216"/>
      <c r="AI562" s="216"/>
      <c r="AJ562" s="216"/>
      <c r="AK562" s="216"/>
      <c r="AL562" s="216"/>
      <c r="AM562" s="216"/>
      <c r="AN562" s="216"/>
      <c r="AO562" s="216"/>
      <c r="AP562" s="216"/>
      <c r="AQ562" s="216"/>
      <c r="AR562" s="216"/>
      <c r="AS562" s="216"/>
      <c r="AT562" s="216"/>
      <c r="AU562" s="216"/>
      <c r="AV562" s="216"/>
      <c r="AW562" s="216"/>
      <c r="AX562" s="216"/>
      <c r="AY562" s="216"/>
      <c r="AZ562" s="216"/>
      <c r="BA562" s="216"/>
      <c r="BB562" s="216"/>
      <c r="BC562" s="216"/>
      <c r="BD562" s="216"/>
      <c r="BE562" s="216"/>
      <c r="BF562" s="216"/>
      <c r="BG562" s="216"/>
      <c r="BH562" s="216"/>
    </row>
    <row r="563" spans="1:60" ht="12.75" outlineLevel="1">
      <c r="A563" s="208"/>
      <c r="B563" s="209"/>
      <c r="C563" s="217" t="s">
        <v>863</v>
      </c>
      <c r="D563" s="218"/>
      <c r="E563" s="219">
        <v>30.42</v>
      </c>
      <c r="F563" s="213"/>
      <c r="G563" s="214"/>
      <c r="H563" s="216"/>
      <c r="I563" s="216"/>
      <c r="J563" s="216"/>
      <c r="K563" s="216"/>
      <c r="L563" s="216"/>
      <c r="M563" s="216"/>
      <c r="N563" s="216"/>
      <c r="O563" s="216"/>
      <c r="P563" s="216"/>
      <c r="Q563" s="216"/>
      <c r="R563" s="216"/>
      <c r="S563" s="216"/>
      <c r="T563" s="216"/>
      <c r="U563" s="216"/>
      <c r="V563" s="216"/>
      <c r="W563" s="216"/>
      <c r="X563" s="216"/>
      <c r="Y563" s="216"/>
      <c r="Z563" s="216"/>
      <c r="AA563" s="216"/>
      <c r="AB563" s="216"/>
      <c r="AC563" s="216"/>
      <c r="AD563" s="216"/>
      <c r="AE563" s="216"/>
      <c r="AF563" s="216"/>
      <c r="AG563" s="216"/>
      <c r="AH563" s="216"/>
      <c r="AI563" s="216"/>
      <c r="AJ563" s="216"/>
      <c r="AK563" s="216"/>
      <c r="AL563" s="216"/>
      <c r="AM563" s="216"/>
      <c r="AN563" s="216"/>
      <c r="AO563" s="216"/>
      <c r="AP563" s="216"/>
      <c r="AQ563" s="216"/>
      <c r="AR563" s="216"/>
      <c r="AS563" s="216"/>
      <c r="AT563" s="216"/>
      <c r="AU563" s="216"/>
      <c r="AV563" s="216"/>
      <c r="AW563" s="216"/>
      <c r="AX563" s="216"/>
      <c r="AY563" s="216"/>
      <c r="AZ563" s="216"/>
      <c r="BA563" s="216"/>
      <c r="BB563" s="216"/>
      <c r="BC563" s="216"/>
      <c r="BD563" s="216"/>
      <c r="BE563" s="216"/>
      <c r="BF563" s="216"/>
      <c r="BG563" s="216"/>
      <c r="BH563" s="216"/>
    </row>
    <row r="564" spans="1:60" ht="12.75" outlineLevel="1">
      <c r="A564" s="208"/>
      <c r="B564" s="209"/>
      <c r="C564" s="217" t="s">
        <v>864</v>
      </c>
      <c r="D564" s="218"/>
      <c r="E564" s="219">
        <v>2.16</v>
      </c>
      <c r="F564" s="213"/>
      <c r="G564" s="214"/>
      <c r="H564" s="216"/>
      <c r="I564" s="216"/>
      <c r="J564" s="216"/>
      <c r="K564" s="216"/>
      <c r="L564" s="216"/>
      <c r="M564" s="216"/>
      <c r="N564" s="216"/>
      <c r="O564" s="216"/>
      <c r="P564" s="216"/>
      <c r="Q564" s="216"/>
      <c r="R564" s="216"/>
      <c r="S564" s="216"/>
      <c r="T564" s="216"/>
      <c r="U564" s="216"/>
      <c r="V564" s="216"/>
      <c r="W564" s="216"/>
      <c r="X564" s="216"/>
      <c r="Y564" s="216"/>
      <c r="Z564" s="216"/>
      <c r="AA564" s="216"/>
      <c r="AB564" s="216"/>
      <c r="AC564" s="216"/>
      <c r="AD564" s="216"/>
      <c r="AE564" s="216"/>
      <c r="AF564" s="216"/>
      <c r="AG564" s="216"/>
      <c r="AH564" s="216"/>
      <c r="AI564" s="216"/>
      <c r="AJ564" s="216"/>
      <c r="AK564" s="216"/>
      <c r="AL564" s="216"/>
      <c r="AM564" s="216"/>
      <c r="AN564" s="216"/>
      <c r="AO564" s="216"/>
      <c r="AP564" s="216"/>
      <c r="AQ564" s="216"/>
      <c r="AR564" s="216"/>
      <c r="AS564" s="216"/>
      <c r="AT564" s="216"/>
      <c r="AU564" s="216"/>
      <c r="AV564" s="216"/>
      <c r="AW564" s="216"/>
      <c r="AX564" s="216"/>
      <c r="AY564" s="216"/>
      <c r="AZ564" s="216"/>
      <c r="BA564" s="216"/>
      <c r="BB564" s="216"/>
      <c r="BC564" s="216"/>
      <c r="BD564" s="216"/>
      <c r="BE564" s="216"/>
      <c r="BF564" s="216"/>
      <c r="BG564" s="216"/>
      <c r="BH564" s="216"/>
    </row>
    <row r="565" spans="1:60" ht="12.75" outlineLevel="1">
      <c r="A565" s="208">
        <v>206</v>
      </c>
      <c r="B565" s="209" t="s">
        <v>865</v>
      </c>
      <c r="C565" s="210" t="s">
        <v>866</v>
      </c>
      <c r="D565" s="211" t="s">
        <v>162</v>
      </c>
      <c r="E565" s="212">
        <v>40</v>
      </c>
      <c r="F565" s="213"/>
      <c r="G565" s="214">
        <f aca="true" t="shared" si="28" ref="G565:G566">E565*F565</f>
        <v>0</v>
      </c>
      <c r="H565" s="216"/>
      <c r="I565" s="216"/>
      <c r="J565" s="216"/>
      <c r="K565" s="216"/>
      <c r="L565" s="216"/>
      <c r="M565" s="216"/>
      <c r="N565" s="216"/>
      <c r="O565" s="216"/>
      <c r="P565" s="216"/>
      <c r="Q565" s="216"/>
      <c r="R565" s="216"/>
      <c r="S565" s="216"/>
      <c r="T565" s="216"/>
      <c r="U565" s="216"/>
      <c r="V565" s="216"/>
      <c r="W565" s="216"/>
      <c r="X565" s="216"/>
      <c r="Y565" s="216"/>
      <c r="Z565" s="216"/>
      <c r="AA565" s="216"/>
      <c r="AB565" s="216"/>
      <c r="AC565" s="216"/>
      <c r="AD565" s="216"/>
      <c r="AE565" s="216"/>
      <c r="AF565" s="216"/>
      <c r="AG565" s="216"/>
      <c r="AH565" s="216"/>
      <c r="AI565" s="216"/>
      <c r="AJ565" s="216"/>
      <c r="AK565" s="216"/>
      <c r="AL565" s="216"/>
      <c r="AM565" s="216"/>
      <c r="AN565" s="216"/>
      <c r="AO565" s="216"/>
      <c r="AP565" s="216"/>
      <c r="AQ565" s="216"/>
      <c r="AR565" s="216"/>
      <c r="AS565" s="216"/>
      <c r="AT565" s="216"/>
      <c r="AU565" s="216"/>
      <c r="AV565" s="216"/>
      <c r="AW565" s="216"/>
      <c r="AX565" s="216"/>
      <c r="AY565" s="216"/>
      <c r="AZ565" s="216"/>
      <c r="BA565" s="216"/>
      <c r="BB565" s="216"/>
      <c r="BC565" s="216"/>
      <c r="BD565" s="216"/>
      <c r="BE565" s="216"/>
      <c r="BF565" s="216"/>
      <c r="BG565" s="216"/>
      <c r="BH565" s="216"/>
    </row>
    <row r="566" spans="1:60" ht="22.5" outlineLevel="1">
      <c r="A566" s="208">
        <v>207</v>
      </c>
      <c r="B566" s="209" t="s">
        <v>867</v>
      </c>
      <c r="C566" s="210" t="s">
        <v>868</v>
      </c>
      <c r="D566" s="211" t="s">
        <v>162</v>
      </c>
      <c r="E566" s="212">
        <v>33.5</v>
      </c>
      <c r="F566" s="213"/>
      <c r="G566" s="214">
        <f t="shared" si="28"/>
        <v>0</v>
      </c>
      <c r="H566" s="216"/>
      <c r="I566" s="216"/>
      <c r="J566" s="216"/>
      <c r="K566" s="216"/>
      <c r="L566" s="216"/>
      <c r="M566" s="216"/>
      <c r="N566" s="216"/>
      <c r="O566" s="216"/>
      <c r="P566" s="216"/>
      <c r="Q566" s="216"/>
      <c r="R566" s="216"/>
      <c r="S566" s="216"/>
      <c r="T566" s="216"/>
      <c r="U566" s="216"/>
      <c r="V566" s="216"/>
      <c r="W566" s="216"/>
      <c r="X566" s="216"/>
      <c r="Y566" s="216"/>
      <c r="Z566" s="216"/>
      <c r="AA566" s="216"/>
      <c r="AB566" s="216"/>
      <c r="AC566" s="216"/>
      <c r="AD566" s="216"/>
      <c r="AE566" s="216"/>
      <c r="AF566" s="216"/>
      <c r="AG566" s="216"/>
      <c r="AH566" s="216"/>
      <c r="AI566" s="216"/>
      <c r="AJ566" s="216"/>
      <c r="AK566" s="216"/>
      <c r="AL566" s="216"/>
      <c r="AM566" s="216"/>
      <c r="AN566" s="216"/>
      <c r="AO566" s="216"/>
      <c r="AP566" s="216"/>
      <c r="AQ566" s="216"/>
      <c r="AR566" s="216"/>
      <c r="AS566" s="216"/>
      <c r="AT566" s="216"/>
      <c r="AU566" s="216"/>
      <c r="AV566" s="216"/>
      <c r="AW566" s="216"/>
      <c r="AX566" s="216"/>
      <c r="AY566" s="216"/>
      <c r="AZ566" s="216"/>
      <c r="BA566" s="216"/>
      <c r="BB566" s="216"/>
      <c r="BC566" s="216"/>
      <c r="BD566" s="216"/>
      <c r="BE566" s="216"/>
      <c r="BF566" s="216"/>
      <c r="BG566" s="216"/>
      <c r="BH566" s="216"/>
    </row>
    <row r="567" spans="1:60" ht="12.75" outlineLevel="1">
      <c r="A567" s="208"/>
      <c r="B567" s="209"/>
      <c r="C567" s="217" t="s">
        <v>869</v>
      </c>
      <c r="D567" s="218"/>
      <c r="E567" s="219">
        <v>33.5</v>
      </c>
      <c r="F567" s="213"/>
      <c r="G567" s="214"/>
      <c r="H567" s="216"/>
      <c r="I567" s="216"/>
      <c r="J567" s="216"/>
      <c r="K567" s="216"/>
      <c r="L567" s="216"/>
      <c r="M567" s="216"/>
      <c r="N567" s="216"/>
      <c r="O567" s="216"/>
      <c r="P567" s="216"/>
      <c r="Q567" s="216"/>
      <c r="R567" s="216"/>
      <c r="S567" s="216"/>
      <c r="T567" s="216"/>
      <c r="U567" s="216"/>
      <c r="V567" s="216"/>
      <c r="W567" s="216"/>
      <c r="X567" s="216"/>
      <c r="Y567" s="216"/>
      <c r="Z567" s="216"/>
      <c r="AA567" s="216"/>
      <c r="AB567" s="216"/>
      <c r="AC567" s="216"/>
      <c r="AD567" s="216"/>
      <c r="AE567" s="216"/>
      <c r="AF567" s="216"/>
      <c r="AG567" s="216"/>
      <c r="AH567" s="216"/>
      <c r="AI567" s="216"/>
      <c r="AJ567" s="216"/>
      <c r="AK567" s="216"/>
      <c r="AL567" s="216"/>
      <c r="AM567" s="216"/>
      <c r="AN567" s="216"/>
      <c r="AO567" s="216"/>
      <c r="AP567" s="216"/>
      <c r="AQ567" s="216"/>
      <c r="AR567" s="216"/>
      <c r="AS567" s="216"/>
      <c r="AT567" s="216"/>
      <c r="AU567" s="216"/>
      <c r="AV567" s="216"/>
      <c r="AW567" s="216"/>
      <c r="AX567" s="216"/>
      <c r="AY567" s="216"/>
      <c r="AZ567" s="216"/>
      <c r="BA567" s="216"/>
      <c r="BB567" s="216"/>
      <c r="BC567" s="216"/>
      <c r="BD567" s="216"/>
      <c r="BE567" s="216"/>
      <c r="BF567" s="216"/>
      <c r="BG567" s="216"/>
      <c r="BH567" s="216"/>
    </row>
    <row r="568" spans="1:60" ht="12.75" outlineLevel="1">
      <c r="A568" s="208">
        <v>208</v>
      </c>
      <c r="B568" s="209" t="s">
        <v>870</v>
      </c>
      <c r="C568" s="210" t="s">
        <v>871</v>
      </c>
      <c r="D568" s="211" t="s">
        <v>162</v>
      </c>
      <c r="E568" s="212">
        <v>200</v>
      </c>
      <c r="F568" s="213"/>
      <c r="G568" s="214">
        <f aca="true" t="shared" si="29" ref="G568:G569">E568*F568</f>
        <v>0</v>
      </c>
      <c r="H568" s="216"/>
      <c r="I568" s="216"/>
      <c r="J568" s="216"/>
      <c r="K568" s="216"/>
      <c r="L568" s="216"/>
      <c r="M568" s="216"/>
      <c r="N568" s="216"/>
      <c r="O568" s="216"/>
      <c r="P568" s="216"/>
      <c r="Q568" s="216"/>
      <c r="R568" s="216"/>
      <c r="S568" s="216"/>
      <c r="T568" s="216"/>
      <c r="U568" s="216"/>
      <c r="V568" s="216"/>
      <c r="W568" s="216"/>
      <c r="X568" s="216"/>
      <c r="Y568" s="216"/>
      <c r="Z568" s="216"/>
      <c r="AA568" s="216"/>
      <c r="AB568" s="216"/>
      <c r="AC568" s="216"/>
      <c r="AD568" s="216"/>
      <c r="AE568" s="216"/>
      <c r="AF568" s="216"/>
      <c r="AG568" s="216"/>
      <c r="AH568" s="216"/>
      <c r="AI568" s="216"/>
      <c r="AJ568" s="216"/>
      <c r="AK568" s="216"/>
      <c r="AL568" s="216"/>
      <c r="AM568" s="216"/>
      <c r="AN568" s="216"/>
      <c r="AO568" s="216"/>
      <c r="AP568" s="216"/>
      <c r="AQ568" s="216"/>
      <c r="AR568" s="216"/>
      <c r="AS568" s="216"/>
      <c r="AT568" s="216"/>
      <c r="AU568" s="216"/>
      <c r="AV568" s="216"/>
      <c r="AW568" s="216"/>
      <c r="AX568" s="216"/>
      <c r="AY568" s="216"/>
      <c r="AZ568" s="216"/>
      <c r="BA568" s="216"/>
      <c r="BB568" s="216"/>
      <c r="BC568" s="216"/>
      <c r="BD568" s="216"/>
      <c r="BE568" s="216"/>
      <c r="BF568" s="216"/>
      <c r="BG568" s="216"/>
      <c r="BH568" s="216"/>
    </row>
    <row r="569" spans="1:60" ht="12.75" outlineLevel="1">
      <c r="A569" s="208">
        <v>209</v>
      </c>
      <c r="B569" s="209" t="s">
        <v>872</v>
      </c>
      <c r="C569" s="210" t="s">
        <v>873</v>
      </c>
      <c r="D569" s="211" t="s">
        <v>152</v>
      </c>
      <c r="E569" s="212">
        <v>274.97625</v>
      </c>
      <c r="F569" s="213"/>
      <c r="G569" s="214">
        <f t="shared" si="29"/>
        <v>0</v>
      </c>
      <c r="H569" s="216"/>
      <c r="I569" s="216"/>
      <c r="J569" s="216"/>
      <c r="K569" s="216"/>
      <c r="L569" s="216"/>
      <c r="M569" s="216"/>
      <c r="N569" s="216"/>
      <c r="O569" s="216"/>
      <c r="P569" s="216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6"/>
      <c r="AD569" s="216"/>
      <c r="AE569" s="216"/>
      <c r="AF569" s="216"/>
      <c r="AG569" s="216"/>
      <c r="AH569" s="216"/>
      <c r="AI569" s="216"/>
      <c r="AJ569" s="216"/>
      <c r="AK569" s="216"/>
      <c r="AL569" s="216"/>
      <c r="AM569" s="216"/>
      <c r="AN569" s="216"/>
      <c r="AO569" s="216"/>
      <c r="AP569" s="216"/>
      <c r="AQ569" s="216"/>
      <c r="AR569" s="216"/>
      <c r="AS569" s="216"/>
      <c r="AT569" s="216"/>
      <c r="AU569" s="216"/>
      <c r="AV569" s="216"/>
      <c r="AW569" s="216"/>
      <c r="AX569" s="216"/>
      <c r="AY569" s="216"/>
      <c r="AZ569" s="216"/>
      <c r="BA569" s="216"/>
      <c r="BB569" s="216"/>
      <c r="BC569" s="216"/>
      <c r="BD569" s="216"/>
      <c r="BE569" s="216"/>
      <c r="BF569" s="216"/>
      <c r="BG569" s="216"/>
      <c r="BH569" s="216"/>
    </row>
    <row r="570" spans="1:60" ht="12.75" outlineLevel="1">
      <c r="A570" s="208"/>
      <c r="B570" s="209"/>
      <c r="C570" s="217" t="s">
        <v>853</v>
      </c>
      <c r="D570" s="218"/>
      <c r="E570" s="219">
        <v>113.4563</v>
      </c>
      <c r="F570" s="213"/>
      <c r="G570" s="214"/>
      <c r="H570" s="216"/>
      <c r="I570" s="216"/>
      <c r="J570" s="216"/>
      <c r="K570" s="216"/>
      <c r="L570" s="216"/>
      <c r="M570" s="216"/>
      <c r="N570" s="216"/>
      <c r="O570" s="216"/>
      <c r="P570" s="216"/>
      <c r="Q570" s="216"/>
      <c r="R570" s="216"/>
      <c r="S570" s="216"/>
      <c r="T570" s="216"/>
      <c r="U570" s="216"/>
      <c r="V570" s="216"/>
      <c r="W570" s="216"/>
      <c r="X570" s="216"/>
      <c r="Y570" s="216"/>
      <c r="Z570" s="216"/>
      <c r="AA570" s="216"/>
      <c r="AB570" s="216"/>
      <c r="AC570" s="216"/>
      <c r="AD570" s="216"/>
      <c r="AE570" s="216"/>
      <c r="AF570" s="216"/>
      <c r="AG570" s="216"/>
      <c r="AH570" s="216"/>
      <c r="AI570" s="216"/>
      <c r="AJ570" s="216"/>
      <c r="AK570" s="216"/>
      <c r="AL570" s="216"/>
      <c r="AM570" s="216"/>
      <c r="AN570" s="216"/>
      <c r="AO570" s="216"/>
      <c r="AP570" s="216"/>
      <c r="AQ570" s="216"/>
      <c r="AR570" s="216"/>
      <c r="AS570" s="216"/>
      <c r="AT570" s="216"/>
      <c r="AU570" s="216"/>
      <c r="AV570" s="216"/>
      <c r="AW570" s="216"/>
      <c r="AX570" s="216"/>
      <c r="AY570" s="216"/>
      <c r="AZ570" s="216"/>
      <c r="BA570" s="216"/>
      <c r="BB570" s="216"/>
      <c r="BC570" s="216"/>
      <c r="BD570" s="216"/>
      <c r="BE570" s="216"/>
      <c r="BF570" s="216"/>
      <c r="BG570" s="216"/>
      <c r="BH570" s="216"/>
    </row>
    <row r="571" spans="1:60" ht="12.75" outlineLevel="1">
      <c r="A571" s="208"/>
      <c r="B571" s="209"/>
      <c r="C571" s="217" t="s">
        <v>854</v>
      </c>
      <c r="D571" s="218"/>
      <c r="E571" s="219">
        <v>21.285</v>
      </c>
      <c r="F571" s="213"/>
      <c r="G571" s="214"/>
      <c r="H571" s="216"/>
      <c r="I571" s="216"/>
      <c r="J571" s="216"/>
      <c r="K571" s="216"/>
      <c r="L571" s="216"/>
      <c r="M571" s="216"/>
      <c r="N571" s="216"/>
      <c r="O571" s="216"/>
      <c r="P571" s="216"/>
      <c r="Q571" s="216"/>
      <c r="R571" s="216"/>
      <c r="S571" s="216"/>
      <c r="T571" s="216"/>
      <c r="U571" s="216"/>
      <c r="V571" s="216"/>
      <c r="W571" s="216"/>
      <c r="X571" s="216"/>
      <c r="Y571" s="216"/>
      <c r="Z571" s="216"/>
      <c r="AA571" s="216"/>
      <c r="AB571" s="216"/>
      <c r="AC571" s="216"/>
      <c r="AD571" s="216"/>
      <c r="AE571" s="216"/>
      <c r="AF571" s="216"/>
      <c r="AG571" s="216"/>
      <c r="AH571" s="216"/>
      <c r="AI571" s="216"/>
      <c r="AJ571" s="216"/>
      <c r="AK571" s="216"/>
      <c r="AL571" s="216"/>
      <c r="AM571" s="216"/>
      <c r="AN571" s="216"/>
      <c r="AO571" s="216"/>
      <c r="AP571" s="216"/>
      <c r="AQ571" s="216"/>
      <c r="AR571" s="216"/>
      <c r="AS571" s="216"/>
      <c r="AT571" s="216"/>
      <c r="AU571" s="216"/>
      <c r="AV571" s="216"/>
      <c r="AW571" s="216"/>
      <c r="AX571" s="216"/>
      <c r="AY571" s="216"/>
      <c r="AZ571" s="216"/>
      <c r="BA571" s="216"/>
      <c r="BB571" s="216"/>
      <c r="BC571" s="216"/>
      <c r="BD571" s="216"/>
      <c r="BE571" s="216"/>
      <c r="BF571" s="216"/>
      <c r="BG571" s="216"/>
      <c r="BH571" s="216"/>
    </row>
    <row r="572" spans="1:60" ht="12.75" outlineLevel="1">
      <c r="A572" s="208"/>
      <c r="B572" s="209"/>
      <c r="C572" s="217" t="s">
        <v>855</v>
      </c>
      <c r="D572" s="218"/>
      <c r="E572" s="219">
        <v>7.2</v>
      </c>
      <c r="F572" s="213"/>
      <c r="G572" s="214"/>
      <c r="H572" s="216"/>
      <c r="I572" s="216"/>
      <c r="J572" s="216"/>
      <c r="K572" s="216"/>
      <c r="L572" s="216"/>
      <c r="M572" s="216"/>
      <c r="N572" s="216"/>
      <c r="O572" s="216"/>
      <c r="P572" s="216"/>
      <c r="Q572" s="216"/>
      <c r="R572" s="216"/>
      <c r="S572" s="216"/>
      <c r="T572" s="216"/>
      <c r="U572" s="216"/>
      <c r="V572" s="216"/>
      <c r="W572" s="216"/>
      <c r="X572" s="216"/>
      <c r="Y572" s="216"/>
      <c r="Z572" s="216"/>
      <c r="AA572" s="216"/>
      <c r="AB572" s="216"/>
      <c r="AC572" s="216"/>
      <c r="AD572" s="216"/>
      <c r="AE572" s="216"/>
      <c r="AF572" s="216"/>
      <c r="AG572" s="216"/>
      <c r="AH572" s="216"/>
      <c r="AI572" s="216"/>
      <c r="AJ572" s="216"/>
      <c r="AK572" s="216"/>
      <c r="AL572" s="216"/>
      <c r="AM572" s="216"/>
      <c r="AN572" s="216"/>
      <c r="AO572" s="216"/>
      <c r="AP572" s="216"/>
      <c r="AQ572" s="216"/>
      <c r="AR572" s="216"/>
      <c r="AS572" s="216"/>
      <c r="AT572" s="216"/>
      <c r="AU572" s="216"/>
      <c r="AV572" s="216"/>
      <c r="AW572" s="216"/>
      <c r="AX572" s="216"/>
      <c r="AY572" s="216"/>
      <c r="AZ572" s="216"/>
      <c r="BA572" s="216"/>
      <c r="BB572" s="216"/>
      <c r="BC572" s="216"/>
      <c r="BD572" s="216"/>
      <c r="BE572" s="216"/>
      <c r="BF572" s="216"/>
      <c r="BG572" s="216"/>
      <c r="BH572" s="216"/>
    </row>
    <row r="573" spans="1:60" ht="12.75" outlineLevel="1">
      <c r="A573" s="208"/>
      <c r="B573" s="209"/>
      <c r="C573" s="217" t="s">
        <v>874</v>
      </c>
      <c r="D573" s="218"/>
      <c r="E573" s="219">
        <v>133.035</v>
      </c>
      <c r="F573" s="213"/>
      <c r="G573" s="214"/>
      <c r="H573" s="216"/>
      <c r="I573" s="216"/>
      <c r="J573" s="216"/>
      <c r="K573" s="216"/>
      <c r="L573" s="216"/>
      <c r="M573" s="216"/>
      <c r="N573" s="216"/>
      <c r="O573" s="216"/>
      <c r="P573" s="216"/>
      <c r="Q573" s="216"/>
      <c r="R573" s="216"/>
      <c r="S573" s="216"/>
      <c r="T573" s="216"/>
      <c r="U573" s="216"/>
      <c r="V573" s="216"/>
      <c r="W573" s="216"/>
      <c r="X573" s="216"/>
      <c r="Y573" s="216"/>
      <c r="Z573" s="216"/>
      <c r="AA573" s="216"/>
      <c r="AB573" s="216"/>
      <c r="AC573" s="216"/>
      <c r="AD573" s="216"/>
      <c r="AE573" s="216"/>
      <c r="AF573" s="216"/>
      <c r="AG573" s="216"/>
      <c r="AH573" s="216"/>
      <c r="AI573" s="216"/>
      <c r="AJ573" s="216"/>
      <c r="AK573" s="216"/>
      <c r="AL573" s="216"/>
      <c r="AM573" s="216"/>
      <c r="AN573" s="216"/>
      <c r="AO573" s="216"/>
      <c r="AP573" s="216"/>
      <c r="AQ573" s="216"/>
      <c r="AR573" s="216"/>
      <c r="AS573" s="216"/>
      <c r="AT573" s="216"/>
      <c r="AU573" s="216"/>
      <c r="AV573" s="216"/>
      <c r="AW573" s="216"/>
      <c r="AX573" s="216"/>
      <c r="AY573" s="216"/>
      <c r="AZ573" s="216"/>
      <c r="BA573" s="216"/>
      <c r="BB573" s="216"/>
      <c r="BC573" s="216"/>
      <c r="BD573" s="216"/>
      <c r="BE573" s="216"/>
      <c r="BF573" s="216"/>
      <c r="BG573" s="216"/>
      <c r="BH573" s="216"/>
    </row>
    <row r="574" spans="1:60" ht="12.75" outlineLevel="1">
      <c r="A574" s="208">
        <v>210</v>
      </c>
      <c r="B574" s="209" t="s">
        <v>875</v>
      </c>
      <c r="C574" s="210" t="s">
        <v>876</v>
      </c>
      <c r="D574" s="211" t="s">
        <v>152</v>
      </c>
      <c r="E574" s="212">
        <v>66.5175</v>
      </c>
      <c r="F574" s="213"/>
      <c r="G574" s="214">
        <f>E574*F574</f>
        <v>0</v>
      </c>
      <c r="H574" s="216"/>
      <c r="I574" s="216"/>
      <c r="J574" s="216"/>
      <c r="K574" s="216"/>
      <c r="L574" s="216"/>
      <c r="M574" s="216"/>
      <c r="N574" s="216"/>
      <c r="O574" s="216"/>
      <c r="P574" s="216"/>
      <c r="Q574" s="216"/>
      <c r="R574" s="216"/>
      <c r="S574" s="216"/>
      <c r="T574" s="216"/>
      <c r="U574" s="216"/>
      <c r="V574" s="216"/>
      <c r="W574" s="216"/>
      <c r="X574" s="216"/>
      <c r="Y574" s="216"/>
      <c r="Z574" s="216"/>
      <c r="AA574" s="216"/>
      <c r="AB574" s="216"/>
      <c r="AC574" s="216"/>
      <c r="AD574" s="216"/>
      <c r="AE574" s="216"/>
      <c r="AF574" s="216"/>
      <c r="AG574" s="216"/>
      <c r="AH574" s="216"/>
      <c r="AI574" s="216"/>
      <c r="AJ574" s="216"/>
      <c r="AK574" s="216"/>
      <c r="AL574" s="216"/>
      <c r="AM574" s="216"/>
      <c r="AN574" s="216"/>
      <c r="AO574" s="216"/>
      <c r="AP574" s="216"/>
      <c r="AQ574" s="216"/>
      <c r="AR574" s="216"/>
      <c r="AS574" s="216"/>
      <c r="AT574" s="216"/>
      <c r="AU574" s="216"/>
      <c r="AV574" s="216"/>
      <c r="AW574" s="216"/>
      <c r="AX574" s="216"/>
      <c r="AY574" s="216"/>
      <c r="AZ574" s="216"/>
      <c r="BA574" s="216"/>
      <c r="BB574" s="216"/>
      <c r="BC574" s="216"/>
      <c r="BD574" s="216"/>
      <c r="BE574" s="216"/>
      <c r="BF574" s="216"/>
      <c r="BG574" s="216"/>
      <c r="BH574" s="216"/>
    </row>
    <row r="575" spans="1:60" ht="12.75" outlineLevel="1">
      <c r="A575" s="208"/>
      <c r="B575" s="209"/>
      <c r="C575" s="217" t="s">
        <v>837</v>
      </c>
      <c r="D575" s="218"/>
      <c r="E575" s="219">
        <v>66.5175</v>
      </c>
      <c r="F575" s="213"/>
      <c r="G575" s="214"/>
      <c r="H575" s="216"/>
      <c r="I575" s="216"/>
      <c r="J575" s="216"/>
      <c r="K575" s="216"/>
      <c r="L575" s="216"/>
      <c r="M575" s="216"/>
      <c r="N575" s="216"/>
      <c r="O575" s="216"/>
      <c r="P575" s="216"/>
      <c r="Q575" s="216"/>
      <c r="R575" s="216"/>
      <c r="S575" s="216"/>
      <c r="T575" s="216"/>
      <c r="U575" s="216"/>
      <c r="V575" s="216"/>
      <c r="W575" s="216"/>
      <c r="X575" s="216"/>
      <c r="Y575" s="216"/>
      <c r="Z575" s="216"/>
      <c r="AA575" s="216"/>
      <c r="AB575" s="216"/>
      <c r="AC575" s="216"/>
      <c r="AD575" s="216"/>
      <c r="AE575" s="216"/>
      <c r="AF575" s="216"/>
      <c r="AG575" s="216"/>
      <c r="AH575" s="216"/>
      <c r="AI575" s="216"/>
      <c r="AJ575" s="216"/>
      <c r="AK575" s="216"/>
      <c r="AL575" s="216"/>
      <c r="AM575" s="216"/>
      <c r="AN575" s="216"/>
      <c r="AO575" s="216"/>
      <c r="AP575" s="216"/>
      <c r="AQ575" s="216"/>
      <c r="AR575" s="216"/>
      <c r="AS575" s="216"/>
      <c r="AT575" s="216"/>
      <c r="AU575" s="216"/>
      <c r="AV575" s="216"/>
      <c r="AW575" s="216"/>
      <c r="AX575" s="216"/>
      <c r="AY575" s="216"/>
      <c r="AZ575" s="216"/>
      <c r="BA575" s="216"/>
      <c r="BB575" s="216"/>
      <c r="BC575" s="216"/>
      <c r="BD575" s="216"/>
      <c r="BE575" s="216"/>
      <c r="BF575" s="216"/>
      <c r="BG575" s="216"/>
      <c r="BH575" s="216"/>
    </row>
    <row r="576" spans="1:60" ht="22.5" outlineLevel="1">
      <c r="A576" s="208">
        <v>211</v>
      </c>
      <c r="B576" s="209" t="s">
        <v>877</v>
      </c>
      <c r="C576" s="210" t="s">
        <v>878</v>
      </c>
      <c r="D576" s="211" t="s">
        <v>423</v>
      </c>
      <c r="E576" s="212">
        <v>2</v>
      </c>
      <c r="F576" s="213"/>
      <c r="G576" s="214">
        <f aca="true" t="shared" si="30" ref="G576:G578">E576*F576</f>
        <v>0</v>
      </c>
      <c r="H576" s="216"/>
      <c r="I576" s="216"/>
      <c r="J576" s="216"/>
      <c r="K576" s="216"/>
      <c r="L576" s="216"/>
      <c r="M576" s="216"/>
      <c r="N576" s="216"/>
      <c r="O576" s="216"/>
      <c r="P576" s="216"/>
      <c r="Q576" s="216"/>
      <c r="R576" s="216"/>
      <c r="S576" s="216"/>
      <c r="T576" s="216"/>
      <c r="U576" s="216"/>
      <c r="V576" s="216"/>
      <c r="W576" s="216"/>
      <c r="X576" s="216"/>
      <c r="Y576" s="216"/>
      <c r="Z576" s="216"/>
      <c r="AA576" s="216"/>
      <c r="AB576" s="216"/>
      <c r="AC576" s="216"/>
      <c r="AD576" s="216"/>
      <c r="AE576" s="216"/>
      <c r="AF576" s="216"/>
      <c r="AG576" s="216"/>
      <c r="AH576" s="216"/>
      <c r="AI576" s="216"/>
      <c r="AJ576" s="216"/>
      <c r="AK576" s="216"/>
      <c r="AL576" s="216"/>
      <c r="AM576" s="216"/>
      <c r="AN576" s="216"/>
      <c r="AO576" s="216"/>
      <c r="AP576" s="216"/>
      <c r="AQ576" s="216"/>
      <c r="AR576" s="216"/>
      <c r="AS576" s="216"/>
      <c r="AT576" s="216"/>
      <c r="AU576" s="216"/>
      <c r="AV576" s="216"/>
      <c r="AW576" s="216"/>
      <c r="AX576" s="216"/>
      <c r="AY576" s="216"/>
      <c r="AZ576" s="216"/>
      <c r="BA576" s="216"/>
      <c r="BB576" s="216"/>
      <c r="BC576" s="216"/>
      <c r="BD576" s="216"/>
      <c r="BE576" s="216"/>
      <c r="BF576" s="216"/>
      <c r="BG576" s="216"/>
      <c r="BH576" s="216"/>
    </row>
    <row r="577" spans="1:60" ht="12.75" outlineLevel="1">
      <c r="A577" s="208">
        <v>212</v>
      </c>
      <c r="B577" s="209" t="s">
        <v>879</v>
      </c>
      <c r="C577" s="210" t="s">
        <v>880</v>
      </c>
      <c r="D577" s="211" t="s">
        <v>423</v>
      </c>
      <c r="E577" s="212">
        <v>1</v>
      </c>
      <c r="F577" s="213"/>
      <c r="G577" s="214">
        <f t="shared" si="30"/>
        <v>0</v>
      </c>
      <c r="H577" s="216"/>
      <c r="I577" s="216"/>
      <c r="J577" s="216"/>
      <c r="K577" s="216"/>
      <c r="L577" s="216"/>
      <c r="M577" s="216"/>
      <c r="N577" s="216"/>
      <c r="O577" s="216"/>
      <c r="P577" s="216"/>
      <c r="Q577" s="216"/>
      <c r="R577" s="216"/>
      <c r="S577" s="216"/>
      <c r="T577" s="216"/>
      <c r="U577" s="216"/>
      <c r="V577" s="216"/>
      <c r="W577" s="216"/>
      <c r="X577" s="216"/>
      <c r="Y577" s="216"/>
      <c r="Z577" s="216"/>
      <c r="AA577" s="216"/>
      <c r="AB577" s="216"/>
      <c r="AC577" s="216"/>
      <c r="AD577" s="216"/>
      <c r="AE577" s="216"/>
      <c r="AF577" s="216"/>
      <c r="AG577" s="216"/>
      <c r="AH577" s="216"/>
      <c r="AI577" s="216"/>
      <c r="AJ577" s="216"/>
      <c r="AK577" s="216"/>
      <c r="AL577" s="216"/>
      <c r="AM577" s="216"/>
      <c r="AN577" s="216"/>
      <c r="AO577" s="216"/>
      <c r="AP577" s="216"/>
      <c r="AQ577" s="216"/>
      <c r="AR577" s="216"/>
      <c r="AS577" s="216"/>
      <c r="AT577" s="216"/>
      <c r="AU577" s="216"/>
      <c r="AV577" s="216"/>
      <c r="AW577" s="216"/>
      <c r="AX577" s="216"/>
      <c r="AY577" s="216"/>
      <c r="AZ577" s="216"/>
      <c r="BA577" s="216"/>
      <c r="BB577" s="216"/>
      <c r="BC577" s="216"/>
      <c r="BD577" s="216"/>
      <c r="BE577" s="216"/>
      <c r="BF577" s="216"/>
      <c r="BG577" s="216"/>
      <c r="BH577" s="216"/>
    </row>
    <row r="578" spans="1:60" ht="12.75" outlineLevel="1">
      <c r="A578" s="208">
        <v>213</v>
      </c>
      <c r="B578" s="209" t="s">
        <v>881</v>
      </c>
      <c r="C578" s="210" t="s">
        <v>882</v>
      </c>
      <c r="D578" s="211" t="s">
        <v>883</v>
      </c>
      <c r="E578" s="212">
        <v>72.96065</v>
      </c>
      <c r="F578" s="213"/>
      <c r="G578" s="214">
        <f t="shared" si="30"/>
        <v>0</v>
      </c>
      <c r="H578" s="216"/>
      <c r="I578" s="216"/>
      <c r="J578" s="216"/>
      <c r="K578" s="216"/>
      <c r="L578" s="216"/>
      <c r="M578" s="216"/>
      <c r="N578" s="216"/>
      <c r="O578" s="216"/>
      <c r="P578" s="216"/>
      <c r="Q578" s="216"/>
      <c r="R578" s="216"/>
      <c r="S578" s="216"/>
      <c r="T578" s="216"/>
      <c r="U578" s="216"/>
      <c r="V578" s="216"/>
      <c r="W578" s="216"/>
      <c r="X578" s="216"/>
      <c r="Y578" s="216"/>
      <c r="Z578" s="216"/>
      <c r="AA578" s="216"/>
      <c r="AB578" s="216"/>
      <c r="AC578" s="216"/>
      <c r="AD578" s="216"/>
      <c r="AE578" s="216"/>
      <c r="AF578" s="216"/>
      <c r="AG578" s="216"/>
      <c r="AH578" s="216"/>
      <c r="AI578" s="216"/>
      <c r="AJ578" s="216"/>
      <c r="AK578" s="216"/>
      <c r="AL578" s="216"/>
      <c r="AM578" s="216"/>
      <c r="AN578" s="216"/>
      <c r="AO578" s="216"/>
      <c r="AP578" s="216"/>
      <c r="AQ578" s="216"/>
      <c r="AR578" s="216"/>
      <c r="AS578" s="216"/>
      <c r="AT578" s="216"/>
      <c r="AU578" s="216"/>
      <c r="AV578" s="216"/>
      <c r="AW578" s="216"/>
      <c r="AX578" s="216"/>
      <c r="AY578" s="216"/>
      <c r="AZ578" s="216"/>
      <c r="BA578" s="216"/>
      <c r="BB578" s="216"/>
      <c r="BC578" s="216"/>
      <c r="BD578" s="216"/>
      <c r="BE578" s="216"/>
      <c r="BF578" s="216"/>
      <c r="BG578" s="216"/>
      <c r="BH578" s="216"/>
    </row>
    <row r="579" spans="1:60" ht="12.75" outlineLevel="1">
      <c r="A579" s="208"/>
      <c r="B579" s="209"/>
      <c r="C579" s="217" t="s">
        <v>884</v>
      </c>
      <c r="D579" s="218"/>
      <c r="E579" s="219">
        <v>72.9607</v>
      </c>
      <c r="F579" s="213"/>
      <c r="G579" s="214"/>
      <c r="H579" s="216"/>
      <c r="I579" s="216"/>
      <c r="J579" s="216"/>
      <c r="K579" s="216"/>
      <c r="L579" s="216"/>
      <c r="M579" s="216"/>
      <c r="N579" s="216"/>
      <c r="O579" s="216"/>
      <c r="P579" s="216"/>
      <c r="Q579" s="216"/>
      <c r="R579" s="216"/>
      <c r="S579" s="216"/>
      <c r="T579" s="216"/>
      <c r="U579" s="216"/>
      <c r="V579" s="216"/>
      <c r="W579" s="216"/>
      <c r="X579" s="216"/>
      <c r="Y579" s="216"/>
      <c r="Z579" s="216"/>
      <c r="AA579" s="216"/>
      <c r="AB579" s="216"/>
      <c r="AC579" s="216"/>
      <c r="AD579" s="216"/>
      <c r="AE579" s="216"/>
      <c r="AF579" s="216"/>
      <c r="AG579" s="216"/>
      <c r="AH579" s="216"/>
      <c r="AI579" s="216"/>
      <c r="AJ579" s="216"/>
      <c r="AK579" s="216"/>
      <c r="AL579" s="216"/>
      <c r="AM579" s="216"/>
      <c r="AN579" s="216"/>
      <c r="AO579" s="216"/>
      <c r="AP579" s="216"/>
      <c r="AQ579" s="216"/>
      <c r="AR579" s="216"/>
      <c r="AS579" s="216"/>
      <c r="AT579" s="216"/>
      <c r="AU579" s="216"/>
      <c r="AV579" s="216"/>
      <c r="AW579" s="216"/>
      <c r="AX579" s="216"/>
      <c r="AY579" s="216"/>
      <c r="AZ579" s="216"/>
      <c r="BA579" s="216"/>
      <c r="BB579" s="216"/>
      <c r="BC579" s="216"/>
      <c r="BD579" s="216"/>
      <c r="BE579" s="216"/>
      <c r="BF579" s="216"/>
      <c r="BG579" s="216"/>
      <c r="BH579" s="216"/>
    </row>
    <row r="580" spans="1:60" ht="22.5" outlineLevel="1">
      <c r="A580" s="208">
        <v>214</v>
      </c>
      <c r="B580" s="209" t="s">
        <v>885</v>
      </c>
      <c r="C580" s="210" t="s">
        <v>886</v>
      </c>
      <c r="D580" s="211" t="s">
        <v>152</v>
      </c>
      <c r="E580" s="212">
        <v>189.93544</v>
      </c>
      <c r="F580" s="213"/>
      <c r="G580" s="214">
        <f>E580*F580</f>
        <v>0</v>
      </c>
      <c r="H580" s="216"/>
      <c r="I580" s="216"/>
      <c r="J580" s="216"/>
      <c r="K580" s="216"/>
      <c r="L580" s="216"/>
      <c r="M580" s="216"/>
      <c r="N580" s="216"/>
      <c r="O580" s="216"/>
      <c r="P580" s="216"/>
      <c r="Q580" s="216"/>
      <c r="R580" s="216"/>
      <c r="S580" s="216"/>
      <c r="T580" s="216"/>
      <c r="U580" s="216"/>
      <c r="V580" s="216"/>
      <c r="W580" s="216"/>
      <c r="X580" s="216"/>
      <c r="Y580" s="216"/>
      <c r="Z580" s="216"/>
      <c r="AA580" s="216"/>
      <c r="AB580" s="216"/>
      <c r="AC580" s="216"/>
      <c r="AD580" s="216"/>
      <c r="AE580" s="216"/>
      <c r="AF580" s="216"/>
      <c r="AG580" s="216"/>
      <c r="AH580" s="216"/>
      <c r="AI580" s="216"/>
      <c r="AJ580" s="216"/>
      <c r="AK580" s="216"/>
      <c r="AL580" s="216"/>
      <c r="AM580" s="216"/>
      <c r="AN580" s="216"/>
      <c r="AO580" s="216"/>
      <c r="AP580" s="216"/>
      <c r="AQ580" s="216"/>
      <c r="AR580" s="216"/>
      <c r="AS580" s="216"/>
      <c r="AT580" s="216"/>
      <c r="AU580" s="216"/>
      <c r="AV580" s="216"/>
      <c r="AW580" s="216"/>
      <c r="AX580" s="216"/>
      <c r="AY580" s="216"/>
      <c r="AZ580" s="216"/>
      <c r="BA580" s="216"/>
      <c r="BB580" s="216"/>
      <c r="BC580" s="216"/>
      <c r="BD580" s="216"/>
      <c r="BE580" s="216"/>
      <c r="BF580" s="216"/>
      <c r="BG580" s="216"/>
      <c r="BH580" s="216"/>
    </row>
    <row r="581" spans="1:60" ht="12.75" outlineLevel="1">
      <c r="A581" s="208"/>
      <c r="B581" s="209"/>
      <c r="C581" s="217" t="s">
        <v>887</v>
      </c>
      <c r="D581" s="218"/>
      <c r="E581" s="219">
        <v>130.4747</v>
      </c>
      <c r="F581" s="213"/>
      <c r="G581" s="214"/>
      <c r="H581" s="216"/>
      <c r="I581" s="216"/>
      <c r="J581" s="216"/>
      <c r="K581" s="216"/>
      <c r="L581" s="216"/>
      <c r="M581" s="216"/>
      <c r="N581" s="216"/>
      <c r="O581" s="216"/>
      <c r="P581" s="216"/>
      <c r="Q581" s="216"/>
      <c r="R581" s="216"/>
      <c r="S581" s="216"/>
      <c r="T581" s="216"/>
      <c r="U581" s="216"/>
      <c r="V581" s="216"/>
      <c r="W581" s="216"/>
      <c r="X581" s="216"/>
      <c r="Y581" s="216"/>
      <c r="Z581" s="216"/>
      <c r="AA581" s="216"/>
      <c r="AB581" s="216"/>
      <c r="AC581" s="216"/>
      <c r="AD581" s="216"/>
      <c r="AE581" s="216"/>
      <c r="AF581" s="216"/>
      <c r="AG581" s="216"/>
      <c r="AH581" s="216"/>
      <c r="AI581" s="216"/>
      <c r="AJ581" s="216"/>
      <c r="AK581" s="216"/>
      <c r="AL581" s="216"/>
      <c r="AM581" s="216"/>
      <c r="AN581" s="216"/>
      <c r="AO581" s="216"/>
      <c r="AP581" s="216"/>
      <c r="AQ581" s="216"/>
      <c r="AR581" s="216"/>
      <c r="AS581" s="216"/>
      <c r="AT581" s="216"/>
      <c r="AU581" s="216"/>
      <c r="AV581" s="216"/>
      <c r="AW581" s="216"/>
      <c r="AX581" s="216"/>
      <c r="AY581" s="216"/>
      <c r="AZ581" s="216"/>
      <c r="BA581" s="216"/>
      <c r="BB581" s="216"/>
      <c r="BC581" s="216"/>
      <c r="BD581" s="216"/>
      <c r="BE581" s="216"/>
      <c r="BF581" s="216"/>
      <c r="BG581" s="216"/>
      <c r="BH581" s="216"/>
    </row>
    <row r="582" spans="1:60" ht="12.75" outlineLevel="1">
      <c r="A582" s="208"/>
      <c r="B582" s="209"/>
      <c r="C582" s="217" t="s">
        <v>888</v>
      </c>
      <c r="D582" s="218"/>
      <c r="E582" s="219">
        <v>24.4778</v>
      </c>
      <c r="F582" s="213"/>
      <c r="G582" s="214"/>
      <c r="H582" s="216"/>
      <c r="I582" s="216"/>
      <c r="J582" s="216"/>
      <c r="K582" s="216"/>
      <c r="L582" s="216"/>
      <c r="M582" s="216"/>
      <c r="N582" s="216"/>
      <c r="O582" s="216"/>
      <c r="P582" s="216"/>
      <c r="Q582" s="216"/>
      <c r="R582" s="216"/>
      <c r="S582" s="216"/>
      <c r="T582" s="216"/>
      <c r="U582" s="216"/>
      <c r="V582" s="216"/>
      <c r="W582" s="216"/>
      <c r="X582" s="216"/>
      <c r="Y582" s="216"/>
      <c r="Z582" s="216"/>
      <c r="AA582" s="216"/>
      <c r="AB582" s="216"/>
      <c r="AC582" s="216"/>
      <c r="AD582" s="216"/>
      <c r="AE582" s="216"/>
      <c r="AF582" s="216"/>
      <c r="AG582" s="216"/>
      <c r="AH582" s="216"/>
      <c r="AI582" s="216"/>
      <c r="AJ582" s="216"/>
      <c r="AK582" s="216"/>
      <c r="AL582" s="216"/>
      <c r="AM582" s="216"/>
      <c r="AN582" s="216"/>
      <c r="AO582" s="216"/>
      <c r="AP582" s="216"/>
      <c r="AQ582" s="216"/>
      <c r="AR582" s="216"/>
      <c r="AS582" s="216"/>
      <c r="AT582" s="216"/>
      <c r="AU582" s="216"/>
      <c r="AV582" s="216"/>
      <c r="AW582" s="216"/>
      <c r="AX582" s="216"/>
      <c r="AY582" s="216"/>
      <c r="AZ582" s="216"/>
      <c r="BA582" s="216"/>
      <c r="BB582" s="216"/>
      <c r="BC582" s="216"/>
      <c r="BD582" s="216"/>
      <c r="BE582" s="216"/>
      <c r="BF582" s="216"/>
      <c r="BG582" s="216"/>
      <c r="BH582" s="216"/>
    </row>
    <row r="583" spans="1:60" ht="22.5" outlineLevel="1">
      <c r="A583" s="208"/>
      <c r="B583" s="209"/>
      <c r="C583" s="217" t="s">
        <v>889</v>
      </c>
      <c r="D583" s="218"/>
      <c r="E583" s="219">
        <v>34.983</v>
      </c>
      <c r="F583" s="213"/>
      <c r="G583" s="214"/>
      <c r="H583" s="216"/>
      <c r="I583" s="216"/>
      <c r="J583" s="216"/>
      <c r="K583" s="216"/>
      <c r="L583" s="216"/>
      <c r="M583" s="216"/>
      <c r="N583" s="216"/>
      <c r="O583" s="216"/>
      <c r="P583" s="216"/>
      <c r="Q583" s="216"/>
      <c r="R583" s="216"/>
      <c r="S583" s="216"/>
      <c r="T583" s="216"/>
      <c r="U583" s="216"/>
      <c r="V583" s="216"/>
      <c r="W583" s="216"/>
      <c r="X583" s="216"/>
      <c r="Y583" s="216"/>
      <c r="Z583" s="216"/>
      <c r="AA583" s="216"/>
      <c r="AB583" s="216"/>
      <c r="AC583" s="216"/>
      <c r="AD583" s="216"/>
      <c r="AE583" s="216"/>
      <c r="AF583" s="216"/>
      <c r="AG583" s="216"/>
      <c r="AH583" s="216"/>
      <c r="AI583" s="216"/>
      <c r="AJ583" s="216"/>
      <c r="AK583" s="216"/>
      <c r="AL583" s="216"/>
      <c r="AM583" s="216"/>
      <c r="AN583" s="216"/>
      <c r="AO583" s="216"/>
      <c r="AP583" s="216"/>
      <c r="AQ583" s="216"/>
      <c r="AR583" s="216"/>
      <c r="AS583" s="216"/>
      <c r="AT583" s="216"/>
      <c r="AU583" s="216"/>
      <c r="AV583" s="216"/>
      <c r="AW583" s="216"/>
      <c r="AX583" s="216"/>
      <c r="AY583" s="216"/>
      <c r="AZ583" s="216"/>
      <c r="BA583" s="216"/>
      <c r="BB583" s="216"/>
      <c r="BC583" s="216"/>
      <c r="BD583" s="216"/>
      <c r="BE583" s="216"/>
      <c r="BF583" s="216"/>
      <c r="BG583" s="216"/>
      <c r="BH583" s="216"/>
    </row>
    <row r="584" spans="1:60" ht="22.5" outlineLevel="1">
      <c r="A584" s="208">
        <v>215</v>
      </c>
      <c r="B584" s="209" t="s">
        <v>890</v>
      </c>
      <c r="C584" s="210" t="s">
        <v>891</v>
      </c>
      <c r="D584" s="211" t="s">
        <v>152</v>
      </c>
      <c r="E584" s="212">
        <v>10.764</v>
      </c>
      <c r="F584" s="213"/>
      <c r="G584" s="214">
        <f>E584*F584</f>
        <v>0</v>
      </c>
      <c r="H584" s="216"/>
      <c r="I584" s="216"/>
      <c r="J584" s="216"/>
      <c r="K584" s="216"/>
      <c r="L584" s="216"/>
      <c r="M584" s="216"/>
      <c r="N584" s="216"/>
      <c r="O584" s="216"/>
      <c r="P584" s="216"/>
      <c r="Q584" s="216"/>
      <c r="R584" s="216"/>
      <c r="S584" s="216"/>
      <c r="T584" s="216"/>
      <c r="U584" s="216"/>
      <c r="V584" s="216"/>
      <c r="W584" s="216"/>
      <c r="X584" s="216"/>
      <c r="Y584" s="216"/>
      <c r="Z584" s="216"/>
      <c r="AA584" s="216"/>
      <c r="AB584" s="216"/>
      <c r="AC584" s="216"/>
      <c r="AD584" s="216"/>
      <c r="AE584" s="216"/>
      <c r="AF584" s="216"/>
      <c r="AG584" s="216"/>
      <c r="AH584" s="216"/>
      <c r="AI584" s="216"/>
      <c r="AJ584" s="216"/>
      <c r="AK584" s="216"/>
      <c r="AL584" s="216"/>
      <c r="AM584" s="216"/>
      <c r="AN584" s="216"/>
      <c r="AO584" s="216"/>
      <c r="AP584" s="216"/>
      <c r="AQ584" s="216"/>
      <c r="AR584" s="216"/>
      <c r="AS584" s="216"/>
      <c r="AT584" s="216"/>
      <c r="AU584" s="216"/>
      <c r="AV584" s="216"/>
      <c r="AW584" s="216"/>
      <c r="AX584" s="216"/>
      <c r="AY584" s="216"/>
      <c r="AZ584" s="216"/>
      <c r="BA584" s="216"/>
      <c r="BB584" s="216"/>
      <c r="BC584" s="216"/>
      <c r="BD584" s="216"/>
      <c r="BE584" s="216"/>
      <c r="BF584" s="216"/>
      <c r="BG584" s="216"/>
      <c r="BH584" s="216"/>
    </row>
    <row r="585" spans="1:60" ht="12.75" outlineLevel="1">
      <c r="A585" s="208"/>
      <c r="B585" s="209"/>
      <c r="C585" s="217" t="s">
        <v>892</v>
      </c>
      <c r="D585" s="218"/>
      <c r="E585" s="219">
        <v>8.28</v>
      </c>
      <c r="F585" s="213"/>
      <c r="G585" s="214"/>
      <c r="H585" s="216"/>
      <c r="I585" s="216"/>
      <c r="J585" s="216"/>
      <c r="K585" s="216"/>
      <c r="L585" s="216"/>
      <c r="M585" s="216"/>
      <c r="N585" s="216"/>
      <c r="O585" s="216"/>
      <c r="P585" s="216"/>
      <c r="Q585" s="216"/>
      <c r="R585" s="216"/>
      <c r="S585" s="216"/>
      <c r="T585" s="216"/>
      <c r="U585" s="216"/>
      <c r="V585" s="216"/>
      <c r="W585" s="216"/>
      <c r="X585" s="216"/>
      <c r="Y585" s="216"/>
      <c r="Z585" s="216"/>
      <c r="AA585" s="216"/>
      <c r="AB585" s="216"/>
      <c r="AC585" s="216"/>
      <c r="AD585" s="216"/>
      <c r="AE585" s="216"/>
      <c r="AF585" s="216"/>
      <c r="AG585" s="216"/>
      <c r="AH585" s="216"/>
      <c r="AI585" s="216"/>
      <c r="AJ585" s="216"/>
      <c r="AK585" s="216"/>
      <c r="AL585" s="216"/>
      <c r="AM585" s="216"/>
      <c r="AN585" s="216"/>
      <c r="AO585" s="216"/>
      <c r="AP585" s="216"/>
      <c r="AQ585" s="216"/>
      <c r="AR585" s="216"/>
      <c r="AS585" s="216"/>
      <c r="AT585" s="216"/>
      <c r="AU585" s="216"/>
      <c r="AV585" s="216"/>
      <c r="AW585" s="216"/>
      <c r="AX585" s="216"/>
      <c r="AY585" s="216"/>
      <c r="AZ585" s="216"/>
      <c r="BA585" s="216"/>
      <c r="BB585" s="216"/>
      <c r="BC585" s="216"/>
      <c r="BD585" s="216"/>
      <c r="BE585" s="216"/>
      <c r="BF585" s="216"/>
      <c r="BG585" s="216"/>
      <c r="BH585" s="216"/>
    </row>
    <row r="586" spans="1:60" ht="12.75" outlineLevel="1">
      <c r="A586" s="208"/>
      <c r="B586" s="209"/>
      <c r="C586" s="217" t="s">
        <v>893</v>
      </c>
      <c r="D586" s="218"/>
      <c r="E586" s="219">
        <v>2.484</v>
      </c>
      <c r="F586" s="213"/>
      <c r="G586" s="214"/>
      <c r="H586" s="216"/>
      <c r="I586" s="216"/>
      <c r="J586" s="216"/>
      <c r="K586" s="216"/>
      <c r="L586" s="216"/>
      <c r="M586" s="216"/>
      <c r="N586" s="216"/>
      <c r="O586" s="216"/>
      <c r="P586" s="216"/>
      <c r="Q586" s="216"/>
      <c r="R586" s="216"/>
      <c r="S586" s="216"/>
      <c r="T586" s="216"/>
      <c r="U586" s="216"/>
      <c r="V586" s="216"/>
      <c r="W586" s="216"/>
      <c r="X586" s="216"/>
      <c r="Y586" s="216"/>
      <c r="Z586" s="216"/>
      <c r="AA586" s="216"/>
      <c r="AB586" s="216"/>
      <c r="AC586" s="216"/>
      <c r="AD586" s="216"/>
      <c r="AE586" s="216"/>
      <c r="AF586" s="216"/>
      <c r="AG586" s="216"/>
      <c r="AH586" s="216"/>
      <c r="AI586" s="216"/>
      <c r="AJ586" s="216"/>
      <c r="AK586" s="216"/>
      <c r="AL586" s="216"/>
      <c r="AM586" s="216"/>
      <c r="AN586" s="216"/>
      <c r="AO586" s="216"/>
      <c r="AP586" s="216"/>
      <c r="AQ586" s="216"/>
      <c r="AR586" s="216"/>
      <c r="AS586" s="216"/>
      <c r="AT586" s="216"/>
      <c r="AU586" s="216"/>
      <c r="AV586" s="216"/>
      <c r="AW586" s="216"/>
      <c r="AX586" s="216"/>
      <c r="AY586" s="216"/>
      <c r="AZ586" s="216"/>
      <c r="BA586" s="216"/>
      <c r="BB586" s="216"/>
      <c r="BC586" s="216"/>
      <c r="BD586" s="216"/>
      <c r="BE586" s="216"/>
      <c r="BF586" s="216"/>
      <c r="BG586" s="216"/>
      <c r="BH586" s="216"/>
    </row>
    <row r="587" spans="1:60" ht="22.5" outlineLevel="1">
      <c r="A587" s="208">
        <v>216</v>
      </c>
      <c r="B587" s="209" t="s">
        <v>894</v>
      </c>
      <c r="C587" s="210" t="s">
        <v>895</v>
      </c>
      <c r="D587" s="211" t="s">
        <v>152</v>
      </c>
      <c r="E587" s="212">
        <v>86.04012</v>
      </c>
      <c r="F587" s="213"/>
      <c r="G587" s="214">
        <f>E587*F587</f>
        <v>0</v>
      </c>
      <c r="H587" s="216"/>
      <c r="I587" s="216"/>
      <c r="J587" s="216"/>
      <c r="K587" s="216"/>
      <c r="L587" s="216"/>
      <c r="M587" s="216"/>
      <c r="N587" s="216"/>
      <c r="O587" s="216"/>
      <c r="P587" s="216"/>
      <c r="Q587" s="216"/>
      <c r="R587" s="216"/>
      <c r="S587" s="216"/>
      <c r="T587" s="216"/>
      <c r="U587" s="216"/>
      <c r="V587" s="216"/>
      <c r="W587" s="216"/>
      <c r="X587" s="216"/>
      <c r="Y587" s="216"/>
      <c r="Z587" s="216"/>
      <c r="AA587" s="216"/>
      <c r="AB587" s="216"/>
      <c r="AC587" s="216"/>
      <c r="AD587" s="216"/>
      <c r="AE587" s="216"/>
      <c r="AF587" s="216"/>
      <c r="AG587" s="216"/>
      <c r="AH587" s="216"/>
      <c r="AI587" s="216"/>
      <c r="AJ587" s="216"/>
      <c r="AK587" s="216"/>
      <c r="AL587" s="216"/>
      <c r="AM587" s="216"/>
      <c r="AN587" s="216"/>
      <c r="AO587" s="216"/>
      <c r="AP587" s="216"/>
      <c r="AQ587" s="216"/>
      <c r="AR587" s="216"/>
      <c r="AS587" s="216"/>
      <c r="AT587" s="216"/>
      <c r="AU587" s="216"/>
      <c r="AV587" s="216"/>
      <c r="AW587" s="216"/>
      <c r="AX587" s="216"/>
      <c r="AY587" s="216"/>
      <c r="AZ587" s="216"/>
      <c r="BA587" s="216"/>
      <c r="BB587" s="216"/>
      <c r="BC587" s="216"/>
      <c r="BD587" s="216"/>
      <c r="BE587" s="216"/>
      <c r="BF587" s="216"/>
      <c r="BG587" s="216"/>
      <c r="BH587" s="216"/>
    </row>
    <row r="588" spans="1:60" ht="12.75" outlineLevel="1">
      <c r="A588" s="208"/>
      <c r="B588" s="209"/>
      <c r="C588" s="217" t="s">
        <v>896</v>
      </c>
      <c r="D588" s="218"/>
      <c r="E588" s="219">
        <v>76.4951</v>
      </c>
      <c r="F588" s="213"/>
      <c r="G588" s="214"/>
      <c r="H588" s="216"/>
      <c r="I588" s="216"/>
      <c r="J588" s="216"/>
      <c r="K588" s="216"/>
      <c r="L588" s="216"/>
      <c r="M588" s="216"/>
      <c r="N588" s="216"/>
      <c r="O588" s="216"/>
      <c r="P588" s="216"/>
      <c r="Q588" s="216"/>
      <c r="R588" s="216"/>
      <c r="S588" s="216"/>
      <c r="T588" s="216"/>
      <c r="U588" s="216"/>
      <c r="V588" s="216"/>
      <c r="W588" s="216"/>
      <c r="X588" s="216"/>
      <c r="Y588" s="216"/>
      <c r="Z588" s="216"/>
      <c r="AA588" s="216"/>
      <c r="AB588" s="216"/>
      <c r="AC588" s="216"/>
      <c r="AD588" s="216"/>
      <c r="AE588" s="216"/>
      <c r="AF588" s="216"/>
      <c r="AG588" s="216"/>
      <c r="AH588" s="216"/>
      <c r="AI588" s="216"/>
      <c r="AJ588" s="216"/>
      <c r="AK588" s="216"/>
      <c r="AL588" s="216"/>
      <c r="AM588" s="216"/>
      <c r="AN588" s="216"/>
      <c r="AO588" s="216"/>
      <c r="AP588" s="216"/>
      <c r="AQ588" s="216"/>
      <c r="AR588" s="216"/>
      <c r="AS588" s="216"/>
      <c r="AT588" s="216"/>
      <c r="AU588" s="216"/>
      <c r="AV588" s="216"/>
      <c r="AW588" s="216"/>
      <c r="AX588" s="216"/>
      <c r="AY588" s="216"/>
      <c r="AZ588" s="216"/>
      <c r="BA588" s="216"/>
      <c r="BB588" s="216"/>
      <c r="BC588" s="216"/>
      <c r="BD588" s="216"/>
      <c r="BE588" s="216"/>
      <c r="BF588" s="216"/>
      <c r="BG588" s="216"/>
      <c r="BH588" s="216"/>
    </row>
    <row r="589" spans="1:60" ht="12.75" outlineLevel="1">
      <c r="A589" s="208"/>
      <c r="B589" s="209"/>
      <c r="C589" s="217" t="s">
        <v>897</v>
      </c>
      <c r="D589" s="218"/>
      <c r="E589" s="219">
        <v>9.545</v>
      </c>
      <c r="F589" s="213"/>
      <c r="G589" s="214"/>
      <c r="H589" s="216"/>
      <c r="I589" s="216"/>
      <c r="J589" s="216"/>
      <c r="K589" s="216"/>
      <c r="L589" s="216"/>
      <c r="M589" s="216"/>
      <c r="N589" s="216"/>
      <c r="O589" s="216"/>
      <c r="P589" s="216"/>
      <c r="Q589" s="216"/>
      <c r="R589" s="216"/>
      <c r="S589" s="216"/>
      <c r="T589" s="216"/>
      <c r="U589" s="216"/>
      <c r="V589" s="216"/>
      <c r="W589" s="216"/>
      <c r="X589" s="216"/>
      <c r="Y589" s="216"/>
      <c r="Z589" s="216"/>
      <c r="AA589" s="216"/>
      <c r="AB589" s="216"/>
      <c r="AC589" s="216"/>
      <c r="AD589" s="216"/>
      <c r="AE589" s="216"/>
      <c r="AF589" s="216"/>
      <c r="AG589" s="216"/>
      <c r="AH589" s="216"/>
      <c r="AI589" s="216"/>
      <c r="AJ589" s="216"/>
      <c r="AK589" s="216"/>
      <c r="AL589" s="216"/>
      <c r="AM589" s="216"/>
      <c r="AN589" s="216"/>
      <c r="AO589" s="216"/>
      <c r="AP589" s="216"/>
      <c r="AQ589" s="216"/>
      <c r="AR589" s="216"/>
      <c r="AS589" s="216"/>
      <c r="AT589" s="216"/>
      <c r="AU589" s="216"/>
      <c r="AV589" s="216"/>
      <c r="AW589" s="216"/>
      <c r="AX589" s="216"/>
      <c r="AY589" s="216"/>
      <c r="AZ589" s="216"/>
      <c r="BA589" s="216"/>
      <c r="BB589" s="216"/>
      <c r="BC589" s="216"/>
      <c r="BD589" s="216"/>
      <c r="BE589" s="216"/>
      <c r="BF589" s="216"/>
      <c r="BG589" s="216"/>
      <c r="BH589" s="216"/>
    </row>
    <row r="590" spans="1:60" ht="22.5" outlineLevel="1">
      <c r="A590" s="208">
        <v>217</v>
      </c>
      <c r="B590" s="209" t="s">
        <v>898</v>
      </c>
      <c r="C590" s="210" t="s">
        <v>899</v>
      </c>
      <c r="D590" s="211" t="s">
        <v>152</v>
      </c>
      <c r="E590" s="212">
        <v>239.72785</v>
      </c>
      <c r="F590" s="213"/>
      <c r="G590" s="214">
        <f>E590*F590</f>
        <v>0</v>
      </c>
      <c r="H590" s="216"/>
      <c r="I590" s="216"/>
      <c r="J590" s="216"/>
      <c r="K590" s="216"/>
      <c r="L590" s="216"/>
      <c r="M590" s="216"/>
      <c r="N590" s="216"/>
      <c r="O590" s="216"/>
      <c r="P590" s="216"/>
      <c r="Q590" s="216"/>
      <c r="R590" s="216"/>
      <c r="S590" s="216"/>
      <c r="T590" s="216"/>
      <c r="U590" s="216"/>
      <c r="V590" s="216"/>
      <c r="W590" s="216"/>
      <c r="X590" s="216"/>
      <c r="Y590" s="216"/>
      <c r="Z590" s="216"/>
      <c r="AA590" s="216"/>
      <c r="AB590" s="216"/>
      <c r="AC590" s="216"/>
      <c r="AD590" s="216"/>
      <c r="AE590" s="216"/>
      <c r="AF590" s="216"/>
      <c r="AG590" s="216"/>
      <c r="AH590" s="216"/>
      <c r="AI590" s="216"/>
      <c r="AJ590" s="216"/>
      <c r="AK590" s="216"/>
      <c r="AL590" s="216"/>
      <c r="AM590" s="216"/>
      <c r="AN590" s="216"/>
      <c r="AO590" s="216"/>
      <c r="AP590" s="216"/>
      <c r="AQ590" s="216"/>
      <c r="AR590" s="216"/>
      <c r="AS590" s="216"/>
      <c r="AT590" s="216"/>
      <c r="AU590" s="216"/>
      <c r="AV590" s="216"/>
      <c r="AW590" s="216"/>
      <c r="AX590" s="216"/>
      <c r="AY590" s="216"/>
      <c r="AZ590" s="216"/>
      <c r="BA590" s="216"/>
      <c r="BB590" s="216"/>
      <c r="BC590" s="216"/>
      <c r="BD590" s="216"/>
      <c r="BE590" s="216"/>
      <c r="BF590" s="216"/>
      <c r="BG590" s="216"/>
      <c r="BH590" s="216"/>
    </row>
    <row r="591" spans="1:60" ht="12.75" outlineLevel="1">
      <c r="A591" s="208"/>
      <c r="B591" s="209"/>
      <c r="C591" s="217" t="s">
        <v>900</v>
      </c>
      <c r="D591" s="218"/>
      <c r="E591" s="219">
        <v>239.7279</v>
      </c>
      <c r="F591" s="213"/>
      <c r="G591" s="214"/>
      <c r="H591" s="216"/>
      <c r="I591" s="216"/>
      <c r="J591" s="216"/>
      <c r="K591" s="216"/>
      <c r="L591" s="216"/>
      <c r="M591" s="216"/>
      <c r="N591" s="216"/>
      <c r="O591" s="216"/>
      <c r="P591" s="216"/>
      <c r="Q591" s="216"/>
      <c r="R591" s="216"/>
      <c r="S591" s="216"/>
      <c r="T591" s="216"/>
      <c r="U591" s="216"/>
      <c r="V591" s="216"/>
      <c r="W591" s="216"/>
      <c r="X591" s="216"/>
      <c r="Y591" s="216"/>
      <c r="Z591" s="216"/>
      <c r="AA591" s="216"/>
      <c r="AB591" s="216"/>
      <c r="AC591" s="216"/>
      <c r="AD591" s="216"/>
      <c r="AE591" s="216"/>
      <c r="AF591" s="216"/>
      <c r="AG591" s="216"/>
      <c r="AH591" s="216"/>
      <c r="AI591" s="216"/>
      <c r="AJ591" s="216"/>
      <c r="AK591" s="216"/>
      <c r="AL591" s="216"/>
      <c r="AM591" s="216"/>
      <c r="AN591" s="216"/>
      <c r="AO591" s="216"/>
      <c r="AP591" s="216"/>
      <c r="AQ591" s="216"/>
      <c r="AR591" s="216"/>
      <c r="AS591" s="216"/>
      <c r="AT591" s="216"/>
      <c r="AU591" s="216"/>
      <c r="AV591" s="216"/>
      <c r="AW591" s="216"/>
      <c r="AX591" s="216"/>
      <c r="AY591" s="216"/>
      <c r="AZ591" s="216"/>
      <c r="BA591" s="216"/>
      <c r="BB591" s="216"/>
      <c r="BC591" s="216"/>
      <c r="BD591" s="216"/>
      <c r="BE591" s="216"/>
      <c r="BF591" s="216"/>
      <c r="BG591" s="216"/>
      <c r="BH591" s="216"/>
    </row>
    <row r="592" spans="1:60" ht="12.75" outlineLevel="1">
      <c r="A592" s="208">
        <v>218</v>
      </c>
      <c r="B592" s="209" t="s">
        <v>846</v>
      </c>
      <c r="C592" s="210" t="s">
        <v>847</v>
      </c>
      <c r="D592" s="211" t="s">
        <v>152</v>
      </c>
      <c r="E592" s="212">
        <v>233.4738</v>
      </c>
      <c r="F592" s="213"/>
      <c r="G592" s="214">
        <f>E592*F592</f>
        <v>0</v>
      </c>
      <c r="H592" s="216"/>
      <c r="I592" s="216"/>
      <c r="J592" s="216"/>
      <c r="K592" s="216"/>
      <c r="L592" s="216"/>
      <c r="M592" s="216"/>
      <c r="N592" s="216"/>
      <c r="O592" s="216"/>
      <c r="P592" s="216"/>
      <c r="Q592" s="216"/>
      <c r="R592" s="216"/>
      <c r="S592" s="216"/>
      <c r="T592" s="216"/>
      <c r="U592" s="216"/>
      <c r="V592" s="216"/>
      <c r="W592" s="216"/>
      <c r="X592" s="216"/>
      <c r="Y592" s="216"/>
      <c r="Z592" s="216"/>
      <c r="AA592" s="216"/>
      <c r="AB592" s="216"/>
      <c r="AC592" s="216"/>
      <c r="AD592" s="216"/>
      <c r="AE592" s="216"/>
      <c r="AF592" s="216"/>
      <c r="AG592" s="216"/>
      <c r="AH592" s="216"/>
      <c r="AI592" s="216"/>
      <c r="AJ592" s="216"/>
      <c r="AK592" s="216"/>
      <c r="AL592" s="216"/>
      <c r="AM592" s="216"/>
      <c r="AN592" s="216"/>
      <c r="AO592" s="216"/>
      <c r="AP592" s="216"/>
      <c r="AQ592" s="216"/>
      <c r="AR592" s="216"/>
      <c r="AS592" s="216"/>
      <c r="AT592" s="216"/>
      <c r="AU592" s="216"/>
      <c r="AV592" s="216"/>
      <c r="AW592" s="216"/>
      <c r="AX592" s="216"/>
      <c r="AY592" s="216"/>
      <c r="AZ592" s="216"/>
      <c r="BA592" s="216"/>
      <c r="BB592" s="216"/>
      <c r="BC592" s="216"/>
      <c r="BD592" s="216"/>
      <c r="BE592" s="216"/>
      <c r="BF592" s="216"/>
      <c r="BG592" s="216"/>
      <c r="BH592" s="216"/>
    </row>
    <row r="593" spans="1:60" ht="12.75" outlineLevel="1">
      <c r="A593" s="208"/>
      <c r="B593" s="209"/>
      <c r="C593" s="217" t="s">
        <v>901</v>
      </c>
      <c r="D593" s="218"/>
      <c r="E593" s="219">
        <v>127.071</v>
      </c>
      <c r="F593" s="213"/>
      <c r="G593" s="214"/>
      <c r="H593" s="216"/>
      <c r="I593" s="216"/>
      <c r="J593" s="216"/>
      <c r="K593" s="216"/>
      <c r="L593" s="216"/>
      <c r="M593" s="216"/>
      <c r="N593" s="216"/>
      <c r="O593" s="216"/>
      <c r="P593" s="216"/>
      <c r="Q593" s="216"/>
      <c r="R593" s="216"/>
      <c r="S593" s="216"/>
      <c r="T593" s="216"/>
      <c r="U593" s="216"/>
      <c r="V593" s="216"/>
      <c r="W593" s="216"/>
      <c r="X593" s="216"/>
      <c r="Y593" s="216"/>
      <c r="Z593" s="216"/>
      <c r="AA593" s="216"/>
      <c r="AB593" s="216"/>
      <c r="AC593" s="216"/>
      <c r="AD593" s="216"/>
      <c r="AE593" s="216"/>
      <c r="AF593" s="216"/>
      <c r="AG593" s="216"/>
      <c r="AH593" s="216"/>
      <c r="AI593" s="216"/>
      <c r="AJ593" s="216"/>
      <c r="AK593" s="216"/>
      <c r="AL593" s="216"/>
      <c r="AM593" s="216"/>
      <c r="AN593" s="216"/>
      <c r="AO593" s="216"/>
      <c r="AP593" s="216"/>
      <c r="AQ593" s="216"/>
      <c r="AR593" s="216"/>
      <c r="AS593" s="216"/>
      <c r="AT593" s="216"/>
      <c r="AU593" s="216"/>
      <c r="AV593" s="216"/>
      <c r="AW593" s="216"/>
      <c r="AX593" s="216"/>
      <c r="AY593" s="216"/>
      <c r="AZ593" s="216"/>
      <c r="BA593" s="216"/>
      <c r="BB593" s="216"/>
      <c r="BC593" s="216"/>
      <c r="BD593" s="216"/>
      <c r="BE593" s="216"/>
      <c r="BF593" s="216"/>
      <c r="BG593" s="216"/>
      <c r="BH593" s="216"/>
    </row>
    <row r="594" spans="1:60" ht="12.75" outlineLevel="1">
      <c r="A594" s="208"/>
      <c r="B594" s="209"/>
      <c r="C594" s="217" t="s">
        <v>902</v>
      </c>
      <c r="D594" s="218"/>
      <c r="E594" s="219">
        <v>23.8392</v>
      </c>
      <c r="F594" s="213"/>
      <c r="G594" s="214"/>
      <c r="H594" s="216"/>
      <c r="I594" s="216"/>
      <c r="J594" s="216"/>
      <c r="K594" s="216"/>
      <c r="L594" s="216"/>
      <c r="M594" s="216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16"/>
      <c r="Z594" s="216"/>
      <c r="AA594" s="216"/>
      <c r="AB594" s="216"/>
      <c r="AC594" s="216"/>
      <c r="AD594" s="216"/>
      <c r="AE594" s="216"/>
      <c r="AF594" s="216"/>
      <c r="AG594" s="216"/>
      <c r="AH594" s="216"/>
      <c r="AI594" s="216"/>
      <c r="AJ594" s="216"/>
      <c r="AK594" s="216"/>
      <c r="AL594" s="216"/>
      <c r="AM594" s="216"/>
      <c r="AN594" s="216"/>
      <c r="AO594" s="216"/>
      <c r="AP594" s="216"/>
      <c r="AQ594" s="216"/>
      <c r="AR594" s="216"/>
      <c r="AS594" s="216"/>
      <c r="AT594" s="216"/>
      <c r="AU594" s="216"/>
      <c r="AV594" s="216"/>
      <c r="AW594" s="216"/>
      <c r="AX594" s="216"/>
      <c r="AY594" s="216"/>
      <c r="AZ594" s="216"/>
      <c r="BA594" s="216"/>
      <c r="BB594" s="216"/>
      <c r="BC594" s="216"/>
      <c r="BD594" s="216"/>
      <c r="BE594" s="216"/>
      <c r="BF594" s="216"/>
      <c r="BG594" s="216"/>
      <c r="BH594" s="216"/>
    </row>
    <row r="595" spans="1:60" ht="12.75" outlineLevel="1">
      <c r="A595" s="208"/>
      <c r="B595" s="209"/>
      <c r="C595" s="217" t="s">
        <v>903</v>
      </c>
      <c r="D595" s="218"/>
      <c r="E595" s="219">
        <v>74.4996</v>
      </c>
      <c r="F595" s="213"/>
      <c r="G595" s="214"/>
      <c r="H595" s="216"/>
      <c r="I595" s="216"/>
      <c r="J595" s="216"/>
      <c r="K595" s="216"/>
      <c r="L595" s="216"/>
      <c r="M595" s="216"/>
      <c r="N595" s="216"/>
      <c r="O595" s="216"/>
      <c r="P595" s="216"/>
      <c r="Q595" s="216"/>
      <c r="R595" s="216"/>
      <c r="S595" s="216"/>
      <c r="T595" s="216"/>
      <c r="U595" s="216"/>
      <c r="V595" s="216"/>
      <c r="W595" s="216"/>
      <c r="X595" s="216"/>
      <c r="Y595" s="216"/>
      <c r="Z595" s="216"/>
      <c r="AA595" s="216"/>
      <c r="AB595" s="216"/>
      <c r="AC595" s="216"/>
      <c r="AD595" s="216"/>
      <c r="AE595" s="216"/>
      <c r="AF595" s="216"/>
      <c r="AG595" s="216"/>
      <c r="AH595" s="216"/>
      <c r="AI595" s="216"/>
      <c r="AJ595" s="216"/>
      <c r="AK595" s="216"/>
      <c r="AL595" s="216"/>
      <c r="AM595" s="216"/>
      <c r="AN595" s="216"/>
      <c r="AO595" s="216"/>
      <c r="AP595" s="216"/>
      <c r="AQ595" s="216"/>
      <c r="AR595" s="216"/>
      <c r="AS595" s="216"/>
      <c r="AT595" s="216"/>
      <c r="AU595" s="216"/>
      <c r="AV595" s="216"/>
      <c r="AW595" s="216"/>
      <c r="AX595" s="216"/>
      <c r="AY595" s="216"/>
      <c r="AZ595" s="216"/>
      <c r="BA595" s="216"/>
      <c r="BB595" s="216"/>
      <c r="BC595" s="216"/>
      <c r="BD595" s="216"/>
      <c r="BE595" s="216"/>
      <c r="BF595" s="216"/>
      <c r="BG595" s="216"/>
      <c r="BH595" s="216"/>
    </row>
    <row r="596" spans="1:60" ht="12.75" outlineLevel="1">
      <c r="A596" s="208"/>
      <c r="B596" s="209"/>
      <c r="C596" s="217" t="s">
        <v>904</v>
      </c>
      <c r="D596" s="218"/>
      <c r="E596" s="219">
        <v>8.064</v>
      </c>
      <c r="F596" s="213"/>
      <c r="G596" s="214"/>
      <c r="H596" s="216"/>
      <c r="I596" s="216"/>
      <c r="J596" s="216"/>
      <c r="K596" s="216"/>
      <c r="L596" s="216"/>
      <c r="M596" s="216"/>
      <c r="N596" s="216"/>
      <c r="O596" s="216"/>
      <c r="P596" s="216"/>
      <c r="Q596" s="216"/>
      <c r="R596" s="216"/>
      <c r="S596" s="216"/>
      <c r="T596" s="216"/>
      <c r="U596" s="216"/>
      <c r="V596" s="216"/>
      <c r="W596" s="216"/>
      <c r="X596" s="216"/>
      <c r="Y596" s="216"/>
      <c r="Z596" s="216"/>
      <c r="AA596" s="216"/>
      <c r="AB596" s="216"/>
      <c r="AC596" s="216"/>
      <c r="AD596" s="216"/>
      <c r="AE596" s="216"/>
      <c r="AF596" s="216"/>
      <c r="AG596" s="216"/>
      <c r="AH596" s="216"/>
      <c r="AI596" s="216"/>
      <c r="AJ596" s="216"/>
      <c r="AK596" s="216"/>
      <c r="AL596" s="216"/>
      <c r="AM596" s="216"/>
      <c r="AN596" s="216"/>
      <c r="AO596" s="216"/>
      <c r="AP596" s="216"/>
      <c r="AQ596" s="216"/>
      <c r="AR596" s="216"/>
      <c r="AS596" s="216"/>
      <c r="AT596" s="216"/>
      <c r="AU596" s="216"/>
      <c r="AV596" s="216"/>
      <c r="AW596" s="216"/>
      <c r="AX596" s="216"/>
      <c r="AY596" s="216"/>
      <c r="AZ596" s="216"/>
      <c r="BA596" s="216"/>
      <c r="BB596" s="216"/>
      <c r="BC596" s="216"/>
      <c r="BD596" s="216"/>
      <c r="BE596" s="216"/>
      <c r="BF596" s="216"/>
      <c r="BG596" s="216"/>
      <c r="BH596" s="216"/>
    </row>
    <row r="597" spans="1:60" ht="12.75" outlineLevel="1">
      <c r="A597" s="208">
        <v>219</v>
      </c>
      <c r="B597" s="209" t="s">
        <v>905</v>
      </c>
      <c r="C597" s="210" t="s">
        <v>906</v>
      </c>
      <c r="D597" s="211" t="s">
        <v>152</v>
      </c>
      <c r="E597" s="212">
        <v>148.9992</v>
      </c>
      <c r="F597" s="213"/>
      <c r="G597" s="214">
        <f>E597*F597</f>
        <v>0</v>
      </c>
      <c r="H597" s="216"/>
      <c r="I597" s="216"/>
      <c r="J597" s="216"/>
      <c r="K597" s="216"/>
      <c r="L597" s="216"/>
      <c r="M597" s="216"/>
      <c r="N597" s="216"/>
      <c r="O597" s="216"/>
      <c r="P597" s="216"/>
      <c r="Q597" s="216"/>
      <c r="R597" s="216"/>
      <c r="S597" s="216"/>
      <c r="T597" s="216"/>
      <c r="U597" s="216"/>
      <c r="V597" s="216"/>
      <c r="W597" s="216"/>
      <c r="X597" s="216"/>
      <c r="Y597" s="216"/>
      <c r="Z597" s="216"/>
      <c r="AA597" s="216"/>
      <c r="AB597" s="216"/>
      <c r="AC597" s="216"/>
      <c r="AD597" s="216"/>
      <c r="AE597" s="216"/>
      <c r="AF597" s="216"/>
      <c r="AG597" s="216"/>
      <c r="AH597" s="216"/>
      <c r="AI597" s="216"/>
      <c r="AJ597" s="216"/>
      <c r="AK597" s="216"/>
      <c r="AL597" s="216"/>
      <c r="AM597" s="216"/>
      <c r="AN597" s="216"/>
      <c r="AO597" s="216"/>
      <c r="AP597" s="216"/>
      <c r="AQ597" s="216"/>
      <c r="AR597" s="216"/>
      <c r="AS597" s="216"/>
      <c r="AT597" s="216"/>
      <c r="AU597" s="216"/>
      <c r="AV597" s="216"/>
      <c r="AW597" s="216"/>
      <c r="AX597" s="216"/>
      <c r="AY597" s="216"/>
      <c r="AZ597" s="216"/>
      <c r="BA597" s="216"/>
      <c r="BB597" s="216"/>
      <c r="BC597" s="216"/>
      <c r="BD597" s="216"/>
      <c r="BE597" s="216"/>
      <c r="BF597" s="216"/>
      <c r="BG597" s="216"/>
      <c r="BH597" s="216"/>
    </row>
    <row r="598" spans="1:60" ht="12.75" outlineLevel="1">
      <c r="A598" s="208"/>
      <c r="B598" s="209"/>
      <c r="C598" s="217" t="s">
        <v>907</v>
      </c>
      <c r="D598" s="218"/>
      <c r="E598" s="219">
        <v>148.9992</v>
      </c>
      <c r="F598" s="213"/>
      <c r="G598" s="214"/>
      <c r="H598" s="216"/>
      <c r="I598" s="216"/>
      <c r="J598" s="216"/>
      <c r="K598" s="216"/>
      <c r="L598" s="216"/>
      <c r="M598" s="216"/>
      <c r="N598" s="216"/>
      <c r="O598" s="216"/>
      <c r="P598" s="216"/>
      <c r="Q598" s="216"/>
      <c r="R598" s="216"/>
      <c r="S598" s="216"/>
      <c r="T598" s="216"/>
      <c r="U598" s="216"/>
      <c r="V598" s="216"/>
      <c r="W598" s="216"/>
      <c r="X598" s="216"/>
      <c r="Y598" s="216"/>
      <c r="Z598" s="216"/>
      <c r="AA598" s="216"/>
      <c r="AB598" s="216"/>
      <c r="AC598" s="216"/>
      <c r="AD598" s="216"/>
      <c r="AE598" s="216"/>
      <c r="AF598" s="216"/>
      <c r="AG598" s="216"/>
      <c r="AH598" s="216"/>
      <c r="AI598" s="216"/>
      <c r="AJ598" s="216"/>
      <c r="AK598" s="216"/>
      <c r="AL598" s="216"/>
      <c r="AM598" s="216"/>
      <c r="AN598" s="216"/>
      <c r="AO598" s="216"/>
      <c r="AP598" s="216"/>
      <c r="AQ598" s="216"/>
      <c r="AR598" s="216"/>
      <c r="AS598" s="216"/>
      <c r="AT598" s="216"/>
      <c r="AU598" s="216"/>
      <c r="AV598" s="216"/>
      <c r="AW598" s="216"/>
      <c r="AX598" s="216"/>
      <c r="AY598" s="216"/>
      <c r="AZ598" s="216"/>
      <c r="BA598" s="216"/>
      <c r="BB598" s="216"/>
      <c r="BC598" s="216"/>
      <c r="BD598" s="216"/>
      <c r="BE598" s="216"/>
      <c r="BF598" s="216"/>
      <c r="BG598" s="216"/>
      <c r="BH598" s="216"/>
    </row>
    <row r="599" spans="1:60" ht="12.75" outlineLevel="1">
      <c r="A599" s="208">
        <v>220</v>
      </c>
      <c r="B599" s="209" t="s">
        <v>908</v>
      </c>
      <c r="C599" s="210" t="s">
        <v>909</v>
      </c>
      <c r="D599" s="211" t="s">
        <v>33</v>
      </c>
      <c r="E599" s="212">
        <v>0</v>
      </c>
      <c r="F599" s="226">
        <f>SUM(G550:G598)/100</f>
        <v>0</v>
      </c>
      <c r="G599" s="214">
        <f>E599*F599</f>
        <v>0</v>
      </c>
      <c r="H599" s="216"/>
      <c r="I599" s="216"/>
      <c r="J599" s="216"/>
      <c r="K599" s="216"/>
      <c r="L599" s="216"/>
      <c r="M599" s="216"/>
      <c r="N599" s="216"/>
      <c r="O599" s="216"/>
      <c r="P599" s="216"/>
      <c r="Q599" s="216"/>
      <c r="R599" s="216"/>
      <c r="S599" s="216"/>
      <c r="T599" s="216"/>
      <c r="U599" s="216"/>
      <c r="V599" s="216"/>
      <c r="W599" s="216"/>
      <c r="X599" s="216"/>
      <c r="Y599" s="216"/>
      <c r="Z599" s="216"/>
      <c r="AA599" s="216"/>
      <c r="AB599" s="216"/>
      <c r="AC599" s="216"/>
      <c r="AD599" s="216"/>
      <c r="AE599" s="216"/>
      <c r="AF599" s="216"/>
      <c r="AG599" s="216"/>
      <c r="AH599" s="216"/>
      <c r="AI599" s="216"/>
      <c r="AJ599" s="216"/>
      <c r="AK599" s="216"/>
      <c r="AL599" s="216"/>
      <c r="AM599" s="216"/>
      <c r="AN599" s="216"/>
      <c r="AO599" s="216"/>
      <c r="AP599" s="216"/>
      <c r="AQ599" s="216"/>
      <c r="AR599" s="216"/>
      <c r="AS599" s="216"/>
      <c r="AT599" s="216"/>
      <c r="AU599" s="216"/>
      <c r="AV599" s="216"/>
      <c r="AW599" s="216"/>
      <c r="AX599" s="216"/>
      <c r="AY599" s="216"/>
      <c r="AZ599" s="216"/>
      <c r="BA599" s="216"/>
      <c r="BB599" s="216"/>
      <c r="BC599" s="216"/>
      <c r="BD599" s="216"/>
      <c r="BE599" s="216"/>
      <c r="BF599" s="216"/>
      <c r="BG599" s="216"/>
      <c r="BH599" s="216"/>
    </row>
    <row r="600" spans="1:7" ht="12.75">
      <c r="A600" s="220" t="s">
        <v>149</v>
      </c>
      <c r="B600" s="221" t="s">
        <v>93</v>
      </c>
      <c r="C600" s="222" t="s">
        <v>94</v>
      </c>
      <c r="D600" s="223"/>
      <c r="E600" s="224"/>
      <c r="F600" s="225">
        <f>SUM(G601:G638)</f>
        <v>0</v>
      </c>
      <c r="G600" s="225"/>
    </row>
    <row r="601" spans="1:60" ht="12.75" outlineLevel="1">
      <c r="A601" s="208">
        <v>221</v>
      </c>
      <c r="B601" s="209" t="s">
        <v>910</v>
      </c>
      <c r="C601" s="210" t="s">
        <v>911</v>
      </c>
      <c r="D601" s="211" t="s">
        <v>152</v>
      </c>
      <c r="E601" s="212">
        <v>11.1</v>
      </c>
      <c r="F601" s="213"/>
      <c r="G601" s="214">
        <f>E601*F601</f>
        <v>0</v>
      </c>
      <c r="H601" s="216"/>
      <c r="I601" s="216"/>
      <c r="J601" s="216"/>
      <c r="K601" s="216"/>
      <c r="L601" s="216"/>
      <c r="M601" s="216"/>
      <c r="N601" s="216"/>
      <c r="O601" s="216"/>
      <c r="P601" s="216"/>
      <c r="Q601" s="216"/>
      <c r="R601" s="216"/>
      <c r="S601" s="216"/>
      <c r="T601" s="216"/>
      <c r="U601" s="216"/>
      <c r="V601" s="216"/>
      <c r="W601" s="216"/>
      <c r="X601" s="216"/>
      <c r="Y601" s="216"/>
      <c r="Z601" s="216"/>
      <c r="AA601" s="216"/>
      <c r="AB601" s="216"/>
      <c r="AC601" s="216"/>
      <c r="AD601" s="216"/>
      <c r="AE601" s="216"/>
      <c r="AF601" s="216"/>
      <c r="AG601" s="216"/>
      <c r="AH601" s="216"/>
      <c r="AI601" s="216"/>
      <c r="AJ601" s="216"/>
      <c r="AK601" s="216"/>
      <c r="AL601" s="216"/>
      <c r="AM601" s="216"/>
      <c r="AN601" s="216"/>
      <c r="AO601" s="216"/>
      <c r="AP601" s="216"/>
      <c r="AQ601" s="216"/>
      <c r="AR601" s="216"/>
      <c r="AS601" s="216"/>
      <c r="AT601" s="216"/>
      <c r="AU601" s="216"/>
      <c r="AV601" s="216"/>
      <c r="AW601" s="216"/>
      <c r="AX601" s="216"/>
      <c r="AY601" s="216"/>
      <c r="AZ601" s="216"/>
      <c r="BA601" s="216"/>
      <c r="BB601" s="216"/>
      <c r="BC601" s="216"/>
      <c r="BD601" s="216"/>
      <c r="BE601" s="216"/>
      <c r="BF601" s="216"/>
      <c r="BG601" s="216"/>
      <c r="BH601" s="216"/>
    </row>
    <row r="602" spans="1:60" ht="12.75" outlineLevel="1">
      <c r="A602" s="208"/>
      <c r="B602" s="209"/>
      <c r="C602" s="217" t="s">
        <v>912</v>
      </c>
      <c r="D602" s="218"/>
      <c r="E602" s="219">
        <v>11.1</v>
      </c>
      <c r="F602" s="213"/>
      <c r="G602" s="214"/>
      <c r="H602" s="216"/>
      <c r="I602" s="216"/>
      <c r="J602" s="216"/>
      <c r="K602" s="216"/>
      <c r="L602" s="216"/>
      <c r="M602" s="216"/>
      <c r="N602" s="216"/>
      <c r="O602" s="216"/>
      <c r="P602" s="216"/>
      <c r="Q602" s="216"/>
      <c r="R602" s="216"/>
      <c r="S602" s="216"/>
      <c r="T602" s="216"/>
      <c r="U602" s="216"/>
      <c r="V602" s="216"/>
      <c r="W602" s="216"/>
      <c r="X602" s="216"/>
      <c r="Y602" s="216"/>
      <c r="Z602" s="216"/>
      <c r="AA602" s="216"/>
      <c r="AB602" s="216"/>
      <c r="AC602" s="216"/>
      <c r="AD602" s="216"/>
      <c r="AE602" s="216"/>
      <c r="AF602" s="216"/>
      <c r="AG602" s="216"/>
      <c r="AH602" s="216"/>
      <c r="AI602" s="216"/>
      <c r="AJ602" s="216"/>
      <c r="AK602" s="216"/>
      <c r="AL602" s="216"/>
      <c r="AM602" s="216"/>
      <c r="AN602" s="216"/>
      <c r="AO602" s="216"/>
      <c r="AP602" s="216"/>
      <c r="AQ602" s="216"/>
      <c r="AR602" s="216"/>
      <c r="AS602" s="216"/>
      <c r="AT602" s="216"/>
      <c r="AU602" s="216"/>
      <c r="AV602" s="216"/>
      <c r="AW602" s="216"/>
      <c r="AX602" s="216"/>
      <c r="AY602" s="216"/>
      <c r="AZ602" s="216"/>
      <c r="BA602" s="216"/>
      <c r="BB602" s="216"/>
      <c r="BC602" s="216"/>
      <c r="BD602" s="216"/>
      <c r="BE602" s="216"/>
      <c r="BF602" s="216"/>
      <c r="BG602" s="216"/>
      <c r="BH602" s="216"/>
    </row>
    <row r="603" spans="1:60" ht="12.75" outlineLevel="1">
      <c r="A603" s="208">
        <v>222</v>
      </c>
      <c r="B603" s="209" t="s">
        <v>913</v>
      </c>
      <c r="C603" s="210" t="s">
        <v>914</v>
      </c>
      <c r="D603" s="211" t="s">
        <v>152</v>
      </c>
      <c r="E603" s="212">
        <v>52.45</v>
      </c>
      <c r="F603" s="213"/>
      <c r="G603" s="214">
        <f>E603*F603</f>
        <v>0</v>
      </c>
      <c r="H603" s="216"/>
      <c r="I603" s="216"/>
      <c r="J603" s="216"/>
      <c r="K603" s="216"/>
      <c r="L603" s="216"/>
      <c r="M603" s="216"/>
      <c r="N603" s="216"/>
      <c r="O603" s="216"/>
      <c r="P603" s="216"/>
      <c r="Q603" s="216"/>
      <c r="R603" s="216"/>
      <c r="S603" s="216"/>
      <c r="T603" s="216"/>
      <c r="U603" s="216"/>
      <c r="V603" s="216"/>
      <c r="W603" s="216"/>
      <c r="X603" s="216"/>
      <c r="Y603" s="216"/>
      <c r="Z603" s="216"/>
      <c r="AA603" s="216"/>
      <c r="AB603" s="216"/>
      <c r="AC603" s="216"/>
      <c r="AD603" s="216"/>
      <c r="AE603" s="216"/>
      <c r="AF603" s="216"/>
      <c r="AG603" s="216"/>
      <c r="AH603" s="216"/>
      <c r="AI603" s="216"/>
      <c r="AJ603" s="216"/>
      <c r="AK603" s="216"/>
      <c r="AL603" s="216"/>
      <c r="AM603" s="216"/>
      <c r="AN603" s="216"/>
      <c r="AO603" s="216"/>
      <c r="AP603" s="216"/>
      <c r="AQ603" s="216"/>
      <c r="AR603" s="216"/>
      <c r="AS603" s="216"/>
      <c r="AT603" s="216"/>
      <c r="AU603" s="216"/>
      <c r="AV603" s="216"/>
      <c r="AW603" s="216"/>
      <c r="AX603" s="216"/>
      <c r="AY603" s="216"/>
      <c r="AZ603" s="216"/>
      <c r="BA603" s="216"/>
      <c r="BB603" s="216"/>
      <c r="BC603" s="216"/>
      <c r="BD603" s="216"/>
      <c r="BE603" s="216"/>
      <c r="BF603" s="216"/>
      <c r="BG603" s="216"/>
      <c r="BH603" s="216"/>
    </row>
    <row r="604" spans="1:60" ht="12.75" outlineLevel="1">
      <c r="A604" s="208"/>
      <c r="B604" s="209"/>
      <c r="C604" s="217" t="s">
        <v>915</v>
      </c>
      <c r="D604" s="218"/>
      <c r="E604" s="219">
        <v>25.35</v>
      </c>
      <c r="F604" s="213"/>
      <c r="G604" s="214"/>
      <c r="H604" s="216"/>
      <c r="I604" s="216"/>
      <c r="J604" s="216"/>
      <c r="K604" s="216"/>
      <c r="L604" s="216"/>
      <c r="M604" s="216"/>
      <c r="N604" s="216"/>
      <c r="O604" s="216"/>
      <c r="P604" s="216"/>
      <c r="Q604" s="216"/>
      <c r="R604" s="216"/>
      <c r="S604" s="216"/>
      <c r="T604" s="216"/>
      <c r="U604" s="216"/>
      <c r="V604" s="216"/>
      <c r="W604" s="216"/>
      <c r="X604" s="216"/>
      <c r="Y604" s="216"/>
      <c r="Z604" s="216"/>
      <c r="AA604" s="216"/>
      <c r="AB604" s="216"/>
      <c r="AC604" s="216"/>
      <c r="AD604" s="216"/>
      <c r="AE604" s="216"/>
      <c r="AF604" s="216"/>
      <c r="AG604" s="216"/>
      <c r="AH604" s="216"/>
      <c r="AI604" s="216"/>
      <c r="AJ604" s="216"/>
      <c r="AK604" s="216"/>
      <c r="AL604" s="216"/>
      <c r="AM604" s="216"/>
      <c r="AN604" s="216"/>
      <c r="AO604" s="216"/>
      <c r="AP604" s="216"/>
      <c r="AQ604" s="216"/>
      <c r="AR604" s="216"/>
      <c r="AS604" s="216"/>
      <c r="AT604" s="216"/>
      <c r="AU604" s="216"/>
      <c r="AV604" s="216"/>
      <c r="AW604" s="216"/>
      <c r="AX604" s="216"/>
      <c r="AY604" s="216"/>
      <c r="AZ604" s="216"/>
      <c r="BA604" s="216"/>
      <c r="BB604" s="216"/>
      <c r="BC604" s="216"/>
      <c r="BD604" s="216"/>
      <c r="BE604" s="216"/>
      <c r="BF604" s="216"/>
      <c r="BG604" s="216"/>
      <c r="BH604" s="216"/>
    </row>
    <row r="605" spans="1:60" ht="22.5" outlineLevel="1">
      <c r="A605" s="208"/>
      <c r="B605" s="209"/>
      <c r="C605" s="217" t="s">
        <v>916</v>
      </c>
      <c r="D605" s="218"/>
      <c r="E605" s="219">
        <v>27.1</v>
      </c>
      <c r="F605" s="213"/>
      <c r="G605" s="214"/>
      <c r="H605" s="216"/>
      <c r="I605" s="216"/>
      <c r="J605" s="216"/>
      <c r="K605" s="216"/>
      <c r="L605" s="216"/>
      <c r="M605" s="216"/>
      <c r="N605" s="216"/>
      <c r="O605" s="216"/>
      <c r="P605" s="216"/>
      <c r="Q605" s="216"/>
      <c r="R605" s="216"/>
      <c r="S605" s="216"/>
      <c r="T605" s="216"/>
      <c r="U605" s="216"/>
      <c r="V605" s="216"/>
      <c r="W605" s="216"/>
      <c r="X605" s="216"/>
      <c r="Y605" s="216"/>
      <c r="Z605" s="216"/>
      <c r="AA605" s="216"/>
      <c r="AB605" s="216"/>
      <c r="AC605" s="216"/>
      <c r="AD605" s="216"/>
      <c r="AE605" s="216"/>
      <c r="AF605" s="216"/>
      <c r="AG605" s="216"/>
      <c r="AH605" s="216"/>
      <c r="AI605" s="216"/>
      <c r="AJ605" s="216"/>
      <c r="AK605" s="216"/>
      <c r="AL605" s="216"/>
      <c r="AM605" s="216"/>
      <c r="AN605" s="216"/>
      <c r="AO605" s="216"/>
      <c r="AP605" s="216"/>
      <c r="AQ605" s="216"/>
      <c r="AR605" s="216"/>
      <c r="AS605" s="216"/>
      <c r="AT605" s="216"/>
      <c r="AU605" s="216"/>
      <c r="AV605" s="216"/>
      <c r="AW605" s="216"/>
      <c r="AX605" s="216"/>
      <c r="AY605" s="216"/>
      <c r="AZ605" s="216"/>
      <c r="BA605" s="216"/>
      <c r="BB605" s="216"/>
      <c r="BC605" s="216"/>
      <c r="BD605" s="216"/>
      <c r="BE605" s="216"/>
      <c r="BF605" s="216"/>
      <c r="BG605" s="216"/>
      <c r="BH605" s="216"/>
    </row>
    <row r="606" spans="1:60" ht="12.75" outlineLevel="1">
      <c r="A606" s="208">
        <v>223</v>
      </c>
      <c r="B606" s="209" t="s">
        <v>917</v>
      </c>
      <c r="C606" s="210" t="s">
        <v>918</v>
      </c>
      <c r="D606" s="211" t="s">
        <v>152</v>
      </c>
      <c r="E606" s="212">
        <v>179.97375</v>
      </c>
      <c r="F606" s="213"/>
      <c r="G606" s="214">
        <f>E606*F606</f>
        <v>0</v>
      </c>
      <c r="H606" s="216"/>
      <c r="I606" s="216"/>
      <c r="J606" s="216"/>
      <c r="K606" s="216"/>
      <c r="L606" s="216"/>
      <c r="M606" s="216"/>
      <c r="N606" s="216"/>
      <c r="O606" s="216"/>
      <c r="P606" s="216"/>
      <c r="Q606" s="216"/>
      <c r="R606" s="216"/>
      <c r="S606" s="216"/>
      <c r="T606" s="216"/>
      <c r="U606" s="216"/>
      <c r="V606" s="216"/>
      <c r="W606" s="216"/>
      <c r="X606" s="216"/>
      <c r="Y606" s="216"/>
      <c r="Z606" s="216"/>
      <c r="AA606" s="216"/>
      <c r="AB606" s="216"/>
      <c r="AC606" s="216"/>
      <c r="AD606" s="216"/>
      <c r="AE606" s="216"/>
      <c r="AF606" s="216"/>
      <c r="AG606" s="216"/>
      <c r="AH606" s="216"/>
      <c r="AI606" s="216"/>
      <c r="AJ606" s="216"/>
      <c r="AK606" s="216"/>
      <c r="AL606" s="216"/>
      <c r="AM606" s="216"/>
      <c r="AN606" s="216"/>
      <c r="AO606" s="216"/>
      <c r="AP606" s="216"/>
      <c r="AQ606" s="216"/>
      <c r="AR606" s="216"/>
      <c r="AS606" s="216"/>
      <c r="AT606" s="216"/>
      <c r="AU606" s="216"/>
      <c r="AV606" s="216"/>
      <c r="AW606" s="216"/>
      <c r="AX606" s="216"/>
      <c r="AY606" s="216"/>
      <c r="AZ606" s="216"/>
      <c r="BA606" s="216"/>
      <c r="BB606" s="216"/>
      <c r="BC606" s="216"/>
      <c r="BD606" s="216"/>
      <c r="BE606" s="216"/>
      <c r="BF606" s="216"/>
      <c r="BG606" s="216"/>
      <c r="BH606" s="216"/>
    </row>
    <row r="607" spans="1:60" ht="12.75" outlineLevel="1">
      <c r="A607" s="208"/>
      <c r="B607" s="209"/>
      <c r="C607" s="217" t="s">
        <v>853</v>
      </c>
      <c r="D607" s="218"/>
      <c r="E607" s="219">
        <v>113.4563</v>
      </c>
      <c r="F607" s="213"/>
      <c r="G607" s="214"/>
      <c r="H607" s="216"/>
      <c r="I607" s="216"/>
      <c r="J607" s="216"/>
      <c r="K607" s="216"/>
      <c r="L607" s="216"/>
      <c r="M607" s="216"/>
      <c r="N607" s="216"/>
      <c r="O607" s="216"/>
      <c r="P607" s="216"/>
      <c r="Q607" s="216"/>
      <c r="R607" s="216"/>
      <c r="S607" s="216"/>
      <c r="T607" s="216"/>
      <c r="U607" s="216"/>
      <c r="V607" s="216"/>
      <c r="W607" s="216"/>
      <c r="X607" s="216"/>
      <c r="Y607" s="216"/>
      <c r="Z607" s="216"/>
      <c r="AA607" s="216"/>
      <c r="AB607" s="216"/>
      <c r="AC607" s="216"/>
      <c r="AD607" s="216"/>
      <c r="AE607" s="216"/>
      <c r="AF607" s="216"/>
      <c r="AG607" s="216"/>
      <c r="AH607" s="216"/>
      <c r="AI607" s="216"/>
      <c r="AJ607" s="216"/>
      <c r="AK607" s="216"/>
      <c r="AL607" s="216"/>
      <c r="AM607" s="216"/>
      <c r="AN607" s="216"/>
      <c r="AO607" s="216"/>
      <c r="AP607" s="216"/>
      <c r="AQ607" s="216"/>
      <c r="AR607" s="216"/>
      <c r="AS607" s="216"/>
      <c r="AT607" s="216"/>
      <c r="AU607" s="216"/>
      <c r="AV607" s="216"/>
      <c r="AW607" s="216"/>
      <c r="AX607" s="216"/>
      <c r="AY607" s="216"/>
      <c r="AZ607" s="216"/>
      <c r="BA607" s="216"/>
      <c r="BB607" s="216"/>
      <c r="BC607" s="216"/>
      <c r="BD607" s="216"/>
      <c r="BE607" s="216"/>
      <c r="BF607" s="216"/>
      <c r="BG607" s="216"/>
      <c r="BH607" s="216"/>
    </row>
    <row r="608" spans="1:60" ht="12.75" outlineLevel="1">
      <c r="A608" s="208"/>
      <c r="B608" s="209"/>
      <c r="C608" s="217" t="s">
        <v>837</v>
      </c>
      <c r="D608" s="218"/>
      <c r="E608" s="219">
        <v>66.5175</v>
      </c>
      <c r="F608" s="213"/>
      <c r="G608" s="214"/>
      <c r="H608" s="216"/>
      <c r="I608" s="216"/>
      <c r="J608" s="216"/>
      <c r="K608" s="216"/>
      <c r="L608" s="216"/>
      <c r="M608" s="216"/>
      <c r="N608" s="216"/>
      <c r="O608" s="216"/>
      <c r="P608" s="216"/>
      <c r="Q608" s="216"/>
      <c r="R608" s="216"/>
      <c r="S608" s="216"/>
      <c r="T608" s="216"/>
      <c r="U608" s="216"/>
      <c r="V608" s="216"/>
      <c r="W608" s="216"/>
      <c r="X608" s="216"/>
      <c r="Y608" s="216"/>
      <c r="Z608" s="216"/>
      <c r="AA608" s="216"/>
      <c r="AB608" s="216"/>
      <c r="AC608" s="216"/>
      <c r="AD608" s="216"/>
      <c r="AE608" s="216"/>
      <c r="AF608" s="216"/>
      <c r="AG608" s="216"/>
      <c r="AH608" s="216"/>
      <c r="AI608" s="216"/>
      <c r="AJ608" s="216"/>
      <c r="AK608" s="216"/>
      <c r="AL608" s="216"/>
      <c r="AM608" s="216"/>
      <c r="AN608" s="216"/>
      <c r="AO608" s="216"/>
      <c r="AP608" s="216"/>
      <c r="AQ608" s="216"/>
      <c r="AR608" s="216"/>
      <c r="AS608" s="216"/>
      <c r="AT608" s="216"/>
      <c r="AU608" s="216"/>
      <c r="AV608" s="216"/>
      <c r="AW608" s="216"/>
      <c r="AX608" s="216"/>
      <c r="AY608" s="216"/>
      <c r="AZ608" s="216"/>
      <c r="BA608" s="216"/>
      <c r="BB608" s="216"/>
      <c r="BC608" s="216"/>
      <c r="BD608" s="216"/>
      <c r="BE608" s="216"/>
      <c r="BF608" s="216"/>
      <c r="BG608" s="216"/>
      <c r="BH608" s="216"/>
    </row>
    <row r="609" spans="1:60" ht="22.5" outlineLevel="1">
      <c r="A609" s="208">
        <v>224</v>
      </c>
      <c r="B609" s="209" t="s">
        <v>919</v>
      </c>
      <c r="C609" s="210" t="s">
        <v>920</v>
      </c>
      <c r="D609" s="211" t="s">
        <v>152</v>
      </c>
      <c r="E609" s="212">
        <v>141.94125</v>
      </c>
      <c r="F609" s="213"/>
      <c r="G609" s="214">
        <f>E609*F609</f>
        <v>0</v>
      </c>
      <c r="H609" s="216"/>
      <c r="I609" s="216"/>
      <c r="J609" s="216"/>
      <c r="K609" s="216"/>
      <c r="L609" s="216"/>
      <c r="M609" s="216"/>
      <c r="N609" s="216"/>
      <c r="O609" s="216"/>
      <c r="P609" s="216"/>
      <c r="Q609" s="216"/>
      <c r="R609" s="216"/>
      <c r="S609" s="216"/>
      <c r="T609" s="216"/>
      <c r="U609" s="216"/>
      <c r="V609" s="216"/>
      <c r="W609" s="216"/>
      <c r="X609" s="216"/>
      <c r="Y609" s="216"/>
      <c r="Z609" s="216"/>
      <c r="AA609" s="216"/>
      <c r="AB609" s="216"/>
      <c r="AC609" s="216"/>
      <c r="AD609" s="216"/>
      <c r="AE609" s="216"/>
      <c r="AF609" s="216"/>
      <c r="AG609" s="216"/>
      <c r="AH609" s="216"/>
      <c r="AI609" s="216"/>
      <c r="AJ609" s="216"/>
      <c r="AK609" s="216"/>
      <c r="AL609" s="216"/>
      <c r="AM609" s="216"/>
      <c r="AN609" s="216"/>
      <c r="AO609" s="216"/>
      <c r="AP609" s="216"/>
      <c r="AQ609" s="216"/>
      <c r="AR609" s="216"/>
      <c r="AS609" s="216"/>
      <c r="AT609" s="216"/>
      <c r="AU609" s="216"/>
      <c r="AV609" s="216"/>
      <c r="AW609" s="216"/>
      <c r="AX609" s="216"/>
      <c r="AY609" s="216"/>
      <c r="AZ609" s="216"/>
      <c r="BA609" s="216"/>
      <c r="BB609" s="216"/>
      <c r="BC609" s="216"/>
      <c r="BD609" s="216"/>
      <c r="BE609" s="216"/>
      <c r="BF609" s="216"/>
      <c r="BG609" s="216"/>
      <c r="BH609" s="216"/>
    </row>
    <row r="610" spans="1:60" ht="12.75" outlineLevel="1">
      <c r="A610" s="208"/>
      <c r="B610" s="209"/>
      <c r="C610" s="217" t="s">
        <v>853</v>
      </c>
      <c r="D610" s="218"/>
      <c r="E610" s="219">
        <v>113.4563</v>
      </c>
      <c r="F610" s="213"/>
      <c r="G610" s="214"/>
      <c r="H610" s="216"/>
      <c r="I610" s="216"/>
      <c r="J610" s="216"/>
      <c r="K610" s="216"/>
      <c r="L610" s="216"/>
      <c r="M610" s="216"/>
      <c r="N610" s="216"/>
      <c r="O610" s="216"/>
      <c r="P610" s="216"/>
      <c r="Q610" s="216"/>
      <c r="R610" s="216"/>
      <c r="S610" s="216"/>
      <c r="T610" s="216"/>
      <c r="U610" s="216"/>
      <c r="V610" s="216"/>
      <c r="W610" s="216"/>
      <c r="X610" s="216"/>
      <c r="Y610" s="216"/>
      <c r="Z610" s="216"/>
      <c r="AA610" s="216"/>
      <c r="AB610" s="216"/>
      <c r="AC610" s="216"/>
      <c r="AD610" s="216"/>
      <c r="AE610" s="216"/>
      <c r="AF610" s="216"/>
      <c r="AG610" s="216"/>
      <c r="AH610" s="216"/>
      <c r="AI610" s="216"/>
      <c r="AJ610" s="216"/>
      <c r="AK610" s="216"/>
      <c r="AL610" s="216"/>
      <c r="AM610" s="216"/>
      <c r="AN610" s="216"/>
      <c r="AO610" s="216"/>
      <c r="AP610" s="216"/>
      <c r="AQ610" s="216"/>
      <c r="AR610" s="216"/>
      <c r="AS610" s="216"/>
      <c r="AT610" s="216"/>
      <c r="AU610" s="216"/>
      <c r="AV610" s="216"/>
      <c r="AW610" s="216"/>
      <c r="AX610" s="216"/>
      <c r="AY610" s="216"/>
      <c r="AZ610" s="216"/>
      <c r="BA610" s="216"/>
      <c r="BB610" s="216"/>
      <c r="BC610" s="216"/>
      <c r="BD610" s="216"/>
      <c r="BE610" s="216"/>
      <c r="BF610" s="216"/>
      <c r="BG610" s="216"/>
      <c r="BH610" s="216"/>
    </row>
    <row r="611" spans="1:60" ht="12.75" outlineLevel="1">
      <c r="A611" s="208"/>
      <c r="B611" s="209"/>
      <c r="C611" s="217" t="s">
        <v>854</v>
      </c>
      <c r="D611" s="218"/>
      <c r="E611" s="219">
        <v>21.285</v>
      </c>
      <c r="F611" s="213"/>
      <c r="G611" s="214"/>
      <c r="H611" s="216"/>
      <c r="I611" s="216"/>
      <c r="J611" s="216"/>
      <c r="K611" s="216"/>
      <c r="L611" s="216"/>
      <c r="M611" s="216"/>
      <c r="N611" s="216"/>
      <c r="O611" s="216"/>
      <c r="P611" s="216"/>
      <c r="Q611" s="216"/>
      <c r="R611" s="216"/>
      <c r="S611" s="216"/>
      <c r="T611" s="216"/>
      <c r="U611" s="216"/>
      <c r="V611" s="216"/>
      <c r="W611" s="216"/>
      <c r="X611" s="216"/>
      <c r="Y611" s="216"/>
      <c r="Z611" s="216"/>
      <c r="AA611" s="216"/>
      <c r="AB611" s="216"/>
      <c r="AC611" s="216"/>
      <c r="AD611" s="216"/>
      <c r="AE611" s="216"/>
      <c r="AF611" s="216"/>
      <c r="AG611" s="216"/>
      <c r="AH611" s="216"/>
      <c r="AI611" s="216"/>
      <c r="AJ611" s="216"/>
      <c r="AK611" s="216"/>
      <c r="AL611" s="216"/>
      <c r="AM611" s="216"/>
      <c r="AN611" s="216"/>
      <c r="AO611" s="216"/>
      <c r="AP611" s="216"/>
      <c r="AQ611" s="216"/>
      <c r="AR611" s="216"/>
      <c r="AS611" s="216"/>
      <c r="AT611" s="216"/>
      <c r="AU611" s="216"/>
      <c r="AV611" s="216"/>
      <c r="AW611" s="216"/>
      <c r="AX611" s="216"/>
      <c r="AY611" s="216"/>
      <c r="AZ611" s="216"/>
      <c r="BA611" s="216"/>
      <c r="BB611" s="216"/>
      <c r="BC611" s="216"/>
      <c r="BD611" s="216"/>
      <c r="BE611" s="216"/>
      <c r="BF611" s="216"/>
      <c r="BG611" s="216"/>
      <c r="BH611" s="216"/>
    </row>
    <row r="612" spans="1:60" ht="12.75" outlineLevel="1">
      <c r="A612" s="208"/>
      <c r="B612" s="209"/>
      <c r="C612" s="217" t="s">
        <v>855</v>
      </c>
      <c r="D612" s="218"/>
      <c r="E612" s="219">
        <v>7.2</v>
      </c>
      <c r="F612" s="213"/>
      <c r="G612" s="214"/>
      <c r="H612" s="216"/>
      <c r="I612" s="216"/>
      <c r="J612" s="216"/>
      <c r="K612" s="216"/>
      <c r="L612" s="216"/>
      <c r="M612" s="216"/>
      <c r="N612" s="216"/>
      <c r="O612" s="216"/>
      <c r="P612" s="216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  <c r="AA612" s="216"/>
      <c r="AB612" s="216"/>
      <c r="AC612" s="216"/>
      <c r="AD612" s="216"/>
      <c r="AE612" s="216"/>
      <c r="AF612" s="216"/>
      <c r="AG612" s="216"/>
      <c r="AH612" s="216"/>
      <c r="AI612" s="216"/>
      <c r="AJ612" s="216"/>
      <c r="AK612" s="216"/>
      <c r="AL612" s="216"/>
      <c r="AM612" s="216"/>
      <c r="AN612" s="216"/>
      <c r="AO612" s="216"/>
      <c r="AP612" s="216"/>
      <c r="AQ612" s="216"/>
      <c r="AR612" s="216"/>
      <c r="AS612" s="216"/>
      <c r="AT612" s="216"/>
      <c r="AU612" s="216"/>
      <c r="AV612" s="216"/>
      <c r="AW612" s="216"/>
      <c r="AX612" s="216"/>
      <c r="AY612" s="216"/>
      <c r="AZ612" s="216"/>
      <c r="BA612" s="216"/>
      <c r="BB612" s="216"/>
      <c r="BC612" s="216"/>
      <c r="BD612" s="216"/>
      <c r="BE612" s="216"/>
      <c r="BF612" s="216"/>
      <c r="BG612" s="216"/>
      <c r="BH612" s="216"/>
    </row>
    <row r="613" spans="1:60" ht="12.75" outlineLevel="1">
      <c r="A613" s="208">
        <v>225</v>
      </c>
      <c r="B613" s="209" t="s">
        <v>921</v>
      </c>
      <c r="C613" s="210" t="s">
        <v>922</v>
      </c>
      <c r="D613" s="211" t="s">
        <v>152</v>
      </c>
      <c r="E613" s="212">
        <v>152.5</v>
      </c>
      <c r="F613" s="213"/>
      <c r="G613" s="214">
        <f>E613*F613</f>
        <v>0</v>
      </c>
      <c r="H613" s="216"/>
      <c r="I613" s="216"/>
      <c r="J613" s="216"/>
      <c r="K613" s="216"/>
      <c r="L613" s="216"/>
      <c r="M613" s="216"/>
      <c r="N613" s="216"/>
      <c r="O613" s="216"/>
      <c r="P613" s="216"/>
      <c r="Q613" s="216"/>
      <c r="R613" s="216"/>
      <c r="S613" s="216"/>
      <c r="T613" s="216"/>
      <c r="U613" s="216"/>
      <c r="V613" s="216"/>
      <c r="W613" s="216"/>
      <c r="X613" s="216"/>
      <c r="Y613" s="216"/>
      <c r="Z613" s="216"/>
      <c r="AA613" s="216"/>
      <c r="AB613" s="216"/>
      <c r="AC613" s="216"/>
      <c r="AD613" s="216"/>
      <c r="AE613" s="216"/>
      <c r="AF613" s="216"/>
      <c r="AG613" s="216"/>
      <c r="AH613" s="216"/>
      <c r="AI613" s="216"/>
      <c r="AJ613" s="216"/>
      <c r="AK613" s="216"/>
      <c r="AL613" s="216"/>
      <c r="AM613" s="216"/>
      <c r="AN613" s="216"/>
      <c r="AO613" s="216"/>
      <c r="AP613" s="216"/>
      <c r="AQ613" s="216"/>
      <c r="AR613" s="216"/>
      <c r="AS613" s="216"/>
      <c r="AT613" s="216"/>
      <c r="AU613" s="216"/>
      <c r="AV613" s="216"/>
      <c r="AW613" s="216"/>
      <c r="AX613" s="216"/>
      <c r="AY613" s="216"/>
      <c r="AZ613" s="216"/>
      <c r="BA613" s="216"/>
      <c r="BB613" s="216"/>
      <c r="BC613" s="216"/>
      <c r="BD613" s="216"/>
      <c r="BE613" s="216"/>
      <c r="BF613" s="216"/>
      <c r="BG613" s="216"/>
      <c r="BH613" s="216"/>
    </row>
    <row r="614" spans="1:60" ht="12.75" outlineLevel="1">
      <c r="A614" s="208"/>
      <c r="B614" s="209"/>
      <c r="C614" s="217" t="s">
        <v>923</v>
      </c>
      <c r="D614" s="218"/>
      <c r="E614" s="219">
        <v>11.1</v>
      </c>
      <c r="F614" s="213"/>
      <c r="G614" s="214"/>
      <c r="H614" s="216"/>
      <c r="I614" s="216"/>
      <c r="J614" s="216"/>
      <c r="K614" s="216"/>
      <c r="L614" s="216"/>
      <c r="M614" s="216"/>
      <c r="N614" s="216"/>
      <c r="O614" s="216"/>
      <c r="P614" s="216"/>
      <c r="Q614" s="216"/>
      <c r="R614" s="216"/>
      <c r="S614" s="216"/>
      <c r="T614" s="216"/>
      <c r="U614" s="216"/>
      <c r="V614" s="216"/>
      <c r="W614" s="216"/>
      <c r="X614" s="216"/>
      <c r="Y614" s="216"/>
      <c r="Z614" s="216"/>
      <c r="AA614" s="216"/>
      <c r="AB614" s="216"/>
      <c r="AC614" s="216"/>
      <c r="AD614" s="216"/>
      <c r="AE614" s="216"/>
      <c r="AF614" s="216"/>
      <c r="AG614" s="216"/>
      <c r="AH614" s="216"/>
      <c r="AI614" s="216"/>
      <c r="AJ614" s="216"/>
      <c r="AK614" s="216"/>
      <c r="AL614" s="216"/>
      <c r="AM614" s="216"/>
      <c r="AN614" s="216"/>
      <c r="AO614" s="216"/>
      <c r="AP614" s="216"/>
      <c r="AQ614" s="216"/>
      <c r="AR614" s="216"/>
      <c r="AS614" s="216"/>
      <c r="AT614" s="216"/>
      <c r="AU614" s="216"/>
      <c r="AV614" s="216"/>
      <c r="AW614" s="216"/>
      <c r="AX614" s="216"/>
      <c r="AY614" s="216"/>
      <c r="AZ614" s="216"/>
      <c r="BA614" s="216"/>
      <c r="BB614" s="216"/>
      <c r="BC614" s="216"/>
      <c r="BD614" s="216"/>
      <c r="BE614" s="216"/>
      <c r="BF614" s="216"/>
      <c r="BG614" s="216"/>
      <c r="BH614" s="216"/>
    </row>
    <row r="615" spans="1:60" ht="12.75" outlineLevel="1">
      <c r="A615" s="208"/>
      <c r="B615" s="209"/>
      <c r="C615" s="217" t="s">
        <v>924</v>
      </c>
      <c r="D615" s="218"/>
      <c r="E615" s="219">
        <v>79.8</v>
      </c>
      <c r="F615" s="213"/>
      <c r="G615" s="214"/>
      <c r="H615" s="216"/>
      <c r="I615" s="216"/>
      <c r="J615" s="216"/>
      <c r="K615" s="216"/>
      <c r="L615" s="216"/>
      <c r="M615" s="216"/>
      <c r="N615" s="216"/>
      <c r="O615" s="216"/>
      <c r="P615" s="216"/>
      <c r="Q615" s="216"/>
      <c r="R615" s="216"/>
      <c r="S615" s="216"/>
      <c r="T615" s="216"/>
      <c r="U615" s="216"/>
      <c r="V615" s="216"/>
      <c r="W615" s="216"/>
      <c r="X615" s="216"/>
      <c r="Y615" s="216"/>
      <c r="Z615" s="216"/>
      <c r="AA615" s="216"/>
      <c r="AB615" s="216"/>
      <c r="AC615" s="216"/>
      <c r="AD615" s="216"/>
      <c r="AE615" s="216"/>
      <c r="AF615" s="216"/>
      <c r="AG615" s="216"/>
      <c r="AH615" s="216"/>
      <c r="AI615" s="216"/>
      <c r="AJ615" s="216"/>
      <c r="AK615" s="216"/>
      <c r="AL615" s="216"/>
      <c r="AM615" s="216"/>
      <c r="AN615" s="216"/>
      <c r="AO615" s="216"/>
      <c r="AP615" s="216"/>
      <c r="AQ615" s="216"/>
      <c r="AR615" s="216"/>
      <c r="AS615" s="216"/>
      <c r="AT615" s="216"/>
      <c r="AU615" s="216"/>
      <c r="AV615" s="216"/>
      <c r="AW615" s="216"/>
      <c r="AX615" s="216"/>
      <c r="AY615" s="216"/>
      <c r="AZ615" s="216"/>
      <c r="BA615" s="216"/>
      <c r="BB615" s="216"/>
      <c r="BC615" s="216"/>
      <c r="BD615" s="216"/>
      <c r="BE615" s="216"/>
      <c r="BF615" s="216"/>
      <c r="BG615" s="216"/>
      <c r="BH615" s="216"/>
    </row>
    <row r="616" spans="1:60" ht="12.75" outlineLevel="1">
      <c r="A616" s="208"/>
      <c r="B616" s="209"/>
      <c r="C616" s="217" t="s">
        <v>925</v>
      </c>
      <c r="D616" s="218"/>
      <c r="E616" s="219">
        <v>58.7</v>
      </c>
      <c r="F616" s="213"/>
      <c r="G616" s="214"/>
      <c r="H616" s="216"/>
      <c r="I616" s="216"/>
      <c r="J616" s="216"/>
      <c r="K616" s="216"/>
      <c r="L616" s="216"/>
      <c r="M616" s="216"/>
      <c r="N616" s="216"/>
      <c r="O616" s="216"/>
      <c r="P616" s="216"/>
      <c r="Q616" s="216"/>
      <c r="R616" s="216"/>
      <c r="S616" s="216"/>
      <c r="T616" s="216"/>
      <c r="U616" s="216"/>
      <c r="V616" s="216"/>
      <c r="W616" s="216"/>
      <c r="X616" s="216"/>
      <c r="Y616" s="216"/>
      <c r="Z616" s="216"/>
      <c r="AA616" s="216"/>
      <c r="AB616" s="216"/>
      <c r="AC616" s="216"/>
      <c r="AD616" s="216"/>
      <c r="AE616" s="216"/>
      <c r="AF616" s="216"/>
      <c r="AG616" s="216"/>
      <c r="AH616" s="216"/>
      <c r="AI616" s="216"/>
      <c r="AJ616" s="216"/>
      <c r="AK616" s="216"/>
      <c r="AL616" s="216"/>
      <c r="AM616" s="216"/>
      <c r="AN616" s="216"/>
      <c r="AO616" s="216"/>
      <c r="AP616" s="216"/>
      <c r="AQ616" s="216"/>
      <c r="AR616" s="216"/>
      <c r="AS616" s="216"/>
      <c r="AT616" s="216"/>
      <c r="AU616" s="216"/>
      <c r="AV616" s="216"/>
      <c r="AW616" s="216"/>
      <c r="AX616" s="216"/>
      <c r="AY616" s="216"/>
      <c r="AZ616" s="216"/>
      <c r="BA616" s="216"/>
      <c r="BB616" s="216"/>
      <c r="BC616" s="216"/>
      <c r="BD616" s="216"/>
      <c r="BE616" s="216"/>
      <c r="BF616" s="216"/>
      <c r="BG616" s="216"/>
      <c r="BH616" s="216"/>
    </row>
    <row r="617" spans="1:60" ht="12.75" outlineLevel="1">
      <c r="A617" s="208"/>
      <c r="B617" s="209"/>
      <c r="C617" s="217" t="s">
        <v>926</v>
      </c>
      <c r="D617" s="218"/>
      <c r="E617" s="219">
        <v>2.9</v>
      </c>
      <c r="F617" s="213"/>
      <c r="G617" s="214"/>
      <c r="H617" s="216"/>
      <c r="I617" s="216"/>
      <c r="J617" s="216"/>
      <c r="K617" s="216"/>
      <c r="L617" s="216"/>
      <c r="M617" s="216"/>
      <c r="N617" s="216"/>
      <c r="O617" s="216"/>
      <c r="P617" s="216"/>
      <c r="Q617" s="216"/>
      <c r="R617" s="216"/>
      <c r="S617" s="216"/>
      <c r="T617" s="216"/>
      <c r="U617" s="216"/>
      <c r="V617" s="216"/>
      <c r="W617" s="216"/>
      <c r="X617" s="216"/>
      <c r="Y617" s="216"/>
      <c r="Z617" s="216"/>
      <c r="AA617" s="216"/>
      <c r="AB617" s="216"/>
      <c r="AC617" s="216"/>
      <c r="AD617" s="216"/>
      <c r="AE617" s="216"/>
      <c r="AF617" s="216"/>
      <c r="AG617" s="216"/>
      <c r="AH617" s="216"/>
      <c r="AI617" s="216"/>
      <c r="AJ617" s="216"/>
      <c r="AK617" s="216"/>
      <c r="AL617" s="216"/>
      <c r="AM617" s="216"/>
      <c r="AN617" s="216"/>
      <c r="AO617" s="216"/>
      <c r="AP617" s="216"/>
      <c r="AQ617" s="216"/>
      <c r="AR617" s="216"/>
      <c r="AS617" s="216"/>
      <c r="AT617" s="216"/>
      <c r="AU617" s="216"/>
      <c r="AV617" s="216"/>
      <c r="AW617" s="216"/>
      <c r="AX617" s="216"/>
      <c r="AY617" s="216"/>
      <c r="AZ617" s="216"/>
      <c r="BA617" s="216"/>
      <c r="BB617" s="216"/>
      <c r="BC617" s="216"/>
      <c r="BD617" s="216"/>
      <c r="BE617" s="216"/>
      <c r="BF617" s="216"/>
      <c r="BG617" s="216"/>
      <c r="BH617" s="216"/>
    </row>
    <row r="618" spans="1:60" ht="12.75" outlineLevel="1">
      <c r="A618" s="208">
        <v>226</v>
      </c>
      <c r="B618" s="209" t="s">
        <v>927</v>
      </c>
      <c r="C618" s="210" t="s">
        <v>928</v>
      </c>
      <c r="D618" s="211" t="s">
        <v>423</v>
      </c>
      <c r="E618" s="212">
        <v>1</v>
      </c>
      <c r="F618" s="213"/>
      <c r="G618" s="214">
        <f aca="true" t="shared" si="31" ref="G618:G619">E618*F618</f>
        <v>0</v>
      </c>
      <c r="H618" s="216"/>
      <c r="I618" s="216"/>
      <c r="J618" s="216"/>
      <c r="K618" s="216"/>
      <c r="L618" s="216"/>
      <c r="M618" s="216"/>
      <c r="N618" s="216"/>
      <c r="O618" s="216"/>
      <c r="P618" s="216"/>
      <c r="Q618" s="216"/>
      <c r="R618" s="216"/>
      <c r="S618" s="216"/>
      <c r="T618" s="216"/>
      <c r="U618" s="216"/>
      <c r="V618" s="216"/>
      <c r="W618" s="216"/>
      <c r="X618" s="216"/>
      <c r="Y618" s="216"/>
      <c r="Z618" s="216"/>
      <c r="AA618" s="216"/>
      <c r="AB618" s="216"/>
      <c r="AC618" s="216"/>
      <c r="AD618" s="216"/>
      <c r="AE618" s="216"/>
      <c r="AF618" s="216"/>
      <c r="AG618" s="216"/>
      <c r="AH618" s="216"/>
      <c r="AI618" s="216"/>
      <c r="AJ618" s="216"/>
      <c r="AK618" s="216"/>
      <c r="AL618" s="216"/>
      <c r="AM618" s="216"/>
      <c r="AN618" s="216"/>
      <c r="AO618" s="216"/>
      <c r="AP618" s="216"/>
      <c r="AQ618" s="216"/>
      <c r="AR618" s="216"/>
      <c r="AS618" s="216"/>
      <c r="AT618" s="216"/>
      <c r="AU618" s="216"/>
      <c r="AV618" s="216"/>
      <c r="AW618" s="216"/>
      <c r="AX618" s="216"/>
      <c r="AY618" s="216"/>
      <c r="AZ618" s="216"/>
      <c r="BA618" s="216"/>
      <c r="BB618" s="216"/>
      <c r="BC618" s="216"/>
      <c r="BD618" s="216"/>
      <c r="BE618" s="216"/>
      <c r="BF618" s="216"/>
      <c r="BG618" s="216"/>
      <c r="BH618" s="216"/>
    </row>
    <row r="619" spans="1:60" ht="22.5" outlineLevel="1">
      <c r="A619" s="208">
        <v>227</v>
      </c>
      <c r="B619" s="209" t="s">
        <v>929</v>
      </c>
      <c r="C619" s="210" t="s">
        <v>930</v>
      </c>
      <c r="D619" s="211" t="s">
        <v>152</v>
      </c>
      <c r="E619" s="212">
        <v>21.285</v>
      </c>
      <c r="F619" s="213"/>
      <c r="G619" s="214">
        <f t="shared" si="31"/>
        <v>0</v>
      </c>
      <c r="H619" s="216"/>
      <c r="I619" s="216"/>
      <c r="J619" s="216"/>
      <c r="K619" s="216"/>
      <c r="L619" s="216"/>
      <c r="M619" s="216"/>
      <c r="N619" s="216"/>
      <c r="O619" s="216"/>
      <c r="P619" s="216"/>
      <c r="Q619" s="216"/>
      <c r="R619" s="216"/>
      <c r="S619" s="216"/>
      <c r="T619" s="216"/>
      <c r="U619" s="216"/>
      <c r="V619" s="216"/>
      <c r="W619" s="216"/>
      <c r="X619" s="216"/>
      <c r="Y619" s="216"/>
      <c r="Z619" s="216"/>
      <c r="AA619" s="216"/>
      <c r="AB619" s="216"/>
      <c r="AC619" s="216"/>
      <c r="AD619" s="216"/>
      <c r="AE619" s="216"/>
      <c r="AF619" s="216"/>
      <c r="AG619" s="216"/>
      <c r="AH619" s="216"/>
      <c r="AI619" s="216"/>
      <c r="AJ619" s="216"/>
      <c r="AK619" s="216"/>
      <c r="AL619" s="216"/>
      <c r="AM619" s="216"/>
      <c r="AN619" s="216"/>
      <c r="AO619" s="216"/>
      <c r="AP619" s="216"/>
      <c r="AQ619" s="216"/>
      <c r="AR619" s="216"/>
      <c r="AS619" s="216"/>
      <c r="AT619" s="216"/>
      <c r="AU619" s="216"/>
      <c r="AV619" s="216"/>
      <c r="AW619" s="216"/>
      <c r="AX619" s="216"/>
      <c r="AY619" s="216"/>
      <c r="AZ619" s="216"/>
      <c r="BA619" s="216"/>
      <c r="BB619" s="216"/>
      <c r="BC619" s="216"/>
      <c r="BD619" s="216"/>
      <c r="BE619" s="216"/>
      <c r="BF619" s="216"/>
      <c r="BG619" s="216"/>
      <c r="BH619" s="216"/>
    </row>
    <row r="620" spans="1:60" ht="12.75" outlineLevel="1">
      <c r="A620" s="208"/>
      <c r="B620" s="209"/>
      <c r="C620" s="217" t="s">
        <v>854</v>
      </c>
      <c r="D620" s="218"/>
      <c r="E620" s="219">
        <v>21.285</v>
      </c>
      <c r="F620" s="213"/>
      <c r="G620" s="214"/>
      <c r="H620" s="216"/>
      <c r="I620" s="216"/>
      <c r="J620" s="216"/>
      <c r="K620" s="216"/>
      <c r="L620" s="216"/>
      <c r="M620" s="216"/>
      <c r="N620" s="216"/>
      <c r="O620" s="216"/>
      <c r="P620" s="216"/>
      <c r="Q620" s="216"/>
      <c r="R620" s="216"/>
      <c r="S620" s="216"/>
      <c r="T620" s="216"/>
      <c r="U620" s="216"/>
      <c r="V620" s="216"/>
      <c r="W620" s="216"/>
      <c r="X620" s="216"/>
      <c r="Y620" s="216"/>
      <c r="Z620" s="216"/>
      <c r="AA620" s="216"/>
      <c r="AB620" s="216"/>
      <c r="AC620" s="216"/>
      <c r="AD620" s="216"/>
      <c r="AE620" s="216"/>
      <c r="AF620" s="216"/>
      <c r="AG620" s="216"/>
      <c r="AH620" s="216"/>
      <c r="AI620" s="216"/>
      <c r="AJ620" s="216"/>
      <c r="AK620" s="216"/>
      <c r="AL620" s="216"/>
      <c r="AM620" s="216"/>
      <c r="AN620" s="216"/>
      <c r="AO620" s="216"/>
      <c r="AP620" s="216"/>
      <c r="AQ620" s="216"/>
      <c r="AR620" s="216"/>
      <c r="AS620" s="216"/>
      <c r="AT620" s="216"/>
      <c r="AU620" s="216"/>
      <c r="AV620" s="216"/>
      <c r="AW620" s="216"/>
      <c r="AX620" s="216"/>
      <c r="AY620" s="216"/>
      <c r="AZ620" s="216"/>
      <c r="BA620" s="216"/>
      <c r="BB620" s="216"/>
      <c r="BC620" s="216"/>
      <c r="BD620" s="216"/>
      <c r="BE620" s="216"/>
      <c r="BF620" s="216"/>
      <c r="BG620" s="216"/>
      <c r="BH620" s="216"/>
    </row>
    <row r="621" spans="1:60" ht="12.75" outlineLevel="1">
      <c r="A621" s="208">
        <v>228</v>
      </c>
      <c r="B621" s="209" t="s">
        <v>931</v>
      </c>
      <c r="C621" s="210" t="s">
        <v>932</v>
      </c>
      <c r="D621" s="211" t="s">
        <v>152</v>
      </c>
      <c r="E621" s="212">
        <v>70.50855</v>
      </c>
      <c r="F621" s="213"/>
      <c r="G621" s="214">
        <f>E621*F621</f>
        <v>0</v>
      </c>
      <c r="H621" s="216"/>
      <c r="I621" s="216"/>
      <c r="J621" s="216"/>
      <c r="K621" s="216"/>
      <c r="L621" s="216"/>
      <c r="M621" s="216"/>
      <c r="N621" s="216"/>
      <c r="O621" s="216"/>
      <c r="P621" s="216"/>
      <c r="Q621" s="216"/>
      <c r="R621" s="216"/>
      <c r="S621" s="216"/>
      <c r="T621" s="216"/>
      <c r="U621" s="216"/>
      <c r="V621" s="216"/>
      <c r="W621" s="216"/>
      <c r="X621" s="216"/>
      <c r="Y621" s="216"/>
      <c r="Z621" s="216"/>
      <c r="AA621" s="216"/>
      <c r="AB621" s="216"/>
      <c r="AC621" s="216"/>
      <c r="AD621" s="216"/>
      <c r="AE621" s="216"/>
      <c r="AF621" s="216"/>
      <c r="AG621" s="216"/>
      <c r="AH621" s="216"/>
      <c r="AI621" s="216"/>
      <c r="AJ621" s="216"/>
      <c r="AK621" s="216"/>
      <c r="AL621" s="216"/>
      <c r="AM621" s="216"/>
      <c r="AN621" s="216"/>
      <c r="AO621" s="216"/>
      <c r="AP621" s="216"/>
      <c r="AQ621" s="216"/>
      <c r="AR621" s="216"/>
      <c r="AS621" s="216"/>
      <c r="AT621" s="216"/>
      <c r="AU621" s="216"/>
      <c r="AV621" s="216"/>
      <c r="AW621" s="216"/>
      <c r="AX621" s="216"/>
      <c r="AY621" s="216"/>
      <c r="AZ621" s="216"/>
      <c r="BA621" s="216"/>
      <c r="BB621" s="216"/>
      <c r="BC621" s="216"/>
      <c r="BD621" s="216"/>
      <c r="BE621" s="216"/>
      <c r="BF621" s="216"/>
      <c r="BG621" s="216"/>
      <c r="BH621" s="216"/>
    </row>
    <row r="622" spans="1:60" ht="12.75" outlineLevel="1">
      <c r="A622" s="208"/>
      <c r="B622" s="209"/>
      <c r="C622" s="217" t="s">
        <v>933</v>
      </c>
      <c r="D622" s="218"/>
      <c r="E622" s="219">
        <v>70.5086</v>
      </c>
      <c r="F622" s="213"/>
      <c r="G622" s="214"/>
      <c r="H622" s="216"/>
      <c r="I622" s="216"/>
      <c r="J622" s="216"/>
      <c r="K622" s="216"/>
      <c r="L622" s="216"/>
      <c r="M622" s="216"/>
      <c r="N622" s="216"/>
      <c r="O622" s="216"/>
      <c r="P622" s="216"/>
      <c r="Q622" s="216"/>
      <c r="R622" s="216"/>
      <c r="S622" s="216"/>
      <c r="T622" s="216"/>
      <c r="U622" s="216"/>
      <c r="V622" s="216"/>
      <c r="W622" s="216"/>
      <c r="X622" s="216"/>
      <c r="Y622" s="216"/>
      <c r="Z622" s="216"/>
      <c r="AA622" s="216"/>
      <c r="AB622" s="216"/>
      <c r="AC622" s="216"/>
      <c r="AD622" s="216"/>
      <c r="AE622" s="216"/>
      <c r="AF622" s="216"/>
      <c r="AG622" s="216"/>
      <c r="AH622" s="216"/>
      <c r="AI622" s="216"/>
      <c r="AJ622" s="216"/>
      <c r="AK622" s="216"/>
      <c r="AL622" s="216"/>
      <c r="AM622" s="216"/>
      <c r="AN622" s="216"/>
      <c r="AO622" s="216"/>
      <c r="AP622" s="216"/>
      <c r="AQ622" s="216"/>
      <c r="AR622" s="216"/>
      <c r="AS622" s="216"/>
      <c r="AT622" s="216"/>
      <c r="AU622" s="216"/>
      <c r="AV622" s="216"/>
      <c r="AW622" s="216"/>
      <c r="AX622" s="216"/>
      <c r="AY622" s="216"/>
      <c r="AZ622" s="216"/>
      <c r="BA622" s="216"/>
      <c r="BB622" s="216"/>
      <c r="BC622" s="216"/>
      <c r="BD622" s="216"/>
      <c r="BE622" s="216"/>
      <c r="BF622" s="216"/>
      <c r="BG622" s="216"/>
      <c r="BH622" s="216"/>
    </row>
    <row r="623" spans="1:60" ht="22.5" outlineLevel="1">
      <c r="A623" s="208" t="s">
        <v>934</v>
      </c>
      <c r="B623" s="209" t="s">
        <v>935</v>
      </c>
      <c r="C623" s="210" t="s">
        <v>936</v>
      </c>
      <c r="D623" s="211" t="s">
        <v>162</v>
      </c>
      <c r="E623" s="212">
        <v>35.2</v>
      </c>
      <c r="F623" s="213"/>
      <c r="G623" s="214">
        <f aca="true" t="shared" si="32" ref="G623:G625">E623*F623</f>
        <v>0</v>
      </c>
      <c r="H623" s="216"/>
      <c r="I623" s="216"/>
      <c r="J623" s="216"/>
      <c r="K623" s="216"/>
      <c r="L623" s="216"/>
      <c r="M623" s="216"/>
      <c r="N623" s="216"/>
      <c r="O623" s="216"/>
      <c r="P623" s="216"/>
      <c r="Q623" s="216"/>
      <c r="R623" s="216"/>
      <c r="S623" s="216"/>
      <c r="T623" s="216"/>
      <c r="U623" s="216"/>
      <c r="V623" s="216"/>
      <c r="W623" s="216"/>
      <c r="X623" s="216"/>
      <c r="Y623" s="216"/>
      <c r="Z623" s="216"/>
      <c r="AA623" s="216"/>
      <c r="AB623" s="216"/>
      <c r="AC623" s="216"/>
      <c r="AD623" s="216"/>
      <c r="AE623" s="216"/>
      <c r="AF623" s="216"/>
      <c r="AG623" s="216"/>
      <c r="AH623" s="216"/>
      <c r="AI623" s="216"/>
      <c r="AJ623" s="216"/>
      <c r="AK623" s="216"/>
      <c r="AL623" s="216"/>
      <c r="AM623" s="216"/>
      <c r="AN623" s="216"/>
      <c r="AO623" s="216"/>
      <c r="AP623" s="216"/>
      <c r="AQ623" s="216"/>
      <c r="AR623" s="216"/>
      <c r="AS623" s="216"/>
      <c r="AT623" s="216"/>
      <c r="AU623" s="216"/>
      <c r="AV623" s="216"/>
      <c r="AW623" s="216"/>
      <c r="AX623" s="216"/>
      <c r="AY623" s="216"/>
      <c r="AZ623" s="216"/>
      <c r="BA623" s="216"/>
      <c r="BB623" s="216"/>
      <c r="BC623" s="216"/>
      <c r="BD623" s="216"/>
      <c r="BE623" s="216"/>
      <c r="BF623" s="216"/>
      <c r="BG623" s="216"/>
      <c r="BH623" s="216"/>
    </row>
    <row r="624" spans="1:60" ht="22.5" outlineLevel="1">
      <c r="A624" s="208" t="s">
        <v>937</v>
      </c>
      <c r="B624" s="209" t="s">
        <v>938</v>
      </c>
      <c r="C624" s="210" t="s">
        <v>939</v>
      </c>
      <c r="D624" s="211" t="s">
        <v>152</v>
      </c>
      <c r="E624" s="212">
        <v>35</v>
      </c>
      <c r="F624" s="213"/>
      <c r="G624" s="214">
        <f t="shared" si="32"/>
        <v>0</v>
      </c>
      <c r="H624" s="216"/>
      <c r="I624" s="216"/>
      <c r="J624" s="216"/>
      <c r="K624" s="216"/>
      <c r="L624" s="216"/>
      <c r="M624" s="216"/>
      <c r="N624" s="216"/>
      <c r="O624" s="216"/>
      <c r="P624" s="216"/>
      <c r="Q624" s="216"/>
      <c r="R624" s="216"/>
      <c r="S624" s="216"/>
      <c r="T624" s="216"/>
      <c r="U624" s="216"/>
      <c r="V624" s="216"/>
      <c r="W624" s="216"/>
      <c r="X624" s="216"/>
      <c r="Y624" s="216"/>
      <c r="Z624" s="216"/>
      <c r="AA624" s="216"/>
      <c r="AB624" s="216"/>
      <c r="AC624" s="216"/>
      <c r="AD624" s="216"/>
      <c r="AE624" s="216"/>
      <c r="AF624" s="216"/>
      <c r="AG624" s="216"/>
      <c r="AH624" s="216"/>
      <c r="AI624" s="216"/>
      <c r="AJ624" s="216"/>
      <c r="AK624" s="216"/>
      <c r="AL624" s="216"/>
      <c r="AM624" s="216"/>
      <c r="AN624" s="216"/>
      <c r="AO624" s="216"/>
      <c r="AP624" s="216"/>
      <c r="AQ624" s="216"/>
      <c r="AR624" s="216"/>
      <c r="AS624" s="216"/>
      <c r="AT624" s="216"/>
      <c r="AU624" s="216"/>
      <c r="AV624" s="216"/>
      <c r="AW624" s="216"/>
      <c r="AX624" s="216"/>
      <c r="AY624" s="216"/>
      <c r="AZ624" s="216"/>
      <c r="BA624" s="216"/>
      <c r="BB624" s="216"/>
      <c r="BC624" s="216"/>
      <c r="BD624" s="216"/>
      <c r="BE624" s="216"/>
      <c r="BF624" s="216"/>
      <c r="BG624" s="216"/>
      <c r="BH624" s="216"/>
    </row>
    <row r="625" spans="1:60" ht="22.5" outlineLevel="1">
      <c r="A625" s="208">
        <v>230</v>
      </c>
      <c r="B625" s="209" t="s">
        <v>940</v>
      </c>
      <c r="C625" s="210" t="s">
        <v>941</v>
      </c>
      <c r="D625" s="211" t="s">
        <v>169</v>
      </c>
      <c r="E625" s="212">
        <v>8.03075</v>
      </c>
      <c r="F625" s="213"/>
      <c r="G625" s="214">
        <f t="shared" si="32"/>
        <v>0</v>
      </c>
      <c r="H625" s="216"/>
      <c r="I625" s="216"/>
      <c r="J625" s="216"/>
      <c r="K625" s="216"/>
      <c r="L625" s="216"/>
      <c r="M625" s="216"/>
      <c r="N625" s="216"/>
      <c r="O625" s="216"/>
      <c r="P625" s="216"/>
      <c r="Q625" s="216"/>
      <c r="R625" s="216"/>
      <c r="S625" s="216"/>
      <c r="T625" s="216"/>
      <c r="U625" s="216"/>
      <c r="V625" s="216"/>
      <c r="W625" s="216"/>
      <c r="X625" s="216"/>
      <c r="Y625" s="216"/>
      <c r="Z625" s="216"/>
      <c r="AA625" s="216"/>
      <c r="AB625" s="216"/>
      <c r="AC625" s="216"/>
      <c r="AD625" s="216"/>
      <c r="AE625" s="216"/>
      <c r="AF625" s="216"/>
      <c r="AG625" s="216"/>
      <c r="AH625" s="216"/>
      <c r="AI625" s="216"/>
      <c r="AJ625" s="216"/>
      <c r="AK625" s="216"/>
      <c r="AL625" s="216"/>
      <c r="AM625" s="216"/>
      <c r="AN625" s="216"/>
      <c r="AO625" s="216"/>
      <c r="AP625" s="216"/>
      <c r="AQ625" s="216"/>
      <c r="AR625" s="216"/>
      <c r="AS625" s="216"/>
      <c r="AT625" s="216"/>
      <c r="AU625" s="216"/>
      <c r="AV625" s="216"/>
      <c r="AW625" s="216"/>
      <c r="AX625" s="216"/>
      <c r="AY625" s="216"/>
      <c r="AZ625" s="216"/>
      <c r="BA625" s="216"/>
      <c r="BB625" s="216"/>
      <c r="BC625" s="216"/>
      <c r="BD625" s="216"/>
      <c r="BE625" s="216"/>
      <c r="BF625" s="216"/>
      <c r="BG625" s="216"/>
      <c r="BH625" s="216"/>
    </row>
    <row r="626" spans="1:60" ht="12.75" outlineLevel="1">
      <c r="A626" s="208"/>
      <c r="B626" s="209"/>
      <c r="C626" s="217" t="s">
        <v>942</v>
      </c>
      <c r="D626" s="218"/>
      <c r="E626" s="219">
        <v>0.8081</v>
      </c>
      <c r="F626" s="213"/>
      <c r="G626" s="214"/>
      <c r="H626" s="216"/>
      <c r="I626" s="216"/>
      <c r="J626" s="216"/>
      <c r="K626" s="216"/>
      <c r="L626" s="216"/>
      <c r="M626" s="216"/>
      <c r="N626" s="216"/>
      <c r="O626" s="216"/>
      <c r="P626" s="216"/>
      <c r="Q626" s="216"/>
      <c r="R626" s="216"/>
      <c r="S626" s="216"/>
      <c r="T626" s="216"/>
      <c r="U626" s="216"/>
      <c r="V626" s="216"/>
      <c r="W626" s="216"/>
      <c r="X626" s="216"/>
      <c r="Y626" s="216"/>
      <c r="Z626" s="216"/>
      <c r="AA626" s="216"/>
      <c r="AB626" s="216"/>
      <c r="AC626" s="216"/>
      <c r="AD626" s="216"/>
      <c r="AE626" s="216"/>
      <c r="AF626" s="216"/>
      <c r="AG626" s="216"/>
      <c r="AH626" s="216"/>
      <c r="AI626" s="216"/>
      <c r="AJ626" s="216"/>
      <c r="AK626" s="216"/>
      <c r="AL626" s="216"/>
      <c r="AM626" s="216"/>
      <c r="AN626" s="216"/>
      <c r="AO626" s="216"/>
      <c r="AP626" s="216"/>
      <c r="AQ626" s="216"/>
      <c r="AR626" s="216"/>
      <c r="AS626" s="216"/>
      <c r="AT626" s="216"/>
      <c r="AU626" s="216"/>
      <c r="AV626" s="216"/>
      <c r="AW626" s="216"/>
      <c r="AX626" s="216"/>
      <c r="AY626" s="216"/>
      <c r="AZ626" s="216"/>
      <c r="BA626" s="216"/>
      <c r="BB626" s="216"/>
      <c r="BC626" s="216"/>
      <c r="BD626" s="216"/>
      <c r="BE626" s="216"/>
      <c r="BF626" s="216"/>
      <c r="BG626" s="216"/>
      <c r="BH626" s="216"/>
    </row>
    <row r="627" spans="1:60" ht="12.75" outlineLevel="1">
      <c r="A627" s="208"/>
      <c r="B627" s="209"/>
      <c r="C627" s="217" t="s">
        <v>943</v>
      </c>
      <c r="D627" s="218"/>
      <c r="E627" s="219">
        <v>3.4589</v>
      </c>
      <c r="F627" s="213"/>
      <c r="G627" s="214"/>
      <c r="H627" s="216"/>
      <c r="I627" s="216"/>
      <c r="J627" s="216"/>
      <c r="K627" s="216"/>
      <c r="L627" s="216"/>
      <c r="M627" s="216"/>
      <c r="N627" s="216"/>
      <c r="O627" s="216"/>
      <c r="P627" s="216"/>
      <c r="Q627" s="216"/>
      <c r="R627" s="216"/>
      <c r="S627" s="216"/>
      <c r="T627" s="216"/>
      <c r="U627" s="216"/>
      <c r="V627" s="216"/>
      <c r="W627" s="216"/>
      <c r="X627" s="216"/>
      <c r="Y627" s="216"/>
      <c r="Z627" s="216"/>
      <c r="AA627" s="216"/>
      <c r="AB627" s="216"/>
      <c r="AC627" s="216"/>
      <c r="AD627" s="216"/>
      <c r="AE627" s="216"/>
      <c r="AF627" s="216"/>
      <c r="AG627" s="216"/>
      <c r="AH627" s="216"/>
      <c r="AI627" s="216"/>
      <c r="AJ627" s="216"/>
      <c r="AK627" s="216"/>
      <c r="AL627" s="216"/>
      <c r="AM627" s="216"/>
      <c r="AN627" s="216"/>
      <c r="AO627" s="216"/>
      <c r="AP627" s="216"/>
      <c r="AQ627" s="216"/>
      <c r="AR627" s="216"/>
      <c r="AS627" s="216"/>
      <c r="AT627" s="216"/>
      <c r="AU627" s="216"/>
      <c r="AV627" s="216"/>
      <c r="AW627" s="216"/>
      <c r="AX627" s="216"/>
      <c r="AY627" s="216"/>
      <c r="AZ627" s="216"/>
      <c r="BA627" s="216"/>
      <c r="BB627" s="216"/>
      <c r="BC627" s="216"/>
      <c r="BD627" s="216"/>
      <c r="BE627" s="216"/>
      <c r="BF627" s="216"/>
      <c r="BG627" s="216"/>
      <c r="BH627" s="216"/>
    </row>
    <row r="628" spans="1:60" ht="12.75" outlineLevel="1">
      <c r="A628" s="208"/>
      <c r="B628" s="209"/>
      <c r="C628" s="217" t="s">
        <v>944</v>
      </c>
      <c r="D628" s="218"/>
      <c r="E628" s="219">
        <v>2.6364</v>
      </c>
      <c r="F628" s="213"/>
      <c r="G628" s="214"/>
      <c r="H628" s="216"/>
      <c r="I628" s="216"/>
      <c r="J628" s="216"/>
      <c r="K628" s="216"/>
      <c r="L628" s="216"/>
      <c r="M628" s="216"/>
      <c r="N628" s="216"/>
      <c r="O628" s="216"/>
      <c r="P628" s="216"/>
      <c r="Q628" s="216"/>
      <c r="R628" s="216"/>
      <c r="S628" s="216"/>
      <c r="T628" s="216"/>
      <c r="U628" s="216"/>
      <c r="V628" s="216"/>
      <c r="W628" s="216"/>
      <c r="X628" s="216"/>
      <c r="Y628" s="216"/>
      <c r="Z628" s="216"/>
      <c r="AA628" s="216"/>
      <c r="AB628" s="216"/>
      <c r="AC628" s="216"/>
      <c r="AD628" s="216"/>
      <c r="AE628" s="216"/>
      <c r="AF628" s="216"/>
      <c r="AG628" s="216"/>
      <c r="AH628" s="216"/>
      <c r="AI628" s="216"/>
      <c r="AJ628" s="216"/>
      <c r="AK628" s="216"/>
      <c r="AL628" s="216"/>
      <c r="AM628" s="216"/>
      <c r="AN628" s="216"/>
      <c r="AO628" s="216"/>
      <c r="AP628" s="216"/>
      <c r="AQ628" s="216"/>
      <c r="AR628" s="216"/>
      <c r="AS628" s="216"/>
      <c r="AT628" s="216"/>
      <c r="AU628" s="216"/>
      <c r="AV628" s="216"/>
      <c r="AW628" s="216"/>
      <c r="AX628" s="216"/>
      <c r="AY628" s="216"/>
      <c r="AZ628" s="216"/>
      <c r="BA628" s="216"/>
      <c r="BB628" s="216"/>
      <c r="BC628" s="216"/>
      <c r="BD628" s="216"/>
      <c r="BE628" s="216"/>
      <c r="BF628" s="216"/>
      <c r="BG628" s="216"/>
      <c r="BH628" s="216"/>
    </row>
    <row r="629" spans="1:60" ht="33.75" outlineLevel="1">
      <c r="A629" s="208"/>
      <c r="B629" s="209"/>
      <c r="C629" s="217" t="s">
        <v>945</v>
      </c>
      <c r="D629" s="218"/>
      <c r="E629" s="219">
        <v>1.1274</v>
      </c>
      <c r="F629" s="213"/>
      <c r="G629" s="214"/>
      <c r="H629" s="216"/>
      <c r="I629" s="216"/>
      <c r="J629" s="216"/>
      <c r="K629" s="216"/>
      <c r="L629" s="216"/>
      <c r="M629" s="216"/>
      <c r="N629" s="216"/>
      <c r="O629" s="216"/>
      <c r="P629" s="216"/>
      <c r="Q629" s="216"/>
      <c r="R629" s="216"/>
      <c r="S629" s="216"/>
      <c r="T629" s="216"/>
      <c r="U629" s="216"/>
      <c r="V629" s="216"/>
      <c r="W629" s="216"/>
      <c r="X629" s="216"/>
      <c r="Y629" s="216"/>
      <c r="Z629" s="216"/>
      <c r="AA629" s="216"/>
      <c r="AB629" s="216"/>
      <c r="AC629" s="216"/>
      <c r="AD629" s="216"/>
      <c r="AE629" s="216"/>
      <c r="AF629" s="216"/>
      <c r="AG629" s="216"/>
      <c r="AH629" s="216"/>
      <c r="AI629" s="216"/>
      <c r="AJ629" s="216"/>
      <c r="AK629" s="216"/>
      <c r="AL629" s="216"/>
      <c r="AM629" s="216"/>
      <c r="AN629" s="216"/>
      <c r="AO629" s="216"/>
      <c r="AP629" s="216"/>
      <c r="AQ629" s="216"/>
      <c r="AR629" s="216"/>
      <c r="AS629" s="216"/>
      <c r="AT629" s="216"/>
      <c r="AU629" s="216"/>
      <c r="AV629" s="216"/>
      <c r="AW629" s="216"/>
      <c r="AX629" s="216"/>
      <c r="AY629" s="216"/>
      <c r="AZ629" s="216"/>
      <c r="BA629" s="216"/>
      <c r="BB629" s="216"/>
      <c r="BC629" s="216"/>
      <c r="BD629" s="216"/>
      <c r="BE629" s="216"/>
      <c r="BF629" s="216"/>
      <c r="BG629" s="216"/>
      <c r="BH629" s="216"/>
    </row>
    <row r="630" spans="1:60" ht="12.75" outlineLevel="1">
      <c r="A630" s="208">
        <v>231</v>
      </c>
      <c r="B630" s="209" t="s">
        <v>946</v>
      </c>
      <c r="C630" s="210" t="s">
        <v>947</v>
      </c>
      <c r="D630" s="211" t="s">
        <v>169</v>
      </c>
      <c r="E630" s="212">
        <v>9.43956</v>
      </c>
      <c r="F630" s="213"/>
      <c r="G630" s="214">
        <f>E630*F630</f>
        <v>0</v>
      </c>
      <c r="H630" s="216"/>
      <c r="I630" s="216"/>
      <c r="J630" s="216"/>
      <c r="K630" s="216"/>
      <c r="L630" s="216"/>
      <c r="M630" s="216"/>
      <c r="N630" s="216"/>
      <c r="O630" s="216"/>
      <c r="P630" s="216"/>
      <c r="Q630" s="216"/>
      <c r="R630" s="216"/>
      <c r="S630" s="216"/>
      <c r="T630" s="216"/>
      <c r="U630" s="216"/>
      <c r="V630" s="216"/>
      <c r="W630" s="216"/>
      <c r="X630" s="216"/>
      <c r="Y630" s="216"/>
      <c r="Z630" s="216"/>
      <c r="AA630" s="216"/>
      <c r="AB630" s="216"/>
      <c r="AC630" s="216"/>
      <c r="AD630" s="216"/>
      <c r="AE630" s="216"/>
      <c r="AF630" s="216"/>
      <c r="AG630" s="216"/>
      <c r="AH630" s="216"/>
      <c r="AI630" s="216"/>
      <c r="AJ630" s="216"/>
      <c r="AK630" s="216"/>
      <c r="AL630" s="216"/>
      <c r="AM630" s="216"/>
      <c r="AN630" s="216"/>
      <c r="AO630" s="216"/>
      <c r="AP630" s="216"/>
      <c r="AQ630" s="216"/>
      <c r="AR630" s="216"/>
      <c r="AS630" s="216"/>
      <c r="AT630" s="216"/>
      <c r="AU630" s="216"/>
      <c r="AV630" s="216"/>
      <c r="AW630" s="216"/>
      <c r="AX630" s="216"/>
      <c r="AY630" s="216"/>
      <c r="AZ630" s="216"/>
      <c r="BA630" s="216"/>
      <c r="BB630" s="216"/>
      <c r="BC630" s="216"/>
      <c r="BD630" s="216"/>
      <c r="BE630" s="216"/>
      <c r="BF630" s="216"/>
      <c r="BG630" s="216"/>
      <c r="BH630" s="216"/>
    </row>
    <row r="631" spans="1:60" ht="22.5" outlineLevel="1">
      <c r="A631" s="208"/>
      <c r="B631" s="209"/>
      <c r="C631" s="217" t="s">
        <v>948</v>
      </c>
      <c r="D631" s="218"/>
      <c r="E631" s="219">
        <v>9.4396</v>
      </c>
      <c r="F631" s="213"/>
      <c r="G631" s="214"/>
      <c r="H631" s="216"/>
      <c r="I631" s="216"/>
      <c r="J631" s="216"/>
      <c r="K631" s="216"/>
      <c r="L631" s="216"/>
      <c r="M631" s="216"/>
      <c r="N631" s="216"/>
      <c r="O631" s="216"/>
      <c r="P631" s="216"/>
      <c r="Q631" s="216"/>
      <c r="R631" s="216"/>
      <c r="S631" s="216"/>
      <c r="T631" s="216"/>
      <c r="U631" s="216"/>
      <c r="V631" s="216"/>
      <c r="W631" s="216"/>
      <c r="X631" s="216"/>
      <c r="Y631" s="216"/>
      <c r="Z631" s="216"/>
      <c r="AA631" s="216"/>
      <c r="AB631" s="216"/>
      <c r="AC631" s="216"/>
      <c r="AD631" s="216"/>
      <c r="AE631" s="216"/>
      <c r="AF631" s="216"/>
      <c r="AG631" s="216"/>
      <c r="AH631" s="216"/>
      <c r="AI631" s="216"/>
      <c r="AJ631" s="216"/>
      <c r="AK631" s="216"/>
      <c r="AL631" s="216"/>
      <c r="AM631" s="216"/>
      <c r="AN631" s="216"/>
      <c r="AO631" s="216"/>
      <c r="AP631" s="216"/>
      <c r="AQ631" s="216"/>
      <c r="AR631" s="216"/>
      <c r="AS631" s="216"/>
      <c r="AT631" s="216"/>
      <c r="AU631" s="216"/>
      <c r="AV631" s="216"/>
      <c r="AW631" s="216"/>
      <c r="AX631" s="216"/>
      <c r="AY631" s="216"/>
      <c r="AZ631" s="216"/>
      <c r="BA631" s="216"/>
      <c r="BB631" s="216"/>
      <c r="BC631" s="216"/>
      <c r="BD631" s="216"/>
      <c r="BE631" s="216"/>
      <c r="BF631" s="216"/>
      <c r="BG631" s="216"/>
      <c r="BH631" s="216"/>
    </row>
    <row r="632" spans="1:60" ht="12.75" outlineLevel="1">
      <c r="A632" s="208">
        <v>232</v>
      </c>
      <c r="B632" s="209" t="s">
        <v>949</v>
      </c>
      <c r="C632" s="210" t="s">
        <v>950</v>
      </c>
      <c r="D632" s="211" t="s">
        <v>169</v>
      </c>
      <c r="E632" s="212">
        <v>35.00634</v>
      </c>
      <c r="F632" s="213"/>
      <c r="G632" s="214">
        <f>E632*F632</f>
        <v>0</v>
      </c>
      <c r="H632" s="216"/>
      <c r="I632" s="216"/>
      <c r="J632" s="216"/>
      <c r="K632" s="216"/>
      <c r="L632" s="216"/>
      <c r="M632" s="216"/>
      <c r="N632" s="216"/>
      <c r="O632" s="216"/>
      <c r="P632" s="216"/>
      <c r="Q632" s="216"/>
      <c r="R632" s="216"/>
      <c r="S632" s="216"/>
      <c r="T632" s="216"/>
      <c r="U632" s="216"/>
      <c r="V632" s="216"/>
      <c r="W632" s="216"/>
      <c r="X632" s="216"/>
      <c r="Y632" s="216"/>
      <c r="Z632" s="216"/>
      <c r="AA632" s="216"/>
      <c r="AB632" s="216"/>
      <c r="AC632" s="216"/>
      <c r="AD632" s="216"/>
      <c r="AE632" s="216"/>
      <c r="AF632" s="216"/>
      <c r="AG632" s="216"/>
      <c r="AH632" s="216"/>
      <c r="AI632" s="216"/>
      <c r="AJ632" s="216"/>
      <c r="AK632" s="216"/>
      <c r="AL632" s="216"/>
      <c r="AM632" s="216"/>
      <c r="AN632" s="216"/>
      <c r="AO632" s="216"/>
      <c r="AP632" s="216"/>
      <c r="AQ632" s="216"/>
      <c r="AR632" s="216"/>
      <c r="AS632" s="216"/>
      <c r="AT632" s="216"/>
      <c r="AU632" s="216"/>
      <c r="AV632" s="216"/>
      <c r="AW632" s="216"/>
      <c r="AX632" s="216"/>
      <c r="AY632" s="216"/>
      <c r="AZ632" s="216"/>
      <c r="BA632" s="216"/>
      <c r="BB632" s="216"/>
      <c r="BC632" s="216"/>
      <c r="BD632" s="216"/>
      <c r="BE632" s="216"/>
      <c r="BF632" s="216"/>
      <c r="BG632" s="216"/>
      <c r="BH632" s="216"/>
    </row>
    <row r="633" spans="1:60" ht="22.5" outlineLevel="1">
      <c r="A633" s="208"/>
      <c r="B633" s="209"/>
      <c r="C633" s="217" t="s">
        <v>951</v>
      </c>
      <c r="D633" s="218"/>
      <c r="E633" s="219">
        <v>30.9736</v>
      </c>
      <c r="F633" s="213"/>
      <c r="G633" s="214"/>
      <c r="H633" s="216"/>
      <c r="I633" s="216"/>
      <c r="J633" s="216"/>
      <c r="K633" s="216"/>
      <c r="L633" s="216"/>
      <c r="M633" s="216"/>
      <c r="N633" s="216"/>
      <c r="O633" s="216"/>
      <c r="P633" s="216"/>
      <c r="Q633" s="216"/>
      <c r="R633" s="216"/>
      <c r="S633" s="216"/>
      <c r="T633" s="216"/>
      <c r="U633" s="216"/>
      <c r="V633" s="216"/>
      <c r="W633" s="216"/>
      <c r="X633" s="216"/>
      <c r="Y633" s="216"/>
      <c r="Z633" s="216"/>
      <c r="AA633" s="216"/>
      <c r="AB633" s="216"/>
      <c r="AC633" s="216"/>
      <c r="AD633" s="216"/>
      <c r="AE633" s="216"/>
      <c r="AF633" s="216"/>
      <c r="AG633" s="216"/>
      <c r="AH633" s="216"/>
      <c r="AI633" s="216"/>
      <c r="AJ633" s="216"/>
      <c r="AK633" s="216"/>
      <c r="AL633" s="216"/>
      <c r="AM633" s="216"/>
      <c r="AN633" s="216"/>
      <c r="AO633" s="216"/>
      <c r="AP633" s="216"/>
      <c r="AQ633" s="216"/>
      <c r="AR633" s="216"/>
      <c r="AS633" s="216"/>
      <c r="AT633" s="216"/>
      <c r="AU633" s="216"/>
      <c r="AV633" s="216"/>
      <c r="AW633" s="216"/>
      <c r="AX633" s="216"/>
      <c r="AY633" s="216"/>
      <c r="AZ633" s="216"/>
      <c r="BA633" s="216"/>
      <c r="BB633" s="216"/>
      <c r="BC633" s="216"/>
      <c r="BD633" s="216"/>
      <c r="BE633" s="216"/>
      <c r="BF633" s="216"/>
      <c r="BG633" s="216"/>
      <c r="BH633" s="216"/>
    </row>
    <row r="634" spans="1:60" ht="12.75" outlineLevel="1">
      <c r="A634" s="208"/>
      <c r="B634" s="209"/>
      <c r="C634" s="217" t="s">
        <v>952</v>
      </c>
      <c r="D634" s="218"/>
      <c r="E634" s="219">
        <v>3.3524</v>
      </c>
      <c r="F634" s="213"/>
      <c r="G634" s="214"/>
      <c r="H634" s="216"/>
      <c r="I634" s="216"/>
      <c r="J634" s="216"/>
      <c r="K634" s="216"/>
      <c r="L634" s="216"/>
      <c r="M634" s="216"/>
      <c r="N634" s="216"/>
      <c r="O634" s="216"/>
      <c r="P634" s="216"/>
      <c r="Q634" s="216"/>
      <c r="R634" s="216"/>
      <c r="S634" s="216"/>
      <c r="T634" s="216"/>
      <c r="U634" s="216"/>
      <c r="V634" s="216"/>
      <c r="W634" s="216"/>
      <c r="X634" s="216"/>
      <c r="Y634" s="216"/>
      <c r="Z634" s="216"/>
      <c r="AA634" s="216"/>
      <c r="AB634" s="216"/>
      <c r="AC634" s="216"/>
      <c r="AD634" s="216"/>
      <c r="AE634" s="216"/>
      <c r="AF634" s="216"/>
      <c r="AG634" s="216"/>
      <c r="AH634" s="216"/>
      <c r="AI634" s="216"/>
      <c r="AJ634" s="216"/>
      <c r="AK634" s="216"/>
      <c r="AL634" s="216"/>
      <c r="AM634" s="216"/>
      <c r="AN634" s="216"/>
      <c r="AO634" s="216"/>
      <c r="AP634" s="216"/>
      <c r="AQ634" s="216"/>
      <c r="AR634" s="216"/>
      <c r="AS634" s="216"/>
      <c r="AT634" s="216"/>
      <c r="AU634" s="216"/>
      <c r="AV634" s="216"/>
      <c r="AW634" s="216"/>
      <c r="AX634" s="216"/>
      <c r="AY634" s="216"/>
      <c r="AZ634" s="216"/>
      <c r="BA634" s="216"/>
      <c r="BB634" s="216"/>
      <c r="BC634" s="216"/>
      <c r="BD634" s="216"/>
      <c r="BE634" s="216"/>
      <c r="BF634" s="216"/>
      <c r="BG634" s="216"/>
      <c r="BH634" s="216"/>
    </row>
    <row r="635" spans="1:60" ht="12.75" outlineLevel="1">
      <c r="A635" s="208"/>
      <c r="B635" s="209"/>
      <c r="C635" s="217" t="s">
        <v>953</v>
      </c>
      <c r="D635" s="218"/>
      <c r="E635" s="219">
        <v>0.6804</v>
      </c>
      <c r="F635" s="213"/>
      <c r="G635" s="214"/>
      <c r="H635" s="216"/>
      <c r="I635" s="216"/>
      <c r="J635" s="216"/>
      <c r="K635" s="216"/>
      <c r="L635" s="216"/>
      <c r="M635" s="216"/>
      <c r="N635" s="216"/>
      <c r="O635" s="216"/>
      <c r="P635" s="216"/>
      <c r="Q635" s="216"/>
      <c r="R635" s="216"/>
      <c r="S635" s="216"/>
      <c r="T635" s="216"/>
      <c r="U635" s="216"/>
      <c r="V635" s="216"/>
      <c r="W635" s="216"/>
      <c r="X635" s="216"/>
      <c r="Y635" s="216"/>
      <c r="Z635" s="216"/>
      <c r="AA635" s="216"/>
      <c r="AB635" s="216"/>
      <c r="AC635" s="216"/>
      <c r="AD635" s="216"/>
      <c r="AE635" s="216"/>
      <c r="AF635" s="216"/>
      <c r="AG635" s="216"/>
      <c r="AH635" s="216"/>
      <c r="AI635" s="216"/>
      <c r="AJ635" s="216"/>
      <c r="AK635" s="216"/>
      <c r="AL635" s="216"/>
      <c r="AM635" s="216"/>
      <c r="AN635" s="216"/>
      <c r="AO635" s="216"/>
      <c r="AP635" s="216"/>
      <c r="AQ635" s="216"/>
      <c r="AR635" s="216"/>
      <c r="AS635" s="216"/>
      <c r="AT635" s="216"/>
      <c r="AU635" s="216"/>
      <c r="AV635" s="216"/>
      <c r="AW635" s="216"/>
      <c r="AX635" s="216"/>
      <c r="AY635" s="216"/>
      <c r="AZ635" s="216"/>
      <c r="BA635" s="216"/>
      <c r="BB635" s="216"/>
      <c r="BC635" s="216"/>
      <c r="BD635" s="216"/>
      <c r="BE635" s="216"/>
      <c r="BF635" s="216"/>
      <c r="BG635" s="216"/>
      <c r="BH635" s="216"/>
    </row>
    <row r="636" spans="1:60" ht="22.5" outlineLevel="1">
      <c r="A636" s="208">
        <v>233</v>
      </c>
      <c r="B636" s="209" t="s">
        <v>954</v>
      </c>
      <c r="C636" s="210" t="s">
        <v>955</v>
      </c>
      <c r="D636" s="211" t="s">
        <v>152</v>
      </c>
      <c r="E636" s="212">
        <v>23.8392</v>
      </c>
      <c r="F636" s="213"/>
      <c r="G636" s="214">
        <f>E636*F636</f>
        <v>0</v>
      </c>
      <c r="H636" s="216"/>
      <c r="I636" s="216"/>
      <c r="J636" s="216"/>
      <c r="K636" s="216"/>
      <c r="L636" s="216"/>
      <c r="M636" s="216"/>
      <c r="N636" s="216"/>
      <c r="O636" s="216"/>
      <c r="P636" s="216"/>
      <c r="Q636" s="216"/>
      <c r="R636" s="216"/>
      <c r="S636" s="216"/>
      <c r="T636" s="216"/>
      <c r="U636" s="216"/>
      <c r="V636" s="216"/>
      <c r="W636" s="216"/>
      <c r="X636" s="216"/>
      <c r="Y636" s="216"/>
      <c r="Z636" s="216"/>
      <c r="AA636" s="216"/>
      <c r="AB636" s="216"/>
      <c r="AC636" s="216"/>
      <c r="AD636" s="216"/>
      <c r="AE636" s="216"/>
      <c r="AF636" s="216"/>
      <c r="AG636" s="216"/>
      <c r="AH636" s="216"/>
      <c r="AI636" s="216"/>
      <c r="AJ636" s="216"/>
      <c r="AK636" s="216"/>
      <c r="AL636" s="216"/>
      <c r="AM636" s="216"/>
      <c r="AN636" s="216"/>
      <c r="AO636" s="216"/>
      <c r="AP636" s="216"/>
      <c r="AQ636" s="216"/>
      <c r="AR636" s="216"/>
      <c r="AS636" s="216"/>
      <c r="AT636" s="216"/>
      <c r="AU636" s="216"/>
      <c r="AV636" s="216"/>
      <c r="AW636" s="216"/>
      <c r="AX636" s="216"/>
      <c r="AY636" s="216"/>
      <c r="AZ636" s="216"/>
      <c r="BA636" s="216"/>
      <c r="BB636" s="216"/>
      <c r="BC636" s="216"/>
      <c r="BD636" s="216"/>
      <c r="BE636" s="216"/>
      <c r="BF636" s="216"/>
      <c r="BG636" s="216"/>
      <c r="BH636" s="216"/>
    </row>
    <row r="637" spans="1:60" ht="12.75" outlineLevel="1">
      <c r="A637" s="208"/>
      <c r="B637" s="209"/>
      <c r="C637" s="217" t="s">
        <v>956</v>
      </c>
      <c r="D637" s="218"/>
      <c r="E637" s="219">
        <v>23.8392</v>
      </c>
      <c r="F637" s="213"/>
      <c r="G637" s="214"/>
      <c r="H637" s="216"/>
      <c r="I637" s="216"/>
      <c r="J637" s="216"/>
      <c r="K637" s="216"/>
      <c r="L637" s="216"/>
      <c r="M637" s="216"/>
      <c r="N637" s="216"/>
      <c r="O637" s="216"/>
      <c r="P637" s="216"/>
      <c r="Q637" s="216"/>
      <c r="R637" s="216"/>
      <c r="S637" s="216"/>
      <c r="T637" s="216"/>
      <c r="U637" s="216"/>
      <c r="V637" s="216"/>
      <c r="W637" s="216"/>
      <c r="X637" s="216"/>
      <c r="Y637" s="216"/>
      <c r="Z637" s="216"/>
      <c r="AA637" s="216"/>
      <c r="AB637" s="216"/>
      <c r="AC637" s="216"/>
      <c r="AD637" s="216"/>
      <c r="AE637" s="216"/>
      <c r="AF637" s="216"/>
      <c r="AG637" s="216"/>
      <c r="AH637" s="216"/>
      <c r="AI637" s="216"/>
      <c r="AJ637" s="216"/>
      <c r="AK637" s="216"/>
      <c r="AL637" s="216"/>
      <c r="AM637" s="216"/>
      <c r="AN637" s="216"/>
      <c r="AO637" s="216"/>
      <c r="AP637" s="216"/>
      <c r="AQ637" s="216"/>
      <c r="AR637" s="216"/>
      <c r="AS637" s="216"/>
      <c r="AT637" s="216"/>
      <c r="AU637" s="216"/>
      <c r="AV637" s="216"/>
      <c r="AW637" s="216"/>
      <c r="AX637" s="216"/>
      <c r="AY637" s="216"/>
      <c r="AZ637" s="216"/>
      <c r="BA637" s="216"/>
      <c r="BB637" s="216"/>
      <c r="BC637" s="216"/>
      <c r="BD637" s="216"/>
      <c r="BE637" s="216"/>
      <c r="BF637" s="216"/>
      <c r="BG637" s="216"/>
      <c r="BH637" s="216"/>
    </row>
    <row r="638" spans="1:60" ht="12.75" outlineLevel="1">
      <c r="A638" s="208">
        <v>234</v>
      </c>
      <c r="B638" s="209" t="s">
        <v>957</v>
      </c>
      <c r="C638" s="210" t="s">
        <v>958</v>
      </c>
      <c r="D638" s="211" t="s">
        <v>33</v>
      </c>
      <c r="E638" s="212">
        <v>0</v>
      </c>
      <c r="F638" s="226">
        <f>SUM(G601:G637)/100</f>
        <v>0</v>
      </c>
      <c r="G638" s="214">
        <f>E638*F638</f>
        <v>0</v>
      </c>
      <c r="H638" s="216"/>
      <c r="I638" s="216"/>
      <c r="J638" s="216"/>
      <c r="K638" s="216"/>
      <c r="L638" s="216"/>
      <c r="M638" s="216"/>
      <c r="N638" s="216"/>
      <c r="O638" s="216"/>
      <c r="P638" s="216"/>
      <c r="Q638" s="216"/>
      <c r="R638" s="216"/>
      <c r="S638" s="216"/>
      <c r="T638" s="216"/>
      <c r="U638" s="216"/>
      <c r="V638" s="216"/>
      <c r="W638" s="216"/>
      <c r="X638" s="216"/>
      <c r="Y638" s="216"/>
      <c r="Z638" s="216"/>
      <c r="AA638" s="216"/>
      <c r="AB638" s="216"/>
      <c r="AC638" s="216"/>
      <c r="AD638" s="216"/>
      <c r="AE638" s="216"/>
      <c r="AF638" s="216"/>
      <c r="AG638" s="216"/>
      <c r="AH638" s="216"/>
      <c r="AI638" s="216"/>
      <c r="AJ638" s="216"/>
      <c r="AK638" s="216"/>
      <c r="AL638" s="216"/>
      <c r="AM638" s="216"/>
      <c r="AN638" s="216"/>
      <c r="AO638" s="216"/>
      <c r="AP638" s="216"/>
      <c r="AQ638" s="216"/>
      <c r="AR638" s="216"/>
      <c r="AS638" s="216"/>
      <c r="AT638" s="216"/>
      <c r="AU638" s="216"/>
      <c r="AV638" s="216"/>
      <c r="AW638" s="216"/>
      <c r="AX638" s="216"/>
      <c r="AY638" s="216"/>
      <c r="AZ638" s="216"/>
      <c r="BA638" s="216"/>
      <c r="BB638" s="216"/>
      <c r="BC638" s="216"/>
      <c r="BD638" s="216"/>
      <c r="BE638" s="216"/>
      <c r="BF638" s="216"/>
      <c r="BG638" s="216"/>
      <c r="BH638" s="216"/>
    </row>
    <row r="639" spans="1:7" ht="12.75">
      <c r="A639" s="220" t="s">
        <v>149</v>
      </c>
      <c r="B639" s="221" t="s">
        <v>95</v>
      </c>
      <c r="C639" s="222" t="s">
        <v>96</v>
      </c>
      <c r="D639" s="223"/>
      <c r="E639" s="224"/>
      <c r="F639" s="225">
        <f>SUM(G640:G641)</f>
        <v>0</v>
      </c>
      <c r="G639" s="225"/>
    </row>
    <row r="640" spans="1:60" ht="12.75" outlineLevel="1">
      <c r="A640" s="208" t="s">
        <v>959</v>
      </c>
      <c r="B640" s="209" t="s">
        <v>960</v>
      </c>
      <c r="C640" s="210" t="s">
        <v>961</v>
      </c>
      <c r="D640" s="211" t="s">
        <v>423</v>
      </c>
      <c r="E640" s="212">
        <v>1</v>
      </c>
      <c r="F640" s="213"/>
      <c r="G640" s="214">
        <f aca="true" t="shared" si="33" ref="G640:G641">E640*F640</f>
        <v>0</v>
      </c>
      <c r="H640" s="216"/>
      <c r="I640" s="216"/>
      <c r="J640" s="216"/>
      <c r="K640" s="216"/>
      <c r="L640" s="216"/>
      <c r="M640" s="216"/>
      <c r="N640" s="216"/>
      <c r="O640" s="216"/>
      <c r="P640" s="216"/>
      <c r="Q640" s="216"/>
      <c r="R640" s="216"/>
      <c r="S640" s="216"/>
      <c r="T640" s="216"/>
      <c r="U640" s="216"/>
      <c r="V640" s="216"/>
      <c r="W640" s="216"/>
      <c r="X640" s="216"/>
      <c r="Y640" s="216"/>
      <c r="Z640" s="216"/>
      <c r="AA640" s="216"/>
      <c r="AB640" s="216"/>
      <c r="AC640" s="216"/>
      <c r="AD640" s="216"/>
      <c r="AE640" s="216"/>
      <c r="AF640" s="216"/>
      <c r="AG640" s="216"/>
      <c r="AH640" s="216"/>
      <c r="AI640" s="216"/>
      <c r="AJ640" s="216"/>
      <c r="AK640" s="216"/>
      <c r="AL640" s="216"/>
      <c r="AM640" s="216"/>
      <c r="AN640" s="216"/>
      <c r="AO640" s="216"/>
      <c r="AP640" s="216"/>
      <c r="AQ640" s="216"/>
      <c r="AR640" s="216"/>
      <c r="AS640" s="216"/>
      <c r="AT640" s="216"/>
      <c r="AU640" s="216"/>
      <c r="AV640" s="216"/>
      <c r="AW640" s="216"/>
      <c r="AX640" s="216"/>
      <c r="AY640" s="216"/>
      <c r="AZ640" s="216"/>
      <c r="BA640" s="216"/>
      <c r="BB640" s="216"/>
      <c r="BC640" s="216"/>
      <c r="BD640" s="216"/>
      <c r="BE640" s="216"/>
      <c r="BF640" s="216"/>
      <c r="BG640" s="216"/>
      <c r="BH640" s="216"/>
    </row>
    <row r="641" spans="1:60" ht="12.75" outlineLevel="1">
      <c r="A641" s="208" t="s">
        <v>962</v>
      </c>
      <c r="B641" s="209" t="s">
        <v>963</v>
      </c>
      <c r="C641" s="210" t="s">
        <v>964</v>
      </c>
      <c r="D641" s="211" t="s">
        <v>423</v>
      </c>
      <c r="E641" s="212">
        <v>1</v>
      </c>
      <c r="F641" s="213"/>
      <c r="G641" s="214">
        <f t="shared" si="33"/>
        <v>0</v>
      </c>
      <c r="H641" s="216"/>
      <c r="I641" s="216"/>
      <c r="J641" s="216"/>
      <c r="K641" s="216"/>
      <c r="L641" s="216"/>
      <c r="M641" s="216"/>
      <c r="N641" s="216"/>
      <c r="O641" s="216"/>
      <c r="P641" s="216"/>
      <c r="Q641" s="216"/>
      <c r="R641" s="216"/>
      <c r="S641" s="216"/>
      <c r="T641" s="216"/>
      <c r="U641" s="216"/>
      <c r="V641" s="216"/>
      <c r="W641" s="216"/>
      <c r="X641" s="216"/>
      <c r="Y641" s="216"/>
      <c r="Z641" s="216"/>
      <c r="AA641" s="216"/>
      <c r="AB641" s="216"/>
      <c r="AC641" s="216"/>
      <c r="AD641" s="216"/>
      <c r="AE641" s="216"/>
      <c r="AF641" s="216"/>
      <c r="AG641" s="216"/>
      <c r="AH641" s="216"/>
      <c r="AI641" s="216"/>
      <c r="AJ641" s="216"/>
      <c r="AK641" s="216"/>
      <c r="AL641" s="216"/>
      <c r="AM641" s="216"/>
      <c r="AN641" s="216"/>
      <c r="AO641" s="216"/>
      <c r="AP641" s="216"/>
      <c r="AQ641" s="216"/>
      <c r="AR641" s="216"/>
      <c r="AS641" s="216"/>
      <c r="AT641" s="216"/>
      <c r="AU641" s="216"/>
      <c r="AV641" s="216"/>
      <c r="AW641" s="216"/>
      <c r="AX641" s="216"/>
      <c r="AY641" s="216"/>
      <c r="AZ641" s="216"/>
      <c r="BA641" s="216"/>
      <c r="BB641" s="216"/>
      <c r="BC641" s="216"/>
      <c r="BD641" s="216"/>
      <c r="BE641" s="216"/>
      <c r="BF641" s="216"/>
      <c r="BG641" s="216"/>
      <c r="BH641" s="216"/>
    </row>
    <row r="642" spans="1:7" ht="12.75">
      <c r="A642" s="220" t="s">
        <v>149</v>
      </c>
      <c r="B642" s="221" t="s">
        <v>97</v>
      </c>
      <c r="C642" s="222" t="s">
        <v>98</v>
      </c>
      <c r="D642" s="223"/>
      <c r="E642" s="224"/>
      <c r="F642" s="225">
        <f>SUM(G643:G643)</f>
        <v>0</v>
      </c>
      <c r="G642" s="225"/>
    </row>
    <row r="643" spans="1:60" ht="12.75" outlineLevel="1">
      <c r="A643" s="208">
        <v>236</v>
      </c>
      <c r="B643" s="209" t="s">
        <v>965</v>
      </c>
      <c r="C643" s="210" t="s">
        <v>966</v>
      </c>
      <c r="D643" s="211" t="s">
        <v>423</v>
      </c>
      <c r="E643" s="212">
        <v>1</v>
      </c>
      <c r="F643" s="213"/>
      <c r="G643" s="214">
        <f>E643*F643</f>
        <v>0</v>
      </c>
      <c r="H643" s="216"/>
      <c r="I643" s="216"/>
      <c r="J643" s="216"/>
      <c r="K643" s="216"/>
      <c r="L643" s="216"/>
      <c r="M643" s="216"/>
      <c r="N643" s="216"/>
      <c r="O643" s="216"/>
      <c r="P643" s="216"/>
      <c r="Q643" s="216"/>
      <c r="R643" s="216"/>
      <c r="S643" s="216"/>
      <c r="T643" s="216"/>
      <c r="U643" s="216"/>
      <c r="V643" s="216"/>
      <c r="W643" s="216"/>
      <c r="X643" s="216"/>
      <c r="Y643" s="216"/>
      <c r="Z643" s="216"/>
      <c r="AA643" s="216"/>
      <c r="AB643" s="216"/>
      <c r="AC643" s="216"/>
      <c r="AD643" s="216"/>
      <c r="AE643" s="216"/>
      <c r="AF643" s="216"/>
      <c r="AG643" s="216"/>
      <c r="AH643" s="216"/>
      <c r="AI643" s="216"/>
      <c r="AJ643" s="216"/>
      <c r="AK643" s="216"/>
      <c r="AL643" s="216"/>
      <c r="AM643" s="216"/>
      <c r="AN643" s="216"/>
      <c r="AO643" s="216"/>
      <c r="AP643" s="216"/>
      <c r="AQ643" s="216"/>
      <c r="AR643" s="216"/>
      <c r="AS643" s="216"/>
      <c r="AT643" s="216"/>
      <c r="AU643" s="216"/>
      <c r="AV643" s="216"/>
      <c r="AW643" s="216"/>
      <c r="AX643" s="216"/>
      <c r="AY643" s="216"/>
      <c r="AZ643" s="216"/>
      <c r="BA643" s="216"/>
      <c r="BB643" s="216"/>
      <c r="BC643" s="216"/>
      <c r="BD643" s="216"/>
      <c r="BE643" s="216"/>
      <c r="BF643" s="216"/>
      <c r="BG643" s="216"/>
      <c r="BH643" s="216"/>
    </row>
    <row r="644" spans="1:7" ht="12.75">
      <c r="A644" s="220" t="s">
        <v>149</v>
      </c>
      <c r="B644" s="221" t="s">
        <v>99</v>
      </c>
      <c r="C644" s="222" t="s">
        <v>100</v>
      </c>
      <c r="D644" s="223"/>
      <c r="E644" s="224"/>
      <c r="F644" s="225">
        <f>SUM(G645:G645)</f>
        <v>0</v>
      </c>
      <c r="G644" s="225"/>
    </row>
    <row r="645" spans="1:60" ht="12.75" outlineLevel="1">
      <c r="A645" s="208">
        <v>237</v>
      </c>
      <c r="B645" s="209" t="s">
        <v>967</v>
      </c>
      <c r="C645" s="210" t="s">
        <v>968</v>
      </c>
      <c r="D645" s="211" t="s">
        <v>423</v>
      </c>
      <c r="E645" s="212">
        <v>1</v>
      </c>
      <c r="F645" s="213"/>
      <c r="G645" s="214">
        <f>E645*F645</f>
        <v>0</v>
      </c>
      <c r="H645" s="216"/>
      <c r="I645" s="216"/>
      <c r="J645" s="216"/>
      <c r="K645" s="216"/>
      <c r="L645" s="216"/>
      <c r="M645" s="216"/>
      <c r="N645" s="216"/>
      <c r="O645" s="216"/>
      <c r="P645" s="216"/>
      <c r="Q645" s="216"/>
      <c r="R645" s="216"/>
      <c r="S645" s="216"/>
      <c r="T645" s="216"/>
      <c r="U645" s="216"/>
      <c r="V645" s="216"/>
      <c r="W645" s="216"/>
      <c r="X645" s="216"/>
      <c r="Y645" s="216"/>
      <c r="Z645" s="216"/>
      <c r="AA645" s="216"/>
      <c r="AB645" s="216"/>
      <c r="AC645" s="216"/>
      <c r="AD645" s="216"/>
      <c r="AE645" s="216"/>
      <c r="AF645" s="216"/>
      <c r="AG645" s="216"/>
      <c r="AH645" s="216"/>
      <c r="AI645" s="216"/>
      <c r="AJ645" s="216"/>
      <c r="AK645" s="216"/>
      <c r="AL645" s="216"/>
      <c r="AM645" s="216"/>
      <c r="AN645" s="216"/>
      <c r="AO645" s="216"/>
      <c r="AP645" s="216"/>
      <c r="AQ645" s="216"/>
      <c r="AR645" s="216"/>
      <c r="AS645" s="216"/>
      <c r="AT645" s="216"/>
      <c r="AU645" s="216"/>
      <c r="AV645" s="216"/>
      <c r="AW645" s="216"/>
      <c r="AX645" s="216"/>
      <c r="AY645" s="216"/>
      <c r="AZ645" s="216"/>
      <c r="BA645" s="216"/>
      <c r="BB645" s="216"/>
      <c r="BC645" s="216"/>
      <c r="BD645" s="216"/>
      <c r="BE645" s="216"/>
      <c r="BF645" s="216"/>
      <c r="BG645" s="216"/>
      <c r="BH645" s="216"/>
    </row>
    <row r="646" spans="1:7" ht="12.75">
      <c r="A646" s="220" t="s">
        <v>149</v>
      </c>
      <c r="B646" s="221" t="s">
        <v>101</v>
      </c>
      <c r="C646" s="222" t="s">
        <v>102</v>
      </c>
      <c r="D646" s="223"/>
      <c r="E646" s="224"/>
      <c r="F646" s="225">
        <f>SUM(G647:G647)</f>
        <v>0</v>
      </c>
      <c r="G646" s="225"/>
    </row>
    <row r="647" spans="1:60" ht="12.75" outlineLevel="1">
      <c r="A647" s="208">
        <v>238</v>
      </c>
      <c r="B647" s="209" t="s">
        <v>969</v>
      </c>
      <c r="C647" s="210" t="s">
        <v>970</v>
      </c>
      <c r="D647" s="211" t="s">
        <v>423</v>
      </c>
      <c r="E647" s="212">
        <v>1</v>
      </c>
      <c r="F647" s="213"/>
      <c r="G647" s="214">
        <f>E647*F647</f>
        <v>0</v>
      </c>
      <c r="H647" s="216"/>
      <c r="I647" s="216"/>
      <c r="J647" s="216"/>
      <c r="K647" s="216"/>
      <c r="L647" s="216"/>
      <c r="M647" s="216"/>
      <c r="N647" s="216"/>
      <c r="O647" s="216"/>
      <c r="P647" s="216"/>
      <c r="Q647" s="216"/>
      <c r="R647" s="216"/>
      <c r="S647" s="216"/>
      <c r="T647" s="216"/>
      <c r="U647" s="216"/>
      <c r="V647" s="216"/>
      <c r="W647" s="216"/>
      <c r="X647" s="216"/>
      <c r="Y647" s="216"/>
      <c r="Z647" s="216"/>
      <c r="AA647" s="216"/>
      <c r="AB647" s="216"/>
      <c r="AC647" s="216"/>
      <c r="AD647" s="216"/>
      <c r="AE647" s="216"/>
      <c r="AF647" s="216"/>
      <c r="AG647" s="216"/>
      <c r="AH647" s="216"/>
      <c r="AI647" s="216"/>
      <c r="AJ647" s="216"/>
      <c r="AK647" s="216"/>
      <c r="AL647" s="216"/>
      <c r="AM647" s="216"/>
      <c r="AN647" s="216"/>
      <c r="AO647" s="216"/>
      <c r="AP647" s="216"/>
      <c r="AQ647" s="216"/>
      <c r="AR647" s="216"/>
      <c r="AS647" s="216"/>
      <c r="AT647" s="216"/>
      <c r="AU647" s="216"/>
      <c r="AV647" s="216"/>
      <c r="AW647" s="216"/>
      <c r="AX647" s="216"/>
      <c r="AY647" s="216"/>
      <c r="AZ647" s="216"/>
      <c r="BA647" s="216"/>
      <c r="BB647" s="216"/>
      <c r="BC647" s="216"/>
      <c r="BD647" s="216"/>
      <c r="BE647" s="216"/>
      <c r="BF647" s="216"/>
      <c r="BG647" s="216"/>
      <c r="BH647" s="216"/>
    </row>
    <row r="648" spans="1:7" ht="12.75">
      <c r="A648" s="220" t="s">
        <v>149</v>
      </c>
      <c r="B648" s="221" t="s">
        <v>103</v>
      </c>
      <c r="C648" s="222" t="s">
        <v>104</v>
      </c>
      <c r="D648" s="223"/>
      <c r="E648" s="224"/>
      <c r="F648" s="225">
        <f>SUM(G649:G649)</f>
        <v>0</v>
      </c>
      <c r="G648" s="225"/>
    </row>
    <row r="649" spans="1:60" ht="12.75" outlineLevel="1">
      <c r="A649" s="208">
        <v>239</v>
      </c>
      <c r="B649" s="209" t="s">
        <v>971</v>
      </c>
      <c r="C649" s="210" t="s">
        <v>972</v>
      </c>
      <c r="D649" s="211" t="s">
        <v>423</v>
      </c>
      <c r="E649" s="212">
        <v>1</v>
      </c>
      <c r="F649" s="213"/>
      <c r="G649" s="214">
        <f>E649*F649</f>
        <v>0</v>
      </c>
      <c r="H649" s="216"/>
      <c r="I649" s="216"/>
      <c r="J649" s="216"/>
      <c r="K649" s="216"/>
      <c r="L649" s="216"/>
      <c r="M649" s="216"/>
      <c r="N649" s="216"/>
      <c r="O649" s="216"/>
      <c r="P649" s="216"/>
      <c r="Q649" s="216"/>
      <c r="R649" s="216"/>
      <c r="S649" s="216"/>
      <c r="T649" s="216"/>
      <c r="U649" s="216"/>
      <c r="V649" s="216"/>
      <c r="W649" s="216"/>
      <c r="X649" s="216"/>
      <c r="Y649" s="216"/>
      <c r="Z649" s="216"/>
      <c r="AA649" s="216"/>
      <c r="AB649" s="216"/>
      <c r="AC649" s="216"/>
      <c r="AD649" s="216"/>
      <c r="AE649" s="216"/>
      <c r="AF649" s="216"/>
      <c r="AG649" s="216"/>
      <c r="AH649" s="216"/>
      <c r="AI649" s="216"/>
      <c r="AJ649" s="216"/>
      <c r="AK649" s="216"/>
      <c r="AL649" s="216"/>
      <c r="AM649" s="216"/>
      <c r="AN649" s="216"/>
      <c r="AO649" s="216"/>
      <c r="AP649" s="216"/>
      <c r="AQ649" s="216"/>
      <c r="AR649" s="216"/>
      <c r="AS649" s="216"/>
      <c r="AT649" s="216"/>
      <c r="AU649" s="216"/>
      <c r="AV649" s="216"/>
      <c r="AW649" s="216"/>
      <c r="AX649" s="216"/>
      <c r="AY649" s="216"/>
      <c r="AZ649" s="216"/>
      <c r="BA649" s="216"/>
      <c r="BB649" s="216"/>
      <c r="BC649" s="216"/>
      <c r="BD649" s="216"/>
      <c r="BE649" s="216"/>
      <c r="BF649" s="216"/>
      <c r="BG649" s="216"/>
      <c r="BH649" s="216"/>
    </row>
    <row r="650" spans="1:7" ht="12.75">
      <c r="A650" s="220" t="s">
        <v>149</v>
      </c>
      <c r="B650" s="221" t="s">
        <v>105</v>
      </c>
      <c r="C650" s="222" t="s">
        <v>106</v>
      </c>
      <c r="D650" s="223"/>
      <c r="E650" s="224"/>
      <c r="F650" s="225">
        <f>SUM(G651:G664)</f>
        <v>0</v>
      </c>
      <c r="G650" s="225"/>
    </row>
    <row r="651" spans="1:60" ht="22.5" outlineLevel="1">
      <c r="A651" s="208">
        <v>240</v>
      </c>
      <c r="B651" s="209" t="s">
        <v>973</v>
      </c>
      <c r="C651" s="210" t="s">
        <v>974</v>
      </c>
      <c r="D651" s="211" t="s">
        <v>162</v>
      </c>
      <c r="E651" s="212">
        <v>2</v>
      </c>
      <c r="F651" s="213"/>
      <c r="G651" s="214">
        <f aca="true" t="shared" si="34" ref="G651:G656">E651*F651</f>
        <v>0</v>
      </c>
      <c r="H651" s="216"/>
      <c r="I651" s="216"/>
      <c r="J651" s="216"/>
      <c r="K651" s="216"/>
      <c r="L651" s="216"/>
      <c r="M651" s="216"/>
      <c r="N651" s="216"/>
      <c r="O651" s="216"/>
      <c r="P651" s="216"/>
      <c r="Q651" s="216"/>
      <c r="R651" s="216"/>
      <c r="S651" s="216"/>
      <c r="T651" s="216"/>
      <c r="U651" s="216"/>
      <c r="V651" s="216"/>
      <c r="W651" s="216"/>
      <c r="X651" s="216"/>
      <c r="Y651" s="216"/>
      <c r="Z651" s="216"/>
      <c r="AA651" s="216"/>
      <c r="AB651" s="216"/>
      <c r="AC651" s="216"/>
      <c r="AD651" s="216"/>
      <c r="AE651" s="216"/>
      <c r="AF651" s="216"/>
      <c r="AG651" s="216"/>
      <c r="AH651" s="216"/>
      <c r="AI651" s="216"/>
      <c r="AJ651" s="216"/>
      <c r="AK651" s="216"/>
      <c r="AL651" s="216"/>
      <c r="AM651" s="216"/>
      <c r="AN651" s="216"/>
      <c r="AO651" s="216"/>
      <c r="AP651" s="216"/>
      <c r="AQ651" s="216"/>
      <c r="AR651" s="216"/>
      <c r="AS651" s="216"/>
      <c r="AT651" s="216"/>
      <c r="AU651" s="216"/>
      <c r="AV651" s="216"/>
      <c r="AW651" s="216"/>
      <c r="AX651" s="216"/>
      <c r="AY651" s="216"/>
      <c r="AZ651" s="216"/>
      <c r="BA651" s="216"/>
      <c r="BB651" s="216"/>
      <c r="BC651" s="216"/>
      <c r="BD651" s="216"/>
      <c r="BE651" s="216"/>
      <c r="BF651" s="216"/>
      <c r="BG651" s="216"/>
      <c r="BH651" s="216"/>
    </row>
    <row r="652" spans="1:60" ht="22.5" outlineLevel="1">
      <c r="A652" s="208">
        <v>241</v>
      </c>
      <c r="B652" s="209" t="s">
        <v>975</v>
      </c>
      <c r="C652" s="210" t="s">
        <v>976</v>
      </c>
      <c r="D652" s="211" t="s">
        <v>162</v>
      </c>
      <c r="E652" s="212">
        <v>14</v>
      </c>
      <c r="F652" s="213"/>
      <c r="G652" s="214">
        <f t="shared" si="34"/>
        <v>0</v>
      </c>
      <c r="H652" s="216"/>
      <c r="I652" s="216"/>
      <c r="J652" s="216"/>
      <c r="K652" s="216"/>
      <c r="L652" s="216"/>
      <c r="M652" s="216"/>
      <c r="N652" s="216"/>
      <c r="O652" s="216"/>
      <c r="P652" s="216"/>
      <c r="Q652" s="216"/>
      <c r="R652" s="216"/>
      <c r="S652" s="216"/>
      <c r="T652" s="216"/>
      <c r="U652" s="216"/>
      <c r="V652" s="216"/>
      <c r="W652" s="216"/>
      <c r="X652" s="216"/>
      <c r="Y652" s="216"/>
      <c r="Z652" s="216"/>
      <c r="AA652" s="216"/>
      <c r="AB652" s="216"/>
      <c r="AC652" s="216"/>
      <c r="AD652" s="216"/>
      <c r="AE652" s="216"/>
      <c r="AF652" s="216"/>
      <c r="AG652" s="216"/>
      <c r="AH652" s="216"/>
      <c r="AI652" s="216"/>
      <c r="AJ652" s="216"/>
      <c r="AK652" s="216"/>
      <c r="AL652" s="216"/>
      <c r="AM652" s="216"/>
      <c r="AN652" s="216"/>
      <c r="AO652" s="216"/>
      <c r="AP652" s="216"/>
      <c r="AQ652" s="216"/>
      <c r="AR652" s="216"/>
      <c r="AS652" s="216"/>
      <c r="AT652" s="216"/>
      <c r="AU652" s="216"/>
      <c r="AV652" s="216"/>
      <c r="AW652" s="216"/>
      <c r="AX652" s="216"/>
      <c r="AY652" s="216"/>
      <c r="AZ652" s="216"/>
      <c r="BA652" s="216"/>
      <c r="BB652" s="216"/>
      <c r="BC652" s="216"/>
      <c r="BD652" s="216"/>
      <c r="BE652" s="216"/>
      <c r="BF652" s="216"/>
      <c r="BG652" s="216"/>
      <c r="BH652" s="216"/>
    </row>
    <row r="653" spans="1:60" ht="22.5" outlineLevel="1">
      <c r="A653" s="208">
        <v>242</v>
      </c>
      <c r="B653" s="209" t="s">
        <v>977</v>
      </c>
      <c r="C653" s="210" t="s">
        <v>978</v>
      </c>
      <c r="D653" s="211" t="s">
        <v>276</v>
      </c>
      <c r="E653" s="212">
        <v>2</v>
      </c>
      <c r="F653" s="213"/>
      <c r="G653" s="214">
        <f t="shared" si="34"/>
        <v>0</v>
      </c>
      <c r="H653" s="216"/>
      <c r="I653" s="216"/>
      <c r="J653" s="216"/>
      <c r="K653" s="216"/>
      <c r="L653" s="216"/>
      <c r="M653" s="216"/>
      <c r="N653" s="216"/>
      <c r="O653" s="216"/>
      <c r="P653" s="216"/>
      <c r="Q653" s="216"/>
      <c r="R653" s="216"/>
      <c r="S653" s="216"/>
      <c r="T653" s="216"/>
      <c r="U653" s="216"/>
      <c r="V653" s="216"/>
      <c r="W653" s="216"/>
      <c r="X653" s="216"/>
      <c r="Y653" s="216"/>
      <c r="Z653" s="216"/>
      <c r="AA653" s="216"/>
      <c r="AB653" s="216"/>
      <c r="AC653" s="216"/>
      <c r="AD653" s="216"/>
      <c r="AE653" s="216"/>
      <c r="AF653" s="216"/>
      <c r="AG653" s="216"/>
      <c r="AH653" s="216"/>
      <c r="AI653" s="216"/>
      <c r="AJ653" s="216"/>
      <c r="AK653" s="216"/>
      <c r="AL653" s="216"/>
      <c r="AM653" s="216"/>
      <c r="AN653" s="216"/>
      <c r="AO653" s="216"/>
      <c r="AP653" s="216"/>
      <c r="AQ653" s="216"/>
      <c r="AR653" s="216"/>
      <c r="AS653" s="216"/>
      <c r="AT653" s="216"/>
      <c r="AU653" s="216"/>
      <c r="AV653" s="216"/>
      <c r="AW653" s="216"/>
      <c r="AX653" s="216"/>
      <c r="AY653" s="216"/>
      <c r="AZ653" s="216"/>
      <c r="BA653" s="216"/>
      <c r="BB653" s="216"/>
      <c r="BC653" s="216"/>
      <c r="BD653" s="216"/>
      <c r="BE653" s="216"/>
      <c r="BF653" s="216"/>
      <c r="BG653" s="216"/>
      <c r="BH653" s="216"/>
    </row>
    <row r="654" spans="1:60" ht="22.5" outlineLevel="1">
      <c r="A654" s="208">
        <v>243</v>
      </c>
      <c r="B654" s="209" t="s">
        <v>979</v>
      </c>
      <c r="C654" s="210" t="s">
        <v>980</v>
      </c>
      <c r="D654" s="211" t="s">
        <v>276</v>
      </c>
      <c r="E654" s="212">
        <v>1</v>
      </c>
      <c r="F654" s="213"/>
      <c r="G654" s="214">
        <f t="shared" si="34"/>
        <v>0</v>
      </c>
      <c r="H654" s="216"/>
      <c r="I654" s="216"/>
      <c r="J654" s="216"/>
      <c r="K654" s="216"/>
      <c r="L654" s="216"/>
      <c r="M654" s="216"/>
      <c r="N654" s="216"/>
      <c r="O654" s="216"/>
      <c r="P654" s="216"/>
      <c r="Q654" s="216"/>
      <c r="R654" s="216"/>
      <c r="S654" s="216"/>
      <c r="T654" s="216"/>
      <c r="U654" s="216"/>
      <c r="V654" s="216"/>
      <c r="W654" s="216"/>
      <c r="X654" s="216"/>
      <c r="Y654" s="216"/>
      <c r="Z654" s="216"/>
      <c r="AA654" s="216"/>
      <c r="AB654" s="216"/>
      <c r="AC654" s="216"/>
      <c r="AD654" s="216"/>
      <c r="AE654" s="216"/>
      <c r="AF654" s="216"/>
      <c r="AG654" s="216"/>
      <c r="AH654" s="216"/>
      <c r="AI654" s="216"/>
      <c r="AJ654" s="216"/>
      <c r="AK654" s="216"/>
      <c r="AL654" s="216"/>
      <c r="AM654" s="216"/>
      <c r="AN654" s="216"/>
      <c r="AO654" s="216"/>
      <c r="AP654" s="216"/>
      <c r="AQ654" s="216"/>
      <c r="AR654" s="216"/>
      <c r="AS654" s="216"/>
      <c r="AT654" s="216"/>
      <c r="AU654" s="216"/>
      <c r="AV654" s="216"/>
      <c r="AW654" s="216"/>
      <c r="AX654" s="216"/>
      <c r="AY654" s="216"/>
      <c r="AZ654" s="216"/>
      <c r="BA654" s="216"/>
      <c r="BB654" s="216"/>
      <c r="BC654" s="216"/>
      <c r="BD654" s="216"/>
      <c r="BE654" s="216"/>
      <c r="BF654" s="216"/>
      <c r="BG654" s="216"/>
      <c r="BH654" s="216"/>
    </row>
    <row r="655" spans="1:60" ht="22.5" outlineLevel="1">
      <c r="A655" s="208">
        <v>244</v>
      </c>
      <c r="B655" s="209" t="s">
        <v>981</v>
      </c>
      <c r="C655" s="210" t="s">
        <v>982</v>
      </c>
      <c r="D655" s="211" t="s">
        <v>162</v>
      </c>
      <c r="E655" s="212">
        <v>5</v>
      </c>
      <c r="F655" s="213"/>
      <c r="G655" s="214">
        <f t="shared" si="34"/>
        <v>0</v>
      </c>
      <c r="H655" s="216"/>
      <c r="I655" s="216"/>
      <c r="J655" s="216"/>
      <c r="K655" s="216"/>
      <c r="L655" s="216"/>
      <c r="M655" s="216"/>
      <c r="N655" s="216"/>
      <c r="O655" s="216"/>
      <c r="P655" s="216"/>
      <c r="Q655" s="216"/>
      <c r="R655" s="216"/>
      <c r="S655" s="216"/>
      <c r="T655" s="216"/>
      <c r="U655" s="216"/>
      <c r="V655" s="216"/>
      <c r="W655" s="216"/>
      <c r="X655" s="216"/>
      <c r="Y655" s="216"/>
      <c r="Z655" s="216"/>
      <c r="AA655" s="216"/>
      <c r="AB655" s="216"/>
      <c r="AC655" s="216"/>
      <c r="AD655" s="216"/>
      <c r="AE655" s="216"/>
      <c r="AF655" s="216"/>
      <c r="AG655" s="216"/>
      <c r="AH655" s="216"/>
      <c r="AI655" s="216"/>
      <c r="AJ655" s="216"/>
      <c r="AK655" s="216"/>
      <c r="AL655" s="216"/>
      <c r="AM655" s="216"/>
      <c r="AN655" s="216"/>
      <c r="AO655" s="216"/>
      <c r="AP655" s="216"/>
      <c r="AQ655" s="216"/>
      <c r="AR655" s="216"/>
      <c r="AS655" s="216"/>
      <c r="AT655" s="216"/>
      <c r="AU655" s="216"/>
      <c r="AV655" s="216"/>
      <c r="AW655" s="216"/>
      <c r="AX655" s="216"/>
      <c r="AY655" s="216"/>
      <c r="AZ655" s="216"/>
      <c r="BA655" s="216"/>
      <c r="BB655" s="216"/>
      <c r="BC655" s="216"/>
      <c r="BD655" s="216"/>
      <c r="BE655" s="216"/>
      <c r="BF655" s="216"/>
      <c r="BG655" s="216"/>
      <c r="BH655" s="216"/>
    </row>
    <row r="656" spans="1:60" ht="22.5" outlineLevel="1">
      <c r="A656" s="208">
        <v>245</v>
      </c>
      <c r="B656" s="209" t="s">
        <v>983</v>
      </c>
      <c r="C656" s="210" t="s">
        <v>984</v>
      </c>
      <c r="D656" s="211" t="s">
        <v>162</v>
      </c>
      <c r="E656" s="212">
        <v>85</v>
      </c>
      <c r="F656" s="213"/>
      <c r="G656" s="214">
        <f t="shared" si="34"/>
        <v>0</v>
      </c>
      <c r="H656" s="216"/>
      <c r="I656" s="216"/>
      <c r="J656" s="216"/>
      <c r="K656" s="216"/>
      <c r="L656" s="216"/>
      <c r="M656" s="216"/>
      <c r="N656" s="216"/>
      <c r="O656" s="216"/>
      <c r="P656" s="216"/>
      <c r="Q656" s="216"/>
      <c r="R656" s="216"/>
      <c r="S656" s="216"/>
      <c r="T656" s="216"/>
      <c r="U656" s="216"/>
      <c r="V656" s="216"/>
      <c r="W656" s="216"/>
      <c r="X656" s="216"/>
      <c r="Y656" s="216"/>
      <c r="Z656" s="216"/>
      <c r="AA656" s="216"/>
      <c r="AB656" s="216"/>
      <c r="AC656" s="216"/>
      <c r="AD656" s="216"/>
      <c r="AE656" s="216"/>
      <c r="AF656" s="216"/>
      <c r="AG656" s="216"/>
      <c r="AH656" s="216"/>
      <c r="AI656" s="216"/>
      <c r="AJ656" s="216"/>
      <c r="AK656" s="216"/>
      <c r="AL656" s="216"/>
      <c r="AM656" s="216"/>
      <c r="AN656" s="216"/>
      <c r="AO656" s="216"/>
      <c r="AP656" s="216"/>
      <c r="AQ656" s="216"/>
      <c r="AR656" s="216"/>
      <c r="AS656" s="216"/>
      <c r="AT656" s="216"/>
      <c r="AU656" s="216"/>
      <c r="AV656" s="216"/>
      <c r="AW656" s="216"/>
      <c r="AX656" s="216"/>
      <c r="AY656" s="216"/>
      <c r="AZ656" s="216"/>
      <c r="BA656" s="216"/>
      <c r="BB656" s="216"/>
      <c r="BC656" s="216"/>
      <c r="BD656" s="216"/>
      <c r="BE656" s="216"/>
      <c r="BF656" s="216"/>
      <c r="BG656" s="216"/>
      <c r="BH656" s="216"/>
    </row>
    <row r="657" spans="1:60" ht="12.75" outlineLevel="1">
      <c r="A657" s="208"/>
      <c r="B657" s="209"/>
      <c r="C657" s="217" t="s">
        <v>985</v>
      </c>
      <c r="D657" s="218"/>
      <c r="E657" s="219">
        <v>85</v>
      </c>
      <c r="F657" s="213"/>
      <c r="G657" s="214"/>
      <c r="H657" s="216"/>
      <c r="I657" s="216"/>
      <c r="J657" s="216"/>
      <c r="K657" s="216"/>
      <c r="L657" s="216"/>
      <c r="M657" s="216"/>
      <c r="N657" s="216"/>
      <c r="O657" s="216"/>
      <c r="P657" s="216"/>
      <c r="Q657" s="216"/>
      <c r="R657" s="216"/>
      <c r="S657" s="216"/>
      <c r="T657" s="216"/>
      <c r="U657" s="216"/>
      <c r="V657" s="216"/>
      <c r="W657" s="216"/>
      <c r="X657" s="216"/>
      <c r="Y657" s="216"/>
      <c r="Z657" s="216"/>
      <c r="AA657" s="216"/>
      <c r="AB657" s="216"/>
      <c r="AC657" s="216"/>
      <c r="AD657" s="216"/>
      <c r="AE657" s="216"/>
      <c r="AF657" s="216"/>
      <c r="AG657" s="216"/>
      <c r="AH657" s="216"/>
      <c r="AI657" s="216"/>
      <c r="AJ657" s="216"/>
      <c r="AK657" s="216"/>
      <c r="AL657" s="216"/>
      <c r="AM657" s="216"/>
      <c r="AN657" s="216"/>
      <c r="AO657" s="216"/>
      <c r="AP657" s="216"/>
      <c r="AQ657" s="216"/>
      <c r="AR657" s="216"/>
      <c r="AS657" s="216"/>
      <c r="AT657" s="216"/>
      <c r="AU657" s="216"/>
      <c r="AV657" s="216"/>
      <c r="AW657" s="216"/>
      <c r="AX657" s="216"/>
      <c r="AY657" s="216"/>
      <c r="AZ657" s="216"/>
      <c r="BA657" s="216"/>
      <c r="BB657" s="216"/>
      <c r="BC657" s="216"/>
      <c r="BD657" s="216"/>
      <c r="BE657" s="216"/>
      <c r="BF657" s="216"/>
      <c r="BG657" s="216"/>
      <c r="BH657" s="216"/>
    </row>
    <row r="658" spans="1:60" ht="22.5" outlineLevel="1">
      <c r="A658" s="208">
        <v>246</v>
      </c>
      <c r="B658" s="209" t="s">
        <v>986</v>
      </c>
      <c r="C658" s="210" t="s">
        <v>987</v>
      </c>
      <c r="D658" s="211" t="s">
        <v>162</v>
      </c>
      <c r="E658" s="212">
        <v>24.5</v>
      </c>
      <c r="F658" s="213"/>
      <c r="G658" s="214">
        <f>E658*F658</f>
        <v>0</v>
      </c>
      <c r="H658" s="216"/>
      <c r="I658" s="216"/>
      <c r="J658" s="216"/>
      <c r="K658" s="216"/>
      <c r="L658" s="216"/>
      <c r="M658" s="216"/>
      <c r="N658" s="216"/>
      <c r="O658" s="216"/>
      <c r="P658" s="216"/>
      <c r="Q658" s="216"/>
      <c r="R658" s="216"/>
      <c r="S658" s="216"/>
      <c r="T658" s="216"/>
      <c r="U658" s="216"/>
      <c r="V658" s="216"/>
      <c r="W658" s="216"/>
      <c r="X658" s="216"/>
      <c r="Y658" s="216"/>
      <c r="Z658" s="216"/>
      <c r="AA658" s="216"/>
      <c r="AB658" s="216"/>
      <c r="AC658" s="216"/>
      <c r="AD658" s="216"/>
      <c r="AE658" s="216"/>
      <c r="AF658" s="216"/>
      <c r="AG658" s="216"/>
      <c r="AH658" s="216"/>
      <c r="AI658" s="216"/>
      <c r="AJ658" s="216"/>
      <c r="AK658" s="216"/>
      <c r="AL658" s="216"/>
      <c r="AM658" s="216"/>
      <c r="AN658" s="216"/>
      <c r="AO658" s="216"/>
      <c r="AP658" s="216"/>
      <c r="AQ658" s="216"/>
      <c r="AR658" s="216"/>
      <c r="AS658" s="216"/>
      <c r="AT658" s="216"/>
      <c r="AU658" s="216"/>
      <c r="AV658" s="216"/>
      <c r="AW658" s="216"/>
      <c r="AX658" s="216"/>
      <c r="AY658" s="216"/>
      <c r="AZ658" s="216"/>
      <c r="BA658" s="216"/>
      <c r="BB658" s="216"/>
      <c r="BC658" s="216"/>
      <c r="BD658" s="216"/>
      <c r="BE658" s="216"/>
      <c r="BF658" s="216"/>
      <c r="BG658" s="216"/>
      <c r="BH658" s="216"/>
    </row>
    <row r="659" spans="1:60" ht="12.75" outlineLevel="1">
      <c r="A659" s="208"/>
      <c r="B659" s="209"/>
      <c r="C659" s="217" t="s">
        <v>988</v>
      </c>
      <c r="D659" s="218"/>
      <c r="E659" s="219">
        <v>24.5</v>
      </c>
      <c r="F659" s="213"/>
      <c r="G659" s="214"/>
      <c r="H659" s="216"/>
      <c r="I659" s="216"/>
      <c r="J659" s="216"/>
      <c r="K659" s="216"/>
      <c r="L659" s="216"/>
      <c r="M659" s="216"/>
      <c r="N659" s="216"/>
      <c r="O659" s="216"/>
      <c r="P659" s="216"/>
      <c r="Q659" s="216"/>
      <c r="R659" s="216"/>
      <c r="S659" s="216"/>
      <c r="T659" s="216"/>
      <c r="U659" s="216"/>
      <c r="V659" s="216"/>
      <c r="W659" s="216"/>
      <c r="X659" s="216"/>
      <c r="Y659" s="216"/>
      <c r="Z659" s="216"/>
      <c r="AA659" s="216"/>
      <c r="AB659" s="216"/>
      <c r="AC659" s="216"/>
      <c r="AD659" s="216"/>
      <c r="AE659" s="216"/>
      <c r="AF659" s="216"/>
      <c r="AG659" s="216"/>
      <c r="AH659" s="216"/>
      <c r="AI659" s="216"/>
      <c r="AJ659" s="216"/>
      <c r="AK659" s="216"/>
      <c r="AL659" s="216"/>
      <c r="AM659" s="216"/>
      <c r="AN659" s="216"/>
      <c r="AO659" s="216"/>
      <c r="AP659" s="216"/>
      <c r="AQ659" s="216"/>
      <c r="AR659" s="216"/>
      <c r="AS659" s="216"/>
      <c r="AT659" s="216"/>
      <c r="AU659" s="216"/>
      <c r="AV659" s="216"/>
      <c r="AW659" s="216"/>
      <c r="AX659" s="216"/>
      <c r="AY659" s="216"/>
      <c r="AZ659" s="216"/>
      <c r="BA659" s="216"/>
      <c r="BB659" s="216"/>
      <c r="BC659" s="216"/>
      <c r="BD659" s="216"/>
      <c r="BE659" s="216"/>
      <c r="BF659" s="216"/>
      <c r="BG659" s="216"/>
      <c r="BH659" s="216"/>
    </row>
    <row r="660" spans="1:60" ht="33.75" outlineLevel="1">
      <c r="A660" s="208">
        <v>247</v>
      </c>
      <c r="B660" s="209" t="s">
        <v>989</v>
      </c>
      <c r="C660" s="210" t="s">
        <v>990</v>
      </c>
      <c r="D660" s="211" t="s">
        <v>162</v>
      </c>
      <c r="E660" s="212">
        <v>19</v>
      </c>
      <c r="F660" s="213"/>
      <c r="G660" s="214">
        <f>E660*F660</f>
        <v>0</v>
      </c>
      <c r="H660" s="216"/>
      <c r="I660" s="216"/>
      <c r="J660" s="216"/>
      <c r="K660" s="216"/>
      <c r="L660" s="216"/>
      <c r="M660" s="216"/>
      <c r="N660" s="216"/>
      <c r="O660" s="216"/>
      <c r="P660" s="216"/>
      <c r="Q660" s="216"/>
      <c r="R660" s="216"/>
      <c r="S660" s="216"/>
      <c r="T660" s="216"/>
      <c r="U660" s="216"/>
      <c r="V660" s="216"/>
      <c r="W660" s="216"/>
      <c r="X660" s="216"/>
      <c r="Y660" s="216"/>
      <c r="Z660" s="216"/>
      <c r="AA660" s="216"/>
      <c r="AB660" s="216"/>
      <c r="AC660" s="216"/>
      <c r="AD660" s="216"/>
      <c r="AE660" s="216"/>
      <c r="AF660" s="216"/>
      <c r="AG660" s="216"/>
      <c r="AH660" s="216"/>
      <c r="AI660" s="216"/>
      <c r="AJ660" s="216"/>
      <c r="AK660" s="216"/>
      <c r="AL660" s="216"/>
      <c r="AM660" s="216"/>
      <c r="AN660" s="216"/>
      <c r="AO660" s="216"/>
      <c r="AP660" s="216"/>
      <c r="AQ660" s="216"/>
      <c r="AR660" s="216"/>
      <c r="AS660" s="216"/>
      <c r="AT660" s="216"/>
      <c r="AU660" s="216"/>
      <c r="AV660" s="216"/>
      <c r="AW660" s="216"/>
      <c r="AX660" s="216"/>
      <c r="AY660" s="216"/>
      <c r="AZ660" s="216"/>
      <c r="BA660" s="216"/>
      <c r="BB660" s="216"/>
      <c r="BC660" s="216"/>
      <c r="BD660" s="216"/>
      <c r="BE660" s="216"/>
      <c r="BF660" s="216"/>
      <c r="BG660" s="216"/>
      <c r="BH660" s="216"/>
    </row>
    <row r="661" spans="1:60" ht="12.75" outlineLevel="1">
      <c r="A661" s="208"/>
      <c r="B661" s="209"/>
      <c r="C661" s="217" t="s">
        <v>991</v>
      </c>
      <c r="D661" s="218"/>
      <c r="E661" s="219">
        <v>19</v>
      </c>
      <c r="F661" s="213"/>
      <c r="G661" s="214"/>
      <c r="H661" s="216"/>
      <c r="I661" s="216"/>
      <c r="J661" s="216"/>
      <c r="K661" s="216"/>
      <c r="L661" s="216"/>
      <c r="M661" s="216"/>
      <c r="N661" s="216"/>
      <c r="O661" s="216"/>
      <c r="P661" s="216"/>
      <c r="Q661" s="216"/>
      <c r="R661" s="216"/>
      <c r="S661" s="216"/>
      <c r="T661" s="216"/>
      <c r="U661" s="216"/>
      <c r="V661" s="216"/>
      <c r="W661" s="216"/>
      <c r="X661" s="216"/>
      <c r="Y661" s="216"/>
      <c r="Z661" s="216"/>
      <c r="AA661" s="216"/>
      <c r="AB661" s="216"/>
      <c r="AC661" s="216"/>
      <c r="AD661" s="216"/>
      <c r="AE661" s="216"/>
      <c r="AF661" s="216"/>
      <c r="AG661" s="216"/>
      <c r="AH661" s="216"/>
      <c r="AI661" s="216"/>
      <c r="AJ661" s="216"/>
      <c r="AK661" s="216"/>
      <c r="AL661" s="216"/>
      <c r="AM661" s="216"/>
      <c r="AN661" s="216"/>
      <c r="AO661" s="216"/>
      <c r="AP661" s="216"/>
      <c r="AQ661" s="216"/>
      <c r="AR661" s="216"/>
      <c r="AS661" s="216"/>
      <c r="AT661" s="216"/>
      <c r="AU661" s="216"/>
      <c r="AV661" s="216"/>
      <c r="AW661" s="216"/>
      <c r="AX661" s="216"/>
      <c r="AY661" s="216"/>
      <c r="AZ661" s="216"/>
      <c r="BA661" s="216"/>
      <c r="BB661" s="216"/>
      <c r="BC661" s="216"/>
      <c r="BD661" s="216"/>
      <c r="BE661" s="216"/>
      <c r="BF661" s="216"/>
      <c r="BG661" s="216"/>
      <c r="BH661" s="216"/>
    </row>
    <row r="662" spans="1:60" ht="22.5" outlineLevel="1">
      <c r="A662" s="208">
        <v>248</v>
      </c>
      <c r="B662" s="209" t="s">
        <v>992</v>
      </c>
      <c r="C662" s="210" t="s">
        <v>993</v>
      </c>
      <c r="D662" s="211" t="s">
        <v>162</v>
      </c>
      <c r="E662" s="212">
        <v>9.5</v>
      </c>
      <c r="F662" s="213"/>
      <c r="G662" s="214">
        <f aca="true" t="shared" si="35" ref="G662:G664">E662*F662</f>
        <v>0</v>
      </c>
      <c r="H662" s="216"/>
      <c r="I662" s="216"/>
      <c r="J662" s="216"/>
      <c r="K662" s="216"/>
      <c r="L662" s="216"/>
      <c r="M662" s="216"/>
      <c r="N662" s="216"/>
      <c r="O662" s="216"/>
      <c r="P662" s="216"/>
      <c r="Q662" s="216"/>
      <c r="R662" s="216"/>
      <c r="S662" s="216"/>
      <c r="T662" s="216"/>
      <c r="U662" s="216"/>
      <c r="V662" s="216"/>
      <c r="W662" s="216"/>
      <c r="X662" s="216"/>
      <c r="Y662" s="216"/>
      <c r="Z662" s="216"/>
      <c r="AA662" s="216"/>
      <c r="AB662" s="216"/>
      <c r="AC662" s="216"/>
      <c r="AD662" s="216"/>
      <c r="AE662" s="216"/>
      <c r="AF662" s="216"/>
      <c r="AG662" s="216"/>
      <c r="AH662" s="216"/>
      <c r="AI662" s="216"/>
      <c r="AJ662" s="216"/>
      <c r="AK662" s="216"/>
      <c r="AL662" s="216"/>
      <c r="AM662" s="216"/>
      <c r="AN662" s="216"/>
      <c r="AO662" s="216"/>
      <c r="AP662" s="216"/>
      <c r="AQ662" s="216"/>
      <c r="AR662" s="216"/>
      <c r="AS662" s="216"/>
      <c r="AT662" s="216"/>
      <c r="AU662" s="216"/>
      <c r="AV662" s="216"/>
      <c r="AW662" s="216"/>
      <c r="AX662" s="216"/>
      <c r="AY662" s="216"/>
      <c r="AZ662" s="216"/>
      <c r="BA662" s="216"/>
      <c r="BB662" s="216"/>
      <c r="BC662" s="216"/>
      <c r="BD662" s="216"/>
      <c r="BE662" s="216"/>
      <c r="BF662" s="216"/>
      <c r="BG662" s="216"/>
      <c r="BH662" s="216"/>
    </row>
    <row r="663" spans="1:60" ht="22.5" outlineLevel="1">
      <c r="A663" s="208">
        <v>249</v>
      </c>
      <c r="B663" s="209" t="s">
        <v>994</v>
      </c>
      <c r="C663" s="210" t="s">
        <v>995</v>
      </c>
      <c r="D663" s="211" t="s">
        <v>162</v>
      </c>
      <c r="E663" s="212">
        <v>1.5</v>
      </c>
      <c r="F663" s="213"/>
      <c r="G663" s="214">
        <f t="shared" si="35"/>
        <v>0</v>
      </c>
      <c r="H663" s="216"/>
      <c r="I663" s="216"/>
      <c r="J663" s="216"/>
      <c r="K663" s="216"/>
      <c r="L663" s="216"/>
      <c r="M663" s="216"/>
      <c r="N663" s="216"/>
      <c r="O663" s="216"/>
      <c r="P663" s="216"/>
      <c r="Q663" s="216"/>
      <c r="R663" s="216"/>
      <c r="S663" s="216"/>
      <c r="T663" s="216"/>
      <c r="U663" s="216"/>
      <c r="V663" s="216"/>
      <c r="W663" s="216"/>
      <c r="X663" s="216"/>
      <c r="Y663" s="216"/>
      <c r="Z663" s="216"/>
      <c r="AA663" s="216"/>
      <c r="AB663" s="216"/>
      <c r="AC663" s="216"/>
      <c r="AD663" s="216"/>
      <c r="AE663" s="216"/>
      <c r="AF663" s="216"/>
      <c r="AG663" s="216"/>
      <c r="AH663" s="216"/>
      <c r="AI663" s="216"/>
      <c r="AJ663" s="216"/>
      <c r="AK663" s="216"/>
      <c r="AL663" s="216"/>
      <c r="AM663" s="216"/>
      <c r="AN663" s="216"/>
      <c r="AO663" s="216"/>
      <c r="AP663" s="216"/>
      <c r="AQ663" s="216"/>
      <c r="AR663" s="216"/>
      <c r="AS663" s="216"/>
      <c r="AT663" s="216"/>
      <c r="AU663" s="216"/>
      <c r="AV663" s="216"/>
      <c r="AW663" s="216"/>
      <c r="AX663" s="216"/>
      <c r="AY663" s="216"/>
      <c r="AZ663" s="216"/>
      <c r="BA663" s="216"/>
      <c r="BB663" s="216"/>
      <c r="BC663" s="216"/>
      <c r="BD663" s="216"/>
      <c r="BE663" s="216"/>
      <c r="BF663" s="216"/>
      <c r="BG663" s="216"/>
      <c r="BH663" s="216"/>
    </row>
    <row r="664" spans="1:60" ht="12.75" outlineLevel="1">
      <c r="A664" s="208">
        <v>250</v>
      </c>
      <c r="B664" s="209" t="s">
        <v>996</v>
      </c>
      <c r="C664" s="210" t="s">
        <v>997</v>
      </c>
      <c r="D664" s="211" t="s">
        <v>33</v>
      </c>
      <c r="E664" s="212">
        <v>0</v>
      </c>
      <c r="F664" s="226">
        <f>SUM(G651:G663)/100</f>
        <v>0</v>
      </c>
      <c r="G664" s="214">
        <f t="shared" si="35"/>
        <v>0</v>
      </c>
      <c r="H664" s="216"/>
      <c r="I664" s="216"/>
      <c r="J664" s="216"/>
      <c r="K664" s="216"/>
      <c r="L664" s="216"/>
      <c r="M664" s="216"/>
      <c r="N664" s="216"/>
      <c r="O664" s="216"/>
      <c r="P664" s="216"/>
      <c r="Q664" s="216"/>
      <c r="R664" s="216"/>
      <c r="S664" s="216"/>
      <c r="T664" s="216"/>
      <c r="U664" s="216"/>
      <c r="V664" s="216"/>
      <c r="W664" s="216"/>
      <c r="X664" s="216"/>
      <c r="Y664" s="216"/>
      <c r="Z664" s="216"/>
      <c r="AA664" s="216"/>
      <c r="AB664" s="216"/>
      <c r="AC664" s="216"/>
      <c r="AD664" s="216"/>
      <c r="AE664" s="216"/>
      <c r="AF664" s="216"/>
      <c r="AG664" s="216"/>
      <c r="AH664" s="216"/>
      <c r="AI664" s="216"/>
      <c r="AJ664" s="216"/>
      <c r="AK664" s="216"/>
      <c r="AL664" s="216"/>
      <c r="AM664" s="216"/>
      <c r="AN664" s="216"/>
      <c r="AO664" s="216"/>
      <c r="AP664" s="216"/>
      <c r="AQ664" s="216"/>
      <c r="AR664" s="216"/>
      <c r="AS664" s="216"/>
      <c r="AT664" s="216"/>
      <c r="AU664" s="216"/>
      <c r="AV664" s="216"/>
      <c r="AW664" s="216"/>
      <c r="AX664" s="216"/>
      <c r="AY664" s="216"/>
      <c r="AZ664" s="216"/>
      <c r="BA664" s="216"/>
      <c r="BB664" s="216"/>
      <c r="BC664" s="216"/>
      <c r="BD664" s="216"/>
      <c r="BE664" s="216"/>
      <c r="BF664" s="216"/>
      <c r="BG664" s="216"/>
      <c r="BH664" s="216"/>
    </row>
    <row r="665" spans="1:7" ht="12.75">
      <c r="A665" s="220" t="s">
        <v>149</v>
      </c>
      <c r="B665" s="221" t="s">
        <v>107</v>
      </c>
      <c r="C665" s="222" t="s">
        <v>108</v>
      </c>
      <c r="D665" s="223"/>
      <c r="E665" s="224"/>
      <c r="F665" s="225">
        <f>SUM(G666:G676)</f>
        <v>0</v>
      </c>
      <c r="G665" s="225"/>
    </row>
    <row r="666" spans="1:60" ht="12.75" outlineLevel="1">
      <c r="A666" s="208">
        <v>253</v>
      </c>
      <c r="B666" s="209" t="s">
        <v>998</v>
      </c>
      <c r="C666" s="210" t="s">
        <v>999</v>
      </c>
      <c r="D666" s="211" t="s">
        <v>276</v>
      </c>
      <c r="E666" s="212">
        <v>6</v>
      </c>
      <c r="F666" s="213"/>
      <c r="G666" s="214">
        <f aca="true" t="shared" si="36" ref="G666:G676">E666*F666</f>
        <v>0</v>
      </c>
      <c r="H666" s="216"/>
      <c r="I666" s="216"/>
      <c r="J666" s="216"/>
      <c r="K666" s="216"/>
      <c r="L666" s="216"/>
      <c r="M666" s="216"/>
      <c r="N666" s="216"/>
      <c r="O666" s="216"/>
      <c r="P666" s="216"/>
      <c r="Q666" s="216"/>
      <c r="R666" s="216"/>
      <c r="S666" s="216"/>
      <c r="T666" s="216"/>
      <c r="U666" s="216"/>
      <c r="V666" s="216"/>
      <c r="W666" s="216"/>
      <c r="X666" s="216"/>
      <c r="Y666" s="216"/>
      <c r="Z666" s="216"/>
      <c r="AA666" s="216"/>
      <c r="AB666" s="216"/>
      <c r="AC666" s="216"/>
      <c r="AD666" s="216"/>
      <c r="AE666" s="216"/>
      <c r="AF666" s="216"/>
      <c r="AG666" s="216"/>
      <c r="AH666" s="216"/>
      <c r="AI666" s="216"/>
      <c r="AJ666" s="216"/>
      <c r="AK666" s="216"/>
      <c r="AL666" s="216"/>
      <c r="AM666" s="216"/>
      <c r="AN666" s="216"/>
      <c r="AO666" s="216"/>
      <c r="AP666" s="216"/>
      <c r="AQ666" s="216"/>
      <c r="AR666" s="216"/>
      <c r="AS666" s="216"/>
      <c r="AT666" s="216"/>
      <c r="AU666" s="216"/>
      <c r="AV666" s="216"/>
      <c r="AW666" s="216"/>
      <c r="AX666" s="216"/>
      <c r="AY666" s="216"/>
      <c r="AZ666" s="216"/>
      <c r="BA666" s="216"/>
      <c r="BB666" s="216"/>
      <c r="BC666" s="216"/>
      <c r="BD666" s="216"/>
      <c r="BE666" s="216"/>
      <c r="BF666" s="216"/>
      <c r="BG666" s="216"/>
      <c r="BH666" s="216"/>
    </row>
    <row r="667" spans="1:60" ht="12.75" outlineLevel="1">
      <c r="A667" s="208">
        <v>254</v>
      </c>
      <c r="B667" s="209" t="s">
        <v>1000</v>
      </c>
      <c r="C667" s="210" t="s">
        <v>1001</v>
      </c>
      <c r="D667" s="211" t="s">
        <v>276</v>
      </c>
      <c r="E667" s="212">
        <v>1</v>
      </c>
      <c r="F667" s="213"/>
      <c r="G667" s="214">
        <f t="shared" si="36"/>
        <v>0</v>
      </c>
      <c r="H667" s="216"/>
      <c r="I667" s="216"/>
      <c r="J667" s="216"/>
      <c r="K667" s="216"/>
      <c r="L667" s="216"/>
      <c r="M667" s="216"/>
      <c r="N667" s="216"/>
      <c r="O667" s="216"/>
      <c r="P667" s="216"/>
      <c r="Q667" s="216"/>
      <c r="R667" s="216"/>
      <c r="S667" s="216"/>
      <c r="T667" s="216"/>
      <c r="U667" s="216"/>
      <c r="V667" s="216"/>
      <c r="W667" s="216"/>
      <c r="X667" s="216"/>
      <c r="Y667" s="216"/>
      <c r="Z667" s="216"/>
      <c r="AA667" s="216"/>
      <c r="AB667" s="216"/>
      <c r="AC667" s="216"/>
      <c r="AD667" s="216"/>
      <c r="AE667" s="216"/>
      <c r="AF667" s="216"/>
      <c r="AG667" s="216"/>
      <c r="AH667" s="216"/>
      <c r="AI667" s="216"/>
      <c r="AJ667" s="216"/>
      <c r="AK667" s="216"/>
      <c r="AL667" s="216"/>
      <c r="AM667" s="216"/>
      <c r="AN667" s="216"/>
      <c r="AO667" s="216"/>
      <c r="AP667" s="216"/>
      <c r="AQ667" s="216"/>
      <c r="AR667" s="216"/>
      <c r="AS667" s="216"/>
      <c r="AT667" s="216"/>
      <c r="AU667" s="216"/>
      <c r="AV667" s="216"/>
      <c r="AW667" s="216"/>
      <c r="AX667" s="216"/>
      <c r="AY667" s="216"/>
      <c r="AZ667" s="216"/>
      <c r="BA667" s="216"/>
      <c r="BB667" s="216"/>
      <c r="BC667" s="216"/>
      <c r="BD667" s="216"/>
      <c r="BE667" s="216"/>
      <c r="BF667" s="216"/>
      <c r="BG667" s="216"/>
      <c r="BH667" s="216"/>
    </row>
    <row r="668" spans="1:60" ht="12.75" outlineLevel="1">
      <c r="A668" s="208">
        <v>255</v>
      </c>
      <c r="B668" s="209" t="s">
        <v>1002</v>
      </c>
      <c r="C668" s="210" t="s">
        <v>1003</v>
      </c>
      <c r="D668" s="211" t="s">
        <v>276</v>
      </c>
      <c r="E668" s="212">
        <v>4</v>
      </c>
      <c r="F668" s="213"/>
      <c r="G668" s="214">
        <f t="shared" si="36"/>
        <v>0</v>
      </c>
      <c r="H668" s="216"/>
      <c r="I668" s="216"/>
      <c r="J668" s="216"/>
      <c r="K668" s="216"/>
      <c r="L668" s="216"/>
      <c r="M668" s="216"/>
      <c r="N668" s="216"/>
      <c r="O668" s="216"/>
      <c r="P668" s="216"/>
      <c r="Q668" s="216"/>
      <c r="R668" s="216"/>
      <c r="S668" s="216"/>
      <c r="T668" s="216"/>
      <c r="U668" s="216"/>
      <c r="V668" s="216"/>
      <c r="W668" s="216"/>
      <c r="X668" s="216"/>
      <c r="Y668" s="216"/>
      <c r="Z668" s="216"/>
      <c r="AA668" s="216"/>
      <c r="AB668" s="216"/>
      <c r="AC668" s="216"/>
      <c r="AD668" s="216"/>
      <c r="AE668" s="216"/>
      <c r="AF668" s="216"/>
      <c r="AG668" s="216"/>
      <c r="AH668" s="216"/>
      <c r="AI668" s="216"/>
      <c r="AJ668" s="216"/>
      <c r="AK668" s="216"/>
      <c r="AL668" s="216"/>
      <c r="AM668" s="216"/>
      <c r="AN668" s="216"/>
      <c r="AO668" s="216"/>
      <c r="AP668" s="216"/>
      <c r="AQ668" s="216"/>
      <c r="AR668" s="216"/>
      <c r="AS668" s="216"/>
      <c r="AT668" s="216"/>
      <c r="AU668" s="216"/>
      <c r="AV668" s="216"/>
      <c r="AW668" s="216"/>
      <c r="AX668" s="216"/>
      <c r="AY668" s="216"/>
      <c r="AZ668" s="216"/>
      <c r="BA668" s="216"/>
      <c r="BB668" s="216"/>
      <c r="BC668" s="216"/>
      <c r="BD668" s="216"/>
      <c r="BE668" s="216"/>
      <c r="BF668" s="216"/>
      <c r="BG668" s="216"/>
      <c r="BH668" s="216"/>
    </row>
    <row r="669" spans="1:60" ht="12.75" outlineLevel="1">
      <c r="A669" s="208">
        <v>256</v>
      </c>
      <c r="B669" s="209" t="s">
        <v>1004</v>
      </c>
      <c r="C669" s="210" t="s">
        <v>1005</v>
      </c>
      <c r="D669" s="211" t="s">
        <v>276</v>
      </c>
      <c r="E669" s="212">
        <v>7</v>
      </c>
      <c r="F669" s="213"/>
      <c r="G669" s="214">
        <f t="shared" si="36"/>
        <v>0</v>
      </c>
      <c r="H669" s="216"/>
      <c r="I669" s="216"/>
      <c r="J669" s="216"/>
      <c r="K669" s="216"/>
      <c r="L669" s="216"/>
      <c r="M669" s="216"/>
      <c r="N669" s="216"/>
      <c r="O669" s="216"/>
      <c r="P669" s="216"/>
      <c r="Q669" s="216"/>
      <c r="R669" s="216"/>
      <c r="S669" s="216"/>
      <c r="T669" s="216"/>
      <c r="U669" s="216"/>
      <c r="V669" s="216"/>
      <c r="W669" s="216"/>
      <c r="X669" s="216"/>
      <c r="Y669" s="216"/>
      <c r="Z669" s="216"/>
      <c r="AA669" s="216"/>
      <c r="AB669" s="216"/>
      <c r="AC669" s="216"/>
      <c r="AD669" s="216"/>
      <c r="AE669" s="216"/>
      <c r="AF669" s="216"/>
      <c r="AG669" s="216"/>
      <c r="AH669" s="216"/>
      <c r="AI669" s="216"/>
      <c r="AJ669" s="216"/>
      <c r="AK669" s="216"/>
      <c r="AL669" s="216"/>
      <c r="AM669" s="216"/>
      <c r="AN669" s="216"/>
      <c r="AO669" s="216"/>
      <c r="AP669" s="216"/>
      <c r="AQ669" s="216"/>
      <c r="AR669" s="216"/>
      <c r="AS669" s="216"/>
      <c r="AT669" s="216"/>
      <c r="AU669" s="216"/>
      <c r="AV669" s="216"/>
      <c r="AW669" s="216"/>
      <c r="AX669" s="216"/>
      <c r="AY669" s="216"/>
      <c r="AZ669" s="216"/>
      <c r="BA669" s="216"/>
      <c r="BB669" s="216"/>
      <c r="BC669" s="216"/>
      <c r="BD669" s="216"/>
      <c r="BE669" s="216"/>
      <c r="BF669" s="216"/>
      <c r="BG669" s="216"/>
      <c r="BH669" s="216"/>
    </row>
    <row r="670" spans="1:60" ht="22.5" outlineLevel="1">
      <c r="A670" s="208">
        <v>258</v>
      </c>
      <c r="B670" s="209" t="s">
        <v>1006</v>
      </c>
      <c r="C670" s="210" t="s">
        <v>1007</v>
      </c>
      <c r="D670" s="211" t="s">
        <v>276</v>
      </c>
      <c r="E670" s="212">
        <v>3</v>
      </c>
      <c r="F670" s="213"/>
      <c r="G670" s="214">
        <f t="shared" si="36"/>
        <v>0</v>
      </c>
      <c r="H670" s="216"/>
      <c r="I670" s="216"/>
      <c r="J670" s="216"/>
      <c r="K670" s="216"/>
      <c r="L670" s="216"/>
      <c r="M670" s="216"/>
      <c r="N670" s="216"/>
      <c r="O670" s="216"/>
      <c r="P670" s="216"/>
      <c r="Q670" s="216"/>
      <c r="R670" s="216"/>
      <c r="S670" s="216"/>
      <c r="T670" s="216"/>
      <c r="U670" s="216"/>
      <c r="V670" s="216"/>
      <c r="W670" s="216"/>
      <c r="X670" s="216"/>
      <c r="Y670" s="216"/>
      <c r="Z670" s="216"/>
      <c r="AA670" s="216"/>
      <c r="AB670" s="216"/>
      <c r="AC670" s="216"/>
      <c r="AD670" s="216"/>
      <c r="AE670" s="216"/>
      <c r="AF670" s="216"/>
      <c r="AG670" s="216"/>
      <c r="AH670" s="216"/>
      <c r="AI670" s="216"/>
      <c r="AJ670" s="216"/>
      <c r="AK670" s="216"/>
      <c r="AL670" s="216"/>
      <c r="AM670" s="216"/>
      <c r="AN670" s="216"/>
      <c r="AO670" s="216"/>
      <c r="AP670" s="216"/>
      <c r="AQ670" s="216"/>
      <c r="AR670" s="216"/>
      <c r="AS670" s="216"/>
      <c r="AT670" s="216"/>
      <c r="AU670" s="216"/>
      <c r="AV670" s="216"/>
      <c r="AW670" s="216"/>
      <c r="AX670" s="216"/>
      <c r="AY670" s="216"/>
      <c r="AZ670" s="216"/>
      <c r="BA670" s="216"/>
      <c r="BB670" s="216"/>
      <c r="BC670" s="216"/>
      <c r="BD670" s="216"/>
      <c r="BE670" s="216"/>
      <c r="BF670" s="216"/>
      <c r="BG670" s="216"/>
      <c r="BH670" s="216"/>
    </row>
    <row r="671" spans="1:60" ht="22.5" outlineLevel="1">
      <c r="A671" s="208">
        <v>259</v>
      </c>
      <c r="B671" s="209" t="s">
        <v>1008</v>
      </c>
      <c r="C671" s="210" t="s">
        <v>1009</v>
      </c>
      <c r="D671" s="211" t="s">
        <v>276</v>
      </c>
      <c r="E671" s="212">
        <v>1</v>
      </c>
      <c r="F671" s="213"/>
      <c r="G671" s="214">
        <f t="shared" si="36"/>
        <v>0</v>
      </c>
      <c r="H671" s="216"/>
      <c r="I671" s="216"/>
      <c r="J671" s="216"/>
      <c r="K671" s="216"/>
      <c r="L671" s="216"/>
      <c r="M671" s="216"/>
      <c r="N671" s="216"/>
      <c r="O671" s="216"/>
      <c r="P671" s="216"/>
      <c r="Q671" s="216"/>
      <c r="R671" s="216"/>
      <c r="S671" s="216"/>
      <c r="T671" s="216"/>
      <c r="U671" s="216"/>
      <c r="V671" s="216"/>
      <c r="W671" s="216"/>
      <c r="X671" s="216"/>
      <c r="Y671" s="216"/>
      <c r="Z671" s="216"/>
      <c r="AA671" s="216"/>
      <c r="AB671" s="216"/>
      <c r="AC671" s="216"/>
      <c r="AD671" s="216"/>
      <c r="AE671" s="216"/>
      <c r="AF671" s="216"/>
      <c r="AG671" s="216"/>
      <c r="AH671" s="216"/>
      <c r="AI671" s="216"/>
      <c r="AJ671" s="216"/>
      <c r="AK671" s="216"/>
      <c r="AL671" s="216"/>
      <c r="AM671" s="216"/>
      <c r="AN671" s="216"/>
      <c r="AO671" s="216"/>
      <c r="AP671" s="216"/>
      <c r="AQ671" s="216"/>
      <c r="AR671" s="216"/>
      <c r="AS671" s="216"/>
      <c r="AT671" s="216"/>
      <c r="AU671" s="216"/>
      <c r="AV671" s="216"/>
      <c r="AW671" s="216"/>
      <c r="AX671" s="216"/>
      <c r="AY671" s="216"/>
      <c r="AZ671" s="216"/>
      <c r="BA671" s="216"/>
      <c r="BB671" s="216"/>
      <c r="BC671" s="216"/>
      <c r="BD671" s="216"/>
      <c r="BE671" s="216"/>
      <c r="BF671" s="216"/>
      <c r="BG671" s="216"/>
      <c r="BH671" s="216"/>
    </row>
    <row r="672" spans="1:60" ht="22.5" outlineLevel="1">
      <c r="A672" s="208">
        <v>260</v>
      </c>
      <c r="B672" s="209" t="s">
        <v>1010</v>
      </c>
      <c r="C672" s="210" t="s">
        <v>1011</v>
      </c>
      <c r="D672" s="211" t="s">
        <v>276</v>
      </c>
      <c r="E672" s="212">
        <v>3</v>
      </c>
      <c r="F672" s="213"/>
      <c r="G672" s="214">
        <f t="shared" si="36"/>
        <v>0</v>
      </c>
      <c r="H672" s="216"/>
      <c r="I672" s="216"/>
      <c r="J672" s="216"/>
      <c r="K672" s="216"/>
      <c r="L672" s="216"/>
      <c r="M672" s="216"/>
      <c r="N672" s="216"/>
      <c r="O672" s="216"/>
      <c r="P672" s="216"/>
      <c r="Q672" s="216"/>
      <c r="R672" s="216"/>
      <c r="S672" s="216"/>
      <c r="T672" s="216"/>
      <c r="U672" s="216"/>
      <c r="V672" s="216"/>
      <c r="W672" s="216"/>
      <c r="X672" s="216"/>
      <c r="Y672" s="216"/>
      <c r="Z672" s="216"/>
      <c r="AA672" s="216"/>
      <c r="AB672" s="216"/>
      <c r="AC672" s="216"/>
      <c r="AD672" s="216"/>
      <c r="AE672" s="216"/>
      <c r="AF672" s="216"/>
      <c r="AG672" s="216"/>
      <c r="AH672" s="216"/>
      <c r="AI672" s="216"/>
      <c r="AJ672" s="216"/>
      <c r="AK672" s="216"/>
      <c r="AL672" s="216"/>
      <c r="AM672" s="216"/>
      <c r="AN672" s="216"/>
      <c r="AO672" s="216"/>
      <c r="AP672" s="216"/>
      <c r="AQ672" s="216"/>
      <c r="AR672" s="216"/>
      <c r="AS672" s="216"/>
      <c r="AT672" s="216"/>
      <c r="AU672" s="216"/>
      <c r="AV672" s="216"/>
      <c r="AW672" s="216"/>
      <c r="AX672" s="216"/>
      <c r="AY672" s="216"/>
      <c r="AZ672" s="216"/>
      <c r="BA672" s="216"/>
      <c r="BB672" s="216"/>
      <c r="BC672" s="216"/>
      <c r="BD672" s="216"/>
      <c r="BE672" s="216"/>
      <c r="BF672" s="216"/>
      <c r="BG672" s="216"/>
      <c r="BH672" s="216"/>
    </row>
    <row r="673" spans="1:60" ht="22.5" outlineLevel="1">
      <c r="A673" s="208">
        <v>261</v>
      </c>
      <c r="B673" s="209" t="s">
        <v>1012</v>
      </c>
      <c r="C673" s="210" t="s">
        <v>1013</v>
      </c>
      <c r="D673" s="211" t="s">
        <v>276</v>
      </c>
      <c r="E673" s="212">
        <v>1</v>
      </c>
      <c r="F673" s="213"/>
      <c r="G673" s="214">
        <f t="shared" si="36"/>
        <v>0</v>
      </c>
      <c r="H673" s="216"/>
      <c r="I673" s="216"/>
      <c r="J673" s="216"/>
      <c r="K673" s="216"/>
      <c r="L673" s="216"/>
      <c r="M673" s="216"/>
      <c r="N673" s="216"/>
      <c r="O673" s="216"/>
      <c r="P673" s="216"/>
      <c r="Q673" s="216"/>
      <c r="R673" s="216"/>
      <c r="S673" s="216"/>
      <c r="T673" s="216"/>
      <c r="U673" s="216"/>
      <c r="V673" s="216"/>
      <c r="W673" s="216"/>
      <c r="X673" s="216"/>
      <c r="Y673" s="216"/>
      <c r="Z673" s="216"/>
      <c r="AA673" s="216"/>
      <c r="AB673" s="216"/>
      <c r="AC673" s="216"/>
      <c r="AD673" s="216"/>
      <c r="AE673" s="216"/>
      <c r="AF673" s="216"/>
      <c r="AG673" s="216"/>
      <c r="AH673" s="216"/>
      <c r="AI673" s="216"/>
      <c r="AJ673" s="216"/>
      <c r="AK673" s="216"/>
      <c r="AL673" s="216"/>
      <c r="AM673" s="216"/>
      <c r="AN673" s="216"/>
      <c r="AO673" s="216"/>
      <c r="AP673" s="216"/>
      <c r="AQ673" s="216"/>
      <c r="AR673" s="216"/>
      <c r="AS673" s="216"/>
      <c r="AT673" s="216"/>
      <c r="AU673" s="216"/>
      <c r="AV673" s="216"/>
      <c r="AW673" s="216"/>
      <c r="AX673" s="216"/>
      <c r="AY673" s="216"/>
      <c r="AZ673" s="216"/>
      <c r="BA673" s="216"/>
      <c r="BB673" s="216"/>
      <c r="BC673" s="216"/>
      <c r="BD673" s="216"/>
      <c r="BE673" s="216"/>
      <c r="BF673" s="216"/>
      <c r="BG673" s="216"/>
      <c r="BH673" s="216"/>
    </row>
    <row r="674" spans="1:60" ht="22.5" outlineLevel="1">
      <c r="A674" s="208">
        <v>262</v>
      </c>
      <c r="B674" s="209" t="s">
        <v>1014</v>
      </c>
      <c r="C674" s="210" t="s">
        <v>1015</v>
      </c>
      <c r="D674" s="211" t="s">
        <v>276</v>
      </c>
      <c r="E674" s="212">
        <v>2</v>
      </c>
      <c r="F674" s="213"/>
      <c r="G674" s="214">
        <f t="shared" si="36"/>
        <v>0</v>
      </c>
      <c r="H674" s="216"/>
      <c r="I674" s="216"/>
      <c r="J674" s="216"/>
      <c r="K674" s="216"/>
      <c r="L674" s="216"/>
      <c r="M674" s="216"/>
      <c r="N674" s="216"/>
      <c r="O674" s="216"/>
      <c r="P674" s="216"/>
      <c r="Q674" s="216"/>
      <c r="R674" s="216"/>
      <c r="S674" s="216"/>
      <c r="T674" s="216"/>
      <c r="U674" s="216"/>
      <c r="V674" s="216"/>
      <c r="W674" s="216"/>
      <c r="X674" s="216"/>
      <c r="Y674" s="216"/>
      <c r="Z674" s="216"/>
      <c r="AA674" s="216"/>
      <c r="AB674" s="216"/>
      <c r="AC674" s="216"/>
      <c r="AD674" s="216"/>
      <c r="AE674" s="216"/>
      <c r="AF674" s="216"/>
      <c r="AG674" s="216"/>
      <c r="AH674" s="216"/>
      <c r="AI674" s="216"/>
      <c r="AJ674" s="216"/>
      <c r="AK674" s="216"/>
      <c r="AL674" s="216"/>
      <c r="AM674" s="216"/>
      <c r="AN674" s="216"/>
      <c r="AO674" s="216"/>
      <c r="AP674" s="216"/>
      <c r="AQ674" s="216"/>
      <c r="AR674" s="216"/>
      <c r="AS674" s="216"/>
      <c r="AT674" s="216"/>
      <c r="AU674" s="216"/>
      <c r="AV674" s="216"/>
      <c r="AW674" s="216"/>
      <c r="AX674" s="216"/>
      <c r="AY674" s="216"/>
      <c r="AZ674" s="216"/>
      <c r="BA674" s="216"/>
      <c r="BB674" s="216"/>
      <c r="BC674" s="216"/>
      <c r="BD674" s="216"/>
      <c r="BE674" s="216"/>
      <c r="BF674" s="216"/>
      <c r="BG674" s="216"/>
      <c r="BH674" s="216"/>
    </row>
    <row r="675" spans="1:60" ht="22.5" outlineLevel="1">
      <c r="A675" s="208">
        <v>263</v>
      </c>
      <c r="B675" s="209" t="s">
        <v>1016</v>
      </c>
      <c r="C675" s="210" t="s">
        <v>1017</v>
      </c>
      <c r="D675" s="211" t="s">
        <v>276</v>
      </c>
      <c r="E675" s="212">
        <v>1</v>
      </c>
      <c r="F675" s="213"/>
      <c r="G675" s="214">
        <f t="shared" si="36"/>
        <v>0</v>
      </c>
      <c r="H675" s="216"/>
      <c r="I675" s="216"/>
      <c r="J675" s="216"/>
      <c r="K675" s="216"/>
      <c r="L675" s="216"/>
      <c r="M675" s="216"/>
      <c r="N675" s="216"/>
      <c r="O675" s="216"/>
      <c r="P675" s="216"/>
      <c r="Q675" s="216"/>
      <c r="R675" s="216"/>
      <c r="S675" s="216"/>
      <c r="T675" s="216"/>
      <c r="U675" s="216"/>
      <c r="V675" s="216"/>
      <c r="W675" s="216"/>
      <c r="X675" s="216"/>
      <c r="Y675" s="216"/>
      <c r="Z675" s="216"/>
      <c r="AA675" s="216"/>
      <c r="AB675" s="216"/>
      <c r="AC675" s="216"/>
      <c r="AD675" s="216"/>
      <c r="AE675" s="216"/>
      <c r="AF675" s="216"/>
      <c r="AG675" s="216"/>
      <c r="AH675" s="216"/>
      <c r="AI675" s="216"/>
      <c r="AJ675" s="216"/>
      <c r="AK675" s="216"/>
      <c r="AL675" s="216"/>
      <c r="AM675" s="216"/>
      <c r="AN675" s="216"/>
      <c r="AO675" s="216"/>
      <c r="AP675" s="216"/>
      <c r="AQ675" s="216"/>
      <c r="AR675" s="216"/>
      <c r="AS675" s="216"/>
      <c r="AT675" s="216"/>
      <c r="AU675" s="216"/>
      <c r="AV675" s="216"/>
      <c r="AW675" s="216"/>
      <c r="AX675" s="216"/>
      <c r="AY675" s="216"/>
      <c r="AZ675" s="216"/>
      <c r="BA675" s="216"/>
      <c r="BB675" s="216"/>
      <c r="BC675" s="216"/>
      <c r="BD675" s="216"/>
      <c r="BE675" s="216"/>
      <c r="BF675" s="216"/>
      <c r="BG675" s="216"/>
      <c r="BH675" s="216"/>
    </row>
    <row r="676" spans="1:60" ht="12.75" outlineLevel="1">
      <c r="A676" s="208">
        <v>264</v>
      </c>
      <c r="B676" s="209" t="s">
        <v>1018</v>
      </c>
      <c r="C676" s="210" t="s">
        <v>1019</v>
      </c>
      <c r="D676" s="211" t="s">
        <v>33</v>
      </c>
      <c r="E676" s="212">
        <v>0</v>
      </c>
      <c r="F676" s="226">
        <f>SUM(G666:G675)/100</f>
        <v>0</v>
      </c>
      <c r="G676" s="214">
        <f t="shared" si="36"/>
        <v>0</v>
      </c>
      <c r="H676" s="216"/>
      <c r="I676" s="216"/>
      <c r="J676" s="216"/>
      <c r="K676" s="216"/>
      <c r="L676" s="216"/>
      <c r="M676" s="216"/>
      <c r="N676" s="216"/>
      <c r="O676" s="216"/>
      <c r="P676" s="216"/>
      <c r="Q676" s="216"/>
      <c r="R676" s="216"/>
      <c r="S676" s="216"/>
      <c r="T676" s="216"/>
      <c r="U676" s="216"/>
      <c r="V676" s="216"/>
      <c r="W676" s="216"/>
      <c r="X676" s="216"/>
      <c r="Y676" s="216"/>
      <c r="Z676" s="216"/>
      <c r="AA676" s="216"/>
      <c r="AB676" s="216"/>
      <c r="AC676" s="216"/>
      <c r="AD676" s="216"/>
      <c r="AE676" s="216"/>
      <c r="AF676" s="216"/>
      <c r="AG676" s="216"/>
      <c r="AH676" s="216"/>
      <c r="AI676" s="216"/>
      <c r="AJ676" s="216"/>
      <c r="AK676" s="216"/>
      <c r="AL676" s="216"/>
      <c r="AM676" s="216"/>
      <c r="AN676" s="216"/>
      <c r="AO676" s="216"/>
      <c r="AP676" s="216"/>
      <c r="AQ676" s="216"/>
      <c r="AR676" s="216"/>
      <c r="AS676" s="216"/>
      <c r="AT676" s="216"/>
      <c r="AU676" s="216"/>
      <c r="AV676" s="216"/>
      <c r="AW676" s="216"/>
      <c r="AX676" s="216"/>
      <c r="AY676" s="216"/>
      <c r="AZ676" s="216"/>
      <c r="BA676" s="216"/>
      <c r="BB676" s="216"/>
      <c r="BC676" s="216"/>
      <c r="BD676" s="216"/>
      <c r="BE676" s="216"/>
      <c r="BF676" s="216"/>
      <c r="BG676" s="216"/>
      <c r="BH676" s="216"/>
    </row>
    <row r="677" spans="1:7" ht="12.75">
      <c r="A677" s="220" t="s">
        <v>149</v>
      </c>
      <c r="B677" s="221" t="s">
        <v>109</v>
      </c>
      <c r="C677" s="222" t="s">
        <v>110</v>
      </c>
      <c r="D677" s="223"/>
      <c r="E677" s="224"/>
      <c r="F677" s="225">
        <f>SUM(G678:G723)</f>
        <v>0</v>
      </c>
      <c r="G677" s="225"/>
    </row>
    <row r="678" spans="1:60" ht="22.5" outlineLevel="1">
      <c r="A678" s="208">
        <v>265</v>
      </c>
      <c r="B678" s="209" t="s">
        <v>1020</v>
      </c>
      <c r="C678" s="210" t="s">
        <v>1021</v>
      </c>
      <c r="D678" s="211" t="s">
        <v>152</v>
      </c>
      <c r="E678" s="212">
        <v>101.9</v>
      </c>
      <c r="F678" s="213"/>
      <c r="G678" s="214">
        <f>E678*F678</f>
        <v>0</v>
      </c>
      <c r="H678" s="216"/>
      <c r="I678" s="216"/>
      <c r="J678" s="216"/>
      <c r="K678" s="216"/>
      <c r="L678" s="216"/>
      <c r="M678" s="216"/>
      <c r="N678" s="216"/>
      <c r="O678" s="216"/>
      <c r="P678" s="216"/>
      <c r="Q678" s="216"/>
      <c r="R678" s="216"/>
      <c r="S678" s="216"/>
      <c r="T678" s="216"/>
      <c r="U678" s="216"/>
      <c r="V678" s="216"/>
      <c r="W678" s="216"/>
      <c r="X678" s="216"/>
      <c r="Y678" s="216"/>
      <c r="Z678" s="216"/>
      <c r="AA678" s="216"/>
      <c r="AB678" s="216"/>
      <c r="AC678" s="216"/>
      <c r="AD678" s="216"/>
      <c r="AE678" s="216"/>
      <c r="AF678" s="216"/>
      <c r="AG678" s="216"/>
      <c r="AH678" s="216"/>
      <c r="AI678" s="216"/>
      <c r="AJ678" s="216"/>
      <c r="AK678" s="216"/>
      <c r="AL678" s="216"/>
      <c r="AM678" s="216"/>
      <c r="AN678" s="216"/>
      <c r="AO678" s="216"/>
      <c r="AP678" s="216"/>
      <c r="AQ678" s="216"/>
      <c r="AR678" s="216"/>
      <c r="AS678" s="216"/>
      <c r="AT678" s="216"/>
      <c r="AU678" s="216"/>
      <c r="AV678" s="216"/>
      <c r="AW678" s="216"/>
      <c r="AX678" s="216"/>
      <c r="AY678" s="216"/>
      <c r="AZ678" s="216"/>
      <c r="BA678" s="216"/>
      <c r="BB678" s="216"/>
      <c r="BC678" s="216"/>
      <c r="BD678" s="216"/>
      <c r="BE678" s="216"/>
      <c r="BF678" s="216"/>
      <c r="BG678" s="216"/>
      <c r="BH678" s="216"/>
    </row>
    <row r="679" spans="1:60" ht="12.75" outlineLevel="1">
      <c r="A679" s="208"/>
      <c r="B679" s="209"/>
      <c r="C679" s="217" t="s">
        <v>1022</v>
      </c>
      <c r="D679" s="218"/>
      <c r="E679" s="219">
        <v>8.4</v>
      </c>
      <c r="F679" s="213"/>
      <c r="G679" s="214"/>
      <c r="H679" s="216"/>
      <c r="I679" s="216"/>
      <c r="J679" s="216"/>
      <c r="K679" s="216"/>
      <c r="L679" s="216"/>
      <c r="M679" s="216"/>
      <c r="N679" s="216"/>
      <c r="O679" s="216"/>
      <c r="P679" s="216"/>
      <c r="Q679" s="216"/>
      <c r="R679" s="216"/>
      <c r="S679" s="216"/>
      <c r="T679" s="216"/>
      <c r="U679" s="216"/>
      <c r="V679" s="216"/>
      <c r="W679" s="216"/>
      <c r="X679" s="216"/>
      <c r="Y679" s="216"/>
      <c r="Z679" s="216"/>
      <c r="AA679" s="216"/>
      <c r="AB679" s="216"/>
      <c r="AC679" s="216"/>
      <c r="AD679" s="216"/>
      <c r="AE679" s="216"/>
      <c r="AF679" s="216"/>
      <c r="AG679" s="216"/>
      <c r="AH679" s="216"/>
      <c r="AI679" s="216"/>
      <c r="AJ679" s="216"/>
      <c r="AK679" s="216"/>
      <c r="AL679" s="216"/>
      <c r="AM679" s="216"/>
      <c r="AN679" s="216"/>
      <c r="AO679" s="216"/>
      <c r="AP679" s="216"/>
      <c r="AQ679" s="216"/>
      <c r="AR679" s="216"/>
      <c r="AS679" s="216"/>
      <c r="AT679" s="216"/>
      <c r="AU679" s="216"/>
      <c r="AV679" s="216"/>
      <c r="AW679" s="216"/>
      <c r="AX679" s="216"/>
      <c r="AY679" s="216"/>
      <c r="AZ679" s="216"/>
      <c r="BA679" s="216"/>
      <c r="BB679" s="216"/>
      <c r="BC679" s="216"/>
      <c r="BD679" s="216"/>
      <c r="BE679" s="216"/>
      <c r="BF679" s="216"/>
      <c r="BG679" s="216"/>
      <c r="BH679" s="216"/>
    </row>
    <row r="680" spans="1:60" ht="12.75" outlineLevel="1">
      <c r="A680" s="208"/>
      <c r="B680" s="209"/>
      <c r="C680" s="217" t="s">
        <v>1023</v>
      </c>
      <c r="D680" s="218"/>
      <c r="E680" s="219">
        <v>2.6</v>
      </c>
      <c r="F680" s="213"/>
      <c r="G680" s="214"/>
      <c r="H680" s="216"/>
      <c r="I680" s="216"/>
      <c r="J680" s="216"/>
      <c r="K680" s="216"/>
      <c r="L680" s="216"/>
      <c r="M680" s="216"/>
      <c r="N680" s="216"/>
      <c r="O680" s="216"/>
      <c r="P680" s="216"/>
      <c r="Q680" s="216"/>
      <c r="R680" s="216"/>
      <c r="S680" s="216"/>
      <c r="T680" s="216"/>
      <c r="U680" s="216"/>
      <c r="V680" s="216"/>
      <c r="W680" s="216"/>
      <c r="X680" s="216"/>
      <c r="Y680" s="216"/>
      <c r="Z680" s="216"/>
      <c r="AA680" s="216"/>
      <c r="AB680" s="216"/>
      <c r="AC680" s="216"/>
      <c r="AD680" s="216"/>
      <c r="AE680" s="216"/>
      <c r="AF680" s="216"/>
      <c r="AG680" s="216"/>
      <c r="AH680" s="216"/>
      <c r="AI680" s="216"/>
      <c r="AJ680" s="216"/>
      <c r="AK680" s="216"/>
      <c r="AL680" s="216"/>
      <c r="AM680" s="216"/>
      <c r="AN680" s="216"/>
      <c r="AO680" s="216"/>
      <c r="AP680" s="216"/>
      <c r="AQ680" s="216"/>
      <c r="AR680" s="216"/>
      <c r="AS680" s="216"/>
      <c r="AT680" s="216"/>
      <c r="AU680" s="216"/>
      <c r="AV680" s="216"/>
      <c r="AW680" s="216"/>
      <c r="AX680" s="216"/>
      <c r="AY680" s="216"/>
      <c r="AZ680" s="216"/>
      <c r="BA680" s="216"/>
      <c r="BB680" s="216"/>
      <c r="BC680" s="216"/>
      <c r="BD680" s="216"/>
      <c r="BE680" s="216"/>
      <c r="BF680" s="216"/>
      <c r="BG680" s="216"/>
      <c r="BH680" s="216"/>
    </row>
    <row r="681" spans="1:60" ht="12.75" outlineLevel="1">
      <c r="A681" s="208"/>
      <c r="B681" s="209"/>
      <c r="C681" s="217" t="s">
        <v>1024</v>
      </c>
      <c r="D681" s="218"/>
      <c r="E681" s="219">
        <v>88.1</v>
      </c>
      <c r="F681" s="213"/>
      <c r="G681" s="214"/>
      <c r="H681" s="216"/>
      <c r="I681" s="216"/>
      <c r="J681" s="216"/>
      <c r="K681" s="216"/>
      <c r="L681" s="216"/>
      <c r="M681" s="216"/>
      <c r="N681" s="216"/>
      <c r="O681" s="216"/>
      <c r="P681" s="216"/>
      <c r="Q681" s="216"/>
      <c r="R681" s="216"/>
      <c r="S681" s="216"/>
      <c r="T681" s="216"/>
      <c r="U681" s="216"/>
      <c r="V681" s="216"/>
      <c r="W681" s="216"/>
      <c r="X681" s="216"/>
      <c r="Y681" s="216"/>
      <c r="Z681" s="216"/>
      <c r="AA681" s="216"/>
      <c r="AB681" s="216"/>
      <c r="AC681" s="216"/>
      <c r="AD681" s="216"/>
      <c r="AE681" s="216"/>
      <c r="AF681" s="216"/>
      <c r="AG681" s="216"/>
      <c r="AH681" s="216"/>
      <c r="AI681" s="216"/>
      <c r="AJ681" s="216"/>
      <c r="AK681" s="216"/>
      <c r="AL681" s="216"/>
      <c r="AM681" s="216"/>
      <c r="AN681" s="216"/>
      <c r="AO681" s="216"/>
      <c r="AP681" s="216"/>
      <c r="AQ681" s="216"/>
      <c r="AR681" s="216"/>
      <c r="AS681" s="216"/>
      <c r="AT681" s="216"/>
      <c r="AU681" s="216"/>
      <c r="AV681" s="216"/>
      <c r="AW681" s="216"/>
      <c r="AX681" s="216"/>
      <c r="AY681" s="216"/>
      <c r="AZ681" s="216"/>
      <c r="BA681" s="216"/>
      <c r="BB681" s="216"/>
      <c r="BC681" s="216"/>
      <c r="BD681" s="216"/>
      <c r="BE681" s="216"/>
      <c r="BF681" s="216"/>
      <c r="BG681" s="216"/>
      <c r="BH681" s="216"/>
    </row>
    <row r="682" spans="1:60" ht="12.75" outlineLevel="1">
      <c r="A682" s="208"/>
      <c r="B682" s="209"/>
      <c r="C682" s="217" t="s">
        <v>1025</v>
      </c>
      <c r="D682" s="218"/>
      <c r="E682" s="219">
        <v>2.8</v>
      </c>
      <c r="F682" s="213"/>
      <c r="G682" s="214"/>
      <c r="H682" s="216"/>
      <c r="I682" s="216"/>
      <c r="J682" s="216"/>
      <c r="K682" s="216"/>
      <c r="L682" s="216"/>
      <c r="M682" s="216"/>
      <c r="N682" s="216"/>
      <c r="O682" s="216"/>
      <c r="P682" s="216"/>
      <c r="Q682" s="216"/>
      <c r="R682" s="216"/>
      <c r="S682" s="216"/>
      <c r="T682" s="216"/>
      <c r="U682" s="216"/>
      <c r="V682" s="216"/>
      <c r="W682" s="216"/>
      <c r="X682" s="216"/>
      <c r="Y682" s="216"/>
      <c r="Z682" s="216"/>
      <c r="AA682" s="216"/>
      <c r="AB682" s="216"/>
      <c r="AC682" s="216"/>
      <c r="AD682" s="216"/>
      <c r="AE682" s="216"/>
      <c r="AF682" s="216"/>
      <c r="AG682" s="216"/>
      <c r="AH682" s="216"/>
      <c r="AI682" s="216"/>
      <c r="AJ682" s="216"/>
      <c r="AK682" s="216"/>
      <c r="AL682" s="216"/>
      <c r="AM682" s="216"/>
      <c r="AN682" s="216"/>
      <c r="AO682" s="216"/>
      <c r="AP682" s="216"/>
      <c r="AQ682" s="216"/>
      <c r="AR682" s="216"/>
      <c r="AS682" s="216"/>
      <c r="AT682" s="216"/>
      <c r="AU682" s="216"/>
      <c r="AV682" s="216"/>
      <c r="AW682" s="216"/>
      <c r="AX682" s="216"/>
      <c r="AY682" s="216"/>
      <c r="AZ682" s="216"/>
      <c r="BA682" s="216"/>
      <c r="BB682" s="216"/>
      <c r="BC682" s="216"/>
      <c r="BD682" s="216"/>
      <c r="BE682" s="216"/>
      <c r="BF682" s="216"/>
      <c r="BG682" s="216"/>
      <c r="BH682" s="216"/>
    </row>
    <row r="683" spans="1:60" ht="12.75" outlineLevel="1">
      <c r="A683" s="208">
        <v>266</v>
      </c>
      <c r="B683" s="209" t="s">
        <v>1026</v>
      </c>
      <c r="C683" s="210" t="s">
        <v>1027</v>
      </c>
      <c r="D683" s="211" t="s">
        <v>152</v>
      </c>
      <c r="E683" s="212">
        <v>110.5615</v>
      </c>
      <c r="F683" s="213"/>
      <c r="G683" s="214">
        <f>E683*F683</f>
        <v>0</v>
      </c>
      <c r="H683" s="216"/>
      <c r="I683" s="216"/>
      <c r="J683" s="216"/>
      <c r="K683" s="216"/>
      <c r="L683" s="216"/>
      <c r="M683" s="216"/>
      <c r="N683" s="216"/>
      <c r="O683" s="216"/>
      <c r="P683" s="216"/>
      <c r="Q683" s="216"/>
      <c r="R683" s="216"/>
      <c r="S683" s="216"/>
      <c r="T683" s="216"/>
      <c r="U683" s="216"/>
      <c r="V683" s="216"/>
      <c r="W683" s="216"/>
      <c r="X683" s="216"/>
      <c r="Y683" s="216"/>
      <c r="Z683" s="216"/>
      <c r="AA683" s="216"/>
      <c r="AB683" s="216"/>
      <c r="AC683" s="216"/>
      <c r="AD683" s="216"/>
      <c r="AE683" s="216"/>
      <c r="AF683" s="216"/>
      <c r="AG683" s="216"/>
      <c r="AH683" s="216"/>
      <c r="AI683" s="216"/>
      <c r="AJ683" s="216"/>
      <c r="AK683" s="216"/>
      <c r="AL683" s="216"/>
      <c r="AM683" s="216"/>
      <c r="AN683" s="216"/>
      <c r="AO683" s="216"/>
      <c r="AP683" s="216"/>
      <c r="AQ683" s="216"/>
      <c r="AR683" s="216"/>
      <c r="AS683" s="216"/>
      <c r="AT683" s="216"/>
      <c r="AU683" s="216"/>
      <c r="AV683" s="216"/>
      <c r="AW683" s="216"/>
      <c r="AX683" s="216"/>
      <c r="AY683" s="216"/>
      <c r="AZ683" s="216"/>
      <c r="BA683" s="216"/>
      <c r="BB683" s="216"/>
      <c r="BC683" s="216"/>
      <c r="BD683" s="216"/>
      <c r="BE683" s="216"/>
      <c r="BF683" s="216"/>
      <c r="BG683" s="216"/>
      <c r="BH683" s="216"/>
    </row>
    <row r="684" spans="1:60" ht="12.75" outlineLevel="1">
      <c r="A684" s="208"/>
      <c r="B684" s="209"/>
      <c r="C684" s="217" t="s">
        <v>1028</v>
      </c>
      <c r="D684" s="218"/>
      <c r="E684" s="219">
        <v>110.5615</v>
      </c>
      <c r="F684" s="213"/>
      <c r="G684" s="214"/>
      <c r="H684" s="216"/>
      <c r="I684" s="216"/>
      <c r="J684" s="216"/>
      <c r="K684" s="216"/>
      <c r="L684" s="216"/>
      <c r="M684" s="216"/>
      <c r="N684" s="216"/>
      <c r="O684" s="216"/>
      <c r="P684" s="216"/>
      <c r="Q684" s="216"/>
      <c r="R684" s="216"/>
      <c r="S684" s="216"/>
      <c r="T684" s="216"/>
      <c r="U684" s="216"/>
      <c r="V684" s="216"/>
      <c r="W684" s="216"/>
      <c r="X684" s="216"/>
      <c r="Y684" s="216"/>
      <c r="Z684" s="216"/>
      <c r="AA684" s="216"/>
      <c r="AB684" s="216"/>
      <c r="AC684" s="216"/>
      <c r="AD684" s="216"/>
      <c r="AE684" s="216"/>
      <c r="AF684" s="216"/>
      <c r="AG684" s="216"/>
      <c r="AH684" s="216"/>
      <c r="AI684" s="216"/>
      <c r="AJ684" s="216"/>
      <c r="AK684" s="216"/>
      <c r="AL684" s="216"/>
      <c r="AM684" s="216"/>
      <c r="AN684" s="216"/>
      <c r="AO684" s="216"/>
      <c r="AP684" s="216"/>
      <c r="AQ684" s="216"/>
      <c r="AR684" s="216"/>
      <c r="AS684" s="216"/>
      <c r="AT684" s="216"/>
      <c r="AU684" s="216"/>
      <c r="AV684" s="216"/>
      <c r="AW684" s="216"/>
      <c r="AX684" s="216"/>
      <c r="AY684" s="216"/>
      <c r="AZ684" s="216"/>
      <c r="BA684" s="216"/>
      <c r="BB684" s="216"/>
      <c r="BC684" s="216"/>
      <c r="BD684" s="216"/>
      <c r="BE684" s="216"/>
      <c r="BF684" s="216"/>
      <c r="BG684" s="216"/>
      <c r="BH684" s="216"/>
    </row>
    <row r="685" spans="1:60" ht="12.75" outlineLevel="1">
      <c r="A685" s="208">
        <v>267</v>
      </c>
      <c r="B685" s="209" t="s">
        <v>1029</v>
      </c>
      <c r="C685" s="210" t="s">
        <v>1030</v>
      </c>
      <c r="D685" s="211" t="s">
        <v>162</v>
      </c>
      <c r="E685" s="212">
        <v>52.2</v>
      </c>
      <c r="F685" s="213"/>
      <c r="G685" s="214">
        <f>E685*F685</f>
        <v>0</v>
      </c>
      <c r="H685" s="216"/>
      <c r="I685" s="216"/>
      <c r="J685" s="216"/>
      <c r="K685" s="216"/>
      <c r="L685" s="216"/>
      <c r="M685" s="216"/>
      <c r="N685" s="216"/>
      <c r="O685" s="216"/>
      <c r="P685" s="216"/>
      <c r="Q685" s="216"/>
      <c r="R685" s="216"/>
      <c r="S685" s="216"/>
      <c r="T685" s="216"/>
      <c r="U685" s="216"/>
      <c r="V685" s="216"/>
      <c r="W685" s="216"/>
      <c r="X685" s="216"/>
      <c r="Y685" s="216"/>
      <c r="Z685" s="216"/>
      <c r="AA685" s="216"/>
      <c r="AB685" s="216"/>
      <c r="AC685" s="216"/>
      <c r="AD685" s="216"/>
      <c r="AE685" s="216"/>
      <c r="AF685" s="216"/>
      <c r="AG685" s="216"/>
      <c r="AH685" s="216"/>
      <c r="AI685" s="216"/>
      <c r="AJ685" s="216"/>
      <c r="AK685" s="216"/>
      <c r="AL685" s="216"/>
      <c r="AM685" s="216"/>
      <c r="AN685" s="216"/>
      <c r="AO685" s="216"/>
      <c r="AP685" s="216"/>
      <c r="AQ685" s="216"/>
      <c r="AR685" s="216"/>
      <c r="AS685" s="216"/>
      <c r="AT685" s="216"/>
      <c r="AU685" s="216"/>
      <c r="AV685" s="216"/>
      <c r="AW685" s="216"/>
      <c r="AX685" s="216"/>
      <c r="AY685" s="216"/>
      <c r="AZ685" s="216"/>
      <c r="BA685" s="216"/>
      <c r="BB685" s="216"/>
      <c r="BC685" s="216"/>
      <c r="BD685" s="216"/>
      <c r="BE685" s="216"/>
      <c r="BF685" s="216"/>
      <c r="BG685" s="216"/>
      <c r="BH685" s="216"/>
    </row>
    <row r="686" spans="1:60" ht="12.75" outlineLevel="1">
      <c r="A686" s="208"/>
      <c r="B686" s="209"/>
      <c r="C686" s="217" t="s">
        <v>1031</v>
      </c>
      <c r="D686" s="218"/>
      <c r="E686" s="219">
        <v>52.2</v>
      </c>
      <c r="F686" s="213"/>
      <c r="G686" s="214"/>
      <c r="H686" s="216"/>
      <c r="I686" s="216"/>
      <c r="J686" s="216"/>
      <c r="K686" s="216"/>
      <c r="L686" s="216"/>
      <c r="M686" s="216"/>
      <c r="N686" s="216"/>
      <c r="O686" s="216"/>
      <c r="P686" s="216"/>
      <c r="Q686" s="216"/>
      <c r="R686" s="216"/>
      <c r="S686" s="216"/>
      <c r="T686" s="216"/>
      <c r="U686" s="216"/>
      <c r="V686" s="216"/>
      <c r="W686" s="216"/>
      <c r="X686" s="216"/>
      <c r="Y686" s="216"/>
      <c r="Z686" s="216"/>
      <c r="AA686" s="216"/>
      <c r="AB686" s="216"/>
      <c r="AC686" s="216"/>
      <c r="AD686" s="216"/>
      <c r="AE686" s="216"/>
      <c r="AF686" s="216"/>
      <c r="AG686" s="216"/>
      <c r="AH686" s="216"/>
      <c r="AI686" s="216"/>
      <c r="AJ686" s="216"/>
      <c r="AK686" s="216"/>
      <c r="AL686" s="216"/>
      <c r="AM686" s="216"/>
      <c r="AN686" s="216"/>
      <c r="AO686" s="216"/>
      <c r="AP686" s="216"/>
      <c r="AQ686" s="216"/>
      <c r="AR686" s="216"/>
      <c r="AS686" s="216"/>
      <c r="AT686" s="216"/>
      <c r="AU686" s="216"/>
      <c r="AV686" s="216"/>
      <c r="AW686" s="216"/>
      <c r="AX686" s="216"/>
      <c r="AY686" s="216"/>
      <c r="AZ686" s="216"/>
      <c r="BA686" s="216"/>
      <c r="BB686" s="216"/>
      <c r="BC686" s="216"/>
      <c r="BD686" s="216"/>
      <c r="BE686" s="216"/>
      <c r="BF686" s="216"/>
      <c r="BG686" s="216"/>
      <c r="BH686" s="216"/>
    </row>
    <row r="687" spans="1:60" ht="22.5" outlineLevel="1">
      <c r="A687" s="208">
        <v>268</v>
      </c>
      <c r="B687" s="209" t="s">
        <v>1032</v>
      </c>
      <c r="C687" s="210" t="s">
        <v>1033</v>
      </c>
      <c r="D687" s="211" t="s">
        <v>276</v>
      </c>
      <c r="E687" s="212">
        <v>1</v>
      </c>
      <c r="F687" s="213"/>
      <c r="G687" s="214">
        <f aca="true" t="shared" si="37" ref="G687:G710">E687*F687</f>
        <v>0</v>
      </c>
      <c r="H687" s="216"/>
      <c r="I687" s="216"/>
      <c r="J687" s="216"/>
      <c r="K687" s="216"/>
      <c r="L687" s="216"/>
      <c r="M687" s="216"/>
      <c r="N687" s="216"/>
      <c r="O687" s="216"/>
      <c r="P687" s="216"/>
      <c r="Q687" s="216"/>
      <c r="R687" s="216"/>
      <c r="S687" s="216"/>
      <c r="T687" s="216"/>
      <c r="U687" s="216"/>
      <c r="V687" s="216"/>
      <c r="W687" s="216"/>
      <c r="X687" s="216"/>
      <c r="Y687" s="216"/>
      <c r="Z687" s="216"/>
      <c r="AA687" s="216"/>
      <c r="AB687" s="216"/>
      <c r="AC687" s="216"/>
      <c r="AD687" s="216"/>
      <c r="AE687" s="216"/>
      <c r="AF687" s="216"/>
      <c r="AG687" s="216"/>
      <c r="AH687" s="216"/>
      <c r="AI687" s="216"/>
      <c r="AJ687" s="216"/>
      <c r="AK687" s="216"/>
      <c r="AL687" s="216"/>
      <c r="AM687" s="216"/>
      <c r="AN687" s="216"/>
      <c r="AO687" s="216"/>
      <c r="AP687" s="216"/>
      <c r="AQ687" s="216"/>
      <c r="AR687" s="216"/>
      <c r="AS687" s="216"/>
      <c r="AT687" s="216"/>
      <c r="AU687" s="216"/>
      <c r="AV687" s="216"/>
      <c r="AW687" s="216"/>
      <c r="AX687" s="216"/>
      <c r="AY687" s="216"/>
      <c r="AZ687" s="216"/>
      <c r="BA687" s="216"/>
      <c r="BB687" s="216"/>
      <c r="BC687" s="216"/>
      <c r="BD687" s="216"/>
      <c r="BE687" s="216"/>
      <c r="BF687" s="216"/>
      <c r="BG687" s="216"/>
      <c r="BH687" s="216"/>
    </row>
    <row r="688" spans="1:60" ht="33.75" outlineLevel="1">
      <c r="A688" s="208">
        <v>269</v>
      </c>
      <c r="B688" s="209" t="s">
        <v>1034</v>
      </c>
      <c r="C688" s="210" t="s">
        <v>1035</v>
      </c>
      <c r="D688" s="211" t="s">
        <v>276</v>
      </c>
      <c r="E688" s="212">
        <v>1</v>
      </c>
      <c r="F688" s="213"/>
      <c r="G688" s="214">
        <f t="shared" si="37"/>
        <v>0</v>
      </c>
      <c r="H688" s="216"/>
      <c r="I688" s="216"/>
      <c r="J688" s="216"/>
      <c r="K688" s="216"/>
      <c r="L688" s="216"/>
      <c r="M688" s="216"/>
      <c r="N688" s="216"/>
      <c r="O688" s="216"/>
      <c r="P688" s="216"/>
      <c r="Q688" s="216"/>
      <c r="R688" s="216"/>
      <c r="S688" s="216"/>
      <c r="T688" s="216"/>
      <c r="U688" s="216"/>
      <c r="V688" s="216"/>
      <c r="W688" s="216"/>
      <c r="X688" s="216"/>
      <c r="Y688" s="216"/>
      <c r="Z688" s="216"/>
      <c r="AA688" s="216"/>
      <c r="AB688" s="216"/>
      <c r="AC688" s="216"/>
      <c r="AD688" s="216"/>
      <c r="AE688" s="216"/>
      <c r="AF688" s="216"/>
      <c r="AG688" s="216"/>
      <c r="AH688" s="216"/>
      <c r="AI688" s="216"/>
      <c r="AJ688" s="216"/>
      <c r="AK688" s="216"/>
      <c r="AL688" s="216"/>
      <c r="AM688" s="216"/>
      <c r="AN688" s="216"/>
      <c r="AO688" s="216"/>
      <c r="AP688" s="216"/>
      <c r="AQ688" s="216"/>
      <c r="AR688" s="216"/>
      <c r="AS688" s="216"/>
      <c r="AT688" s="216"/>
      <c r="AU688" s="216"/>
      <c r="AV688" s="216"/>
      <c r="AW688" s="216"/>
      <c r="AX688" s="216"/>
      <c r="AY688" s="216"/>
      <c r="AZ688" s="216"/>
      <c r="BA688" s="216"/>
      <c r="BB688" s="216"/>
      <c r="BC688" s="216"/>
      <c r="BD688" s="216"/>
      <c r="BE688" s="216"/>
      <c r="BF688" s="216"/>
      <c r="BG688" s="216"/>
      <c r="BH688" s="216"/>
    </row>
    <row r="689" spans="1:60" ht="33.75" outlineLevel="1">
      <c r="A689" s="208">
        <v>270</v>
      </c>
      <c r="B689" s="209" t="s">
        <v>1036</v>
      </c>
      <c r="C689" s="210" t="s">
        <v>1037</v>
      </c>
      <c r="D689" s="211" t="s">
        <v>276</v>
      </c>
      <c r="E689" s="212">
        <v>1</v>
      </c>
      <c r="F689" s="213"/>
      <c r="G689" s="214">
        <f t="shared" si="37"/>
        <v>0</v>
      </c>
      <c r="H689" s="216"/>
      <c r="I689" s="216"/>
      <c r="J689" s="216"/>
      <c r="K689" s="216"/>
      <c r="L689" s="216"/>
      <c r="M689" s="216"/>
      <c r="N689" s="216"/>
      <c r="O689" s="216"/>
      <c r="P689" s="216"/>
      <c r="Q689" s="216"/>
      <c r="R689" s="216"/>
      <c r="S689" s="216"/>
      <c r="T689" s="216"/>
      <c r="U689" s="216"/>
      <c r="V689" s="216"/>
      <c r="W689" s="216"/>
      <c r="X689" s="216"/>
      <c r="Y689" s="216"/>
      <c r="Z689" s="216"/>
      <c r="AA689" s="216"/>
      <c r="AB689" s="216"/>
      <c r="AC689" s="216"/>
      <c r="AD689" s="216"/>
      <c r="AE689" s="216"/>
      <c r="AF689" s="216"/>
      <c r="AG689" s="216"/>
      <c r="AH689" s="216"/>
      <c r="AI689" s="216"/>
      <c r="AJ689" s="216"/>
      <c r="AK689" s="216"/>
      <c r="AL689" s="216"/>
      <c r="AM689" s="216"/>
      <c r="AN689" s="216"/>
      <c r="AO689" s="216"/>
      <c r="AP689" s="216"/>
      <c r="AQ689" s="216"/>
      <c r="AR689" s="216"/>
      <c r="AS689" s="216"/>
      <c r="AT689" s="216"/>
      <c r="AU689" s="216"/>
      <c r="AV689" s="216"/>
      <c r="AW689" s="216"/>
      <c r="AX689" s="216"/>
      <c r="AY689" s="216"/>
      <c r="AZ689" s="216"/>
      <c r="BA689" s="216"/>
      <c r="BB689" s="216"/>
      <c r="BC689" s="216"/>
      <c r="BD689" s="216"/>
      <c r="BE689" s="216"/>
      <c r="BF689" s="216"/>
      <c r="BG689" s="216"/>
      <c r="BH689" s="216"/>
    </row>
    <row r="690" spans="1:60" ht="22.5" outlineLevel="1">
      <c r="A690" s="208">
        <v>271</v>
      </c>
      <c r="B690" s="209" t="s">
        <v>1038</v>
      </c>
      <c r="C690" s="210" t="s">
        <v>1039</v>
      </c>
      <c r="D690" s="211" t="s">
        <v>276</v>
      </c>
      <c r="E690" s="212">
        <v>3</v>
      </c>
      <c r="F690" s="213"/>
      <c r="G690" s="214">
        <f t="shared" si="37"/>
        <v>0</v>
      </c>
      <c r="H690" s="216"/>
      <c r="I690" s="216"/>
      <c r="J690" s="216"/>
      <c r="K690" s="216"/>
      <c r="L690" s="216"/>
      <c r="M690" s="216"/>
      <c r="N690" s="216"/>
      <c r="O690" s="216"/>
      <c r="P690" s="216"/>
      <c r="Q690" s="216"/>
      <c r="R690" s="216"/>
      <c r="S690" s="216"/>
      <c r="T690" s="216"/>
      <c r="U690" s="216"/>
      <c r="V690" s="216"/>
      <c r="W690" s="216"/>
      <c r="X690" s="216"/>
      <c r="Y690" s="216"/>
      <c r="Z690" s="216"/>
      <c r="AA690" s="216"/>
      <c r="AB690" s="216"/>
      <c r="AC690" s="216"/>
      <c r="AD690" s="216"/>
      <c r="AE690" s="216"/>
      <c r="AF690" s="216"/>
      <c r="AG690" s="216"/>
      <c r="AH690" s="216"/>
      <c r="AI690" s="216"/>
      <c r="AJ690" s="216"/>
      <c r="AK690" s="216"/>
      <c r="AL690" s="216"/>
      <c r="AM690" s="216"/>
      <c r="AN690" s="216"/>
      <c r="AO690" s="216"/>
      <c r="AP690" s="216"/>
      <c r="AQ690" s="216"/>
      <c r="AR690" s="216"/>
      <c r="AS690" s="216"/>
      <c r="AT690" s="216"/>
      <c r="AU690" s="216"/>
      <c r="AV690" s="216"/>
      <c r="AW690" s="216"/>
      <c r="AX690" s="216"/>
      <c r="AY690" s="216"/>
      <c r="AZ690" s="216"/>
      <c r="BA690" s="216"/>
      <c r="BB690" s="216"/>
      <c r="BC690" s="216"/>
      <c r="BD690" s="216"/>
      <c r="BE690" s="216"/>
      <c r="BF690" s="216"/>
      <c r="BG690" s="216"/>
      <c r="BH690" s="216"/>
    </row>
    <row r="691" spans="1:60" ht="22.5" outlineLevel="1">
      <c r="A691" s="208">
        <v>272</v>
      </c>
      <c r="B691" s="209" t="s">
        <v>1040</v>
      </c>
      <c r="C691" s="210" t="s">
        <v>1041</v>
      </c>
      <c r="D691" s="211" t="s">
        <v>162</v>
      </c>
      <c r="E691" s="212">
        <v>5.15</v>
      </c>
      <c r="F691" s="213"/>
      <c r="G691" s="214">
        <f t="shared" si="37"/>
        <v>0</v>
      </c>
      <c r="H691" s="216"/>
      <c r="I691" s="216"/>
      <c r="J691" s="216"/>
      <c r="K691" s="216"/>
      <c r="L691" s="216"/>
      <c r="M691" s="216"/>
      <c r="N691" s="216"/>
      <c r="O691" s="216"/>
      <c r="P691" s="216"/>
      <c r="Q691" s="216"/>
      <c r="R691" s="216"/>
      <c r="S691" s="216"/>
      <c r="T691" s="216"/>
      <c r="U691" s="216"/>
      <c r="V691" s="216"/>
      <c r="W691" s="216"/>
      <c r="X691" s="216"/>
      <c r="Y691" s="216"/>
      <c r="Z691" s="216"/>
      <c r="AA691" s="216"/>
      <c r="AB691" s="216"/>
      <c r="AC691" s="216"/>
      <c r="AD691" s="216"/>
      <c r="AE691" s="216"/>
      <c r="AF691" s="216"/>
      <c r="AG691" s="216"/>
      <c r="AH691" s="216"/>
      <c r="AI691" s="216"/>
      <c r="AJ691" s="216"/>
      <c r="AK691" s="216"/>
      <c r="AL691" s="216"/>
      <c r="AM691" s="216"/>
      <c r="AN691" s="216"/>
      <c r="AO691" s="216"/>
      <c r="AP691" s="216"/>
      <c r="AQ691" s="216"/>
      <c r="AR691" s="216"/>
      <c r="AS691" s="216"/>
      <c r="AT691" s="216"/>
      <c r="AU691" s="216"/>
      <c r="AV691" s="216"/>
      <c r="AW691" s="216"/>
      <c r="AX691" s="216"/>
      <c r="AY691" s="216"/>
      <c r="AZ691" s="216"/>
      <c r="BA691" s="216"/>
      <c r="BB691" s="216"/>
      <c r="BC691" s="216"/>
      <c r="BD691" s="216"/>
      <c r="BE691" s="216"/>
      <c r="BF691" s="216"/>
      <c r="BG691" s="216"/>
      <c r="BH691" s="216"/>
    </row>
    <row r="692" spans="1:60" ht="22.5" outlineLevel="1">
      <c r="A692" s="208">
        <v>273</v>
      </c>
      <c r="B692" s="209" t="s">
        <v>1042</v>
      </c>
      <c r="C692" s="210" t="s">
        <v>1043</v>
      </c>
      <c r="D692" s="211" t="s">
        <v>276</v>
      </c>
      <c r="E692" s="212">
        <v>1</v>
      </c>
      <c r="F692" s="213"/>
      <c r="G692" s="214">
        <f t="shared" si="37"/>
        <v>0</v>
      </c>
      <c r="H692" s="216"/>
      <c r="I692" s="216"/>
      <c r="J692" s="216"/>
      <c r="K692" s="216"/>
      <c r="L692" s="216"/>
      <c r="M692" s="216"/>
      <c r="N692" s="216"/>
      <c r="O692" s="216"/>
      <c r="P692" s="216"/>
      <c r="Q692" s="216"/>
      <c r="R692" s="216"/>
      <c r="S692" s="216"/>
      <c r="T692" s="216"/>
      <c r="U692" s="216"/>
      <c r="V692" s="216"/>
      <c r="W692" s="216"/>
      <c r="X692" s="216"/>
      <c r="Y692" s="216"/>
      <c r="Z692" s="216"/>
      <c r="AA692" s="216"/>
      <c r="AB692" s="216"/>
      <c r="AC692" s="216"/>
      <c r="AD692" s="216"/>
      <c r="AE692" s="216"/>
      <c r="AF692" s="216"/>
      <c r="AG692" s="216"/>
      <c r="AH692" s="216"/>
      <c r="AI692" s="216"/>
      <c r="AJ692" s="216"/>
      <c r="AK692" s="216"/>
      <c r="AL692" s="216"/>
      <c r="AM692" s="216"/>
      <c r="AN692" s="216"/>
      <c r="AO692" s="216"/>
      <c r="AP692" s="216"/>
      <c r="AQ692" s="216"/>
      <c r="AR692" s="216"/>
      <c r="AS692" s="216"/>
      <c r="AT692" s="216"/>
      <c r="AU692" s="216"/>
      <c r="AV692" s="216"/>
      <c r="AW692" s="216"/>
      <c r="AX692" s="216"/>
      <c r="AY692" s="216"/>
      <c r="AZ692" s="216"/>
      <c r="BA692" s="216"/>
      <c r="BB692" s="216"/>
      <c r="BC692" s="216"/>
      <c r="BD692" s="216"/>
      <c r="BE692" s="216"/>
      <c r="BF692" s="216"/>
      <c r="BG692" s="216"/>
      <c r="BH692" s="216"/>
    </row>
    <row r="693" spans="1:60" ht="33.75" outlineLevel="1">
      <c r="A693" s="208">
        <v>274</v>
      </c>
      <c r="B693" s="209" t="s">
        <v>1044</v>
      </c>
      <c r="C693" s="210" t="s">
        <v>1045</v>
      </c>
      <c r="D693" s="211" t="s">
        <v>423</v>
      </c>
      <c r="E693" s="212">
        <v>1</v>
      </c>
      <c r="F693" s="213"/>
      <c r="G693" s="214">
        <f t="shared" si="37"/>
        <v>0</v>
      </c>
      <c r="H693" s="216"/>
      <c r="I693" s="216"/>
      <c r="J693" s="216"/>
      <c r="K693" s="216"/>
      <c r="L693" s="216"/>
      <c r="M693" s="216"/>
      <c r="N693" s="216"/>
      <c r="O693" s="216"/>
      <c r="P693" s="216"/>
      <c r="Q693" s="216"/>
      <c r="R693" s="216"/>
      <c r="S693" s="216"/>
      <c r="T693" s="216"/>
      <c r="U693" s="216"/>
      <c r="V693" s="216"/>
      <c r="W693" s="216"/>
      <c r="X693" s="216"/>
      <c r="Y693" s="216"/>
      <c r="Z693" s="216"/>
      <c r="AA693" s="216"/>
      <c r="AB693" s="216"/>
      <c r="AC693" s="216"/>
      <c r="AD693" s="216"/>
      <c r="AE693" s="216"/>
      <c r="AF693" s="216"/>
      <c r="AG693" s="216"/>
      <c r="AH693" s="216"/>
      <c r="AI693" s="216"/>
      <c r="AJ693" s="216"/>
      <c r="AK693" s="216"/>
      <c r="AL693" s="216"/>
      <c r="AM693" s="216"/>
      <c r="AN693" s="216"/>
      <c r="AO693" s="216"/>
      <c r="AP693" s="216"/>
      <c r="AQ693" s="216"/>
      <c r="AR693" s="216"/>
      <c r="AS693" s="216"/>
      <c r="AT693" s="216"/>
      <c r="AU693" s="216"/>
      <c r="AV693" s="216"/>
      <c r="AW693" s="216"/>
      <c r="AX693" s="216"/>
      <c r="AY693" s="216"/>
      <c r="AZ693" s="216"/>
      <c r="BA693" s="216"/>
      <c r="BB693" s="216"/>
      <c r="BC693" s="216"/>
      <c r="BD693" s="216"/>
      <c r="BE693" s="216"/>
      <c r="BF693" s="216"/>
      <c r="BG693" s="216"/>
      <c r="BH693" s="216"/>
    </row>
    <row r="694" spans="1:60" ht="33.75" outlineLevel="1">
      <c r="A694" s="208">
        <v>275</v>
      </c>
      <c r="B694" s="209" t="s">
        <v>1046</v>
      </c>
      <c r="C694" s="210" t="s">
        <v>1047</v>
      </c>
      <c r="D694" s="211" t="s">
        <v>276</v>
      </c>
      <c r="E694" s="212">
        <v>1</v>
      </c>
      <c r="F694" s="213"/>
      <c r="G694" s="214">
        <f t="shared" si="37"/>
        <v>0</v>
      </c>
      <c r="H694" s="216"/>
      <c r="I694" s="216"/>
      <c r="J694" s="216"/>
      <c r="K694" s="216"/>
      <c r="L694" s="216"/>
      <c r="M694" s="216"/>
      <c r="N694" s="216"/>
      <c r="O694" s="216"/>
      <c r="P694" s="216"/>
      <c r="Q694" s="216"/>
      <c r="R694" s="216"/>
      <c r="S694" s="216"/>
      <c r="T694" s="216"/>
      <c r="U694" s="216"/>
      <c r="V694" s="216"/>
      <c r="W694" s="216"/>
      <c r="X694" s="216"/>
      <c r="Y694" s="216"/>
      <c r="Z694" s="216"/>
      <c r="AA694" s="216"/>
      <c r="AB694" s="216"/>
      <c r="AC694" s="216"/>
      <c r="AD694" s="216"/>
      <c r="AE694" s="216"/>
      <c r="AF694" s="216"/>
      <c r="AG694" s="216"/>
      <c r="AH694" s="216"/>
      <c r="AI694" s="216"/>
      <c r="AJ694" s="216"/>
      <c r="AK694" s="216"/>
      <c r="AL694" s="216"/>
      <c r="AM694" s="216"/>
      <c r="AN694" s="216"/>
      <c r="AO694" s="216"/>
      <c r="AP694" s="216"/>
      <c r="AQ694" s="216"/>
      <c r="AR694" s="216"/>
      <c r="AS694" s="216"/>
      <c r="AT694" s="216"/>
      <c r="AU694" s="216"/>
      <c r="AV694" s="216"/>
      <c r="AW694" s="216"/>
      <c r="AX694" s="216"/>
      <c r="AY694" s="216"/>
      <c r="AZ694" s="216"/>
      <c r="BA694" s="216"/>
      <c r="BB694" s="216"/>
      <c r="BC694" s="216"/>
      <c r="BD694" s="216"/>
      <c r="BE694" s="216"/>
      <c r="BF694" s="216"/>
      <c r="BG694" s="216"/>
      <c r="BH694" s="216"/>
    </row>
    <row r="695" spans="1:60" ht="22.5" outlineLevel="1">
      <c r="A695" s="208">
        <v>276</v>
      </c>
      <c r="B695" s="209" t="s">
        <v>1048</v>
      </c>
      <c r="C695" s="210" t="s">
        <v>1049</v>
      </c>
      <c r="D695" s="211" t="s">
        <v>276</v>
      </c>
      <c r="E695" s="212">
        <v>12</v>
      </c>
      <c r="F695" s="213"/>
      <c r="G695" s="214">
        <f t="shared" si="37"/>
        <v>0</v>
      </c>
      <c r="H695" s="216"/>
      <c r="I695" s="216"/>
      <c r="J695" s="216"/>
      <c r="K695" s="216"/>
      <c r="L695" s="216"/>
      <c r="M695" s="216"/>
      <c r="N695" s="216"/>
      <c r="O695" s="216"/>
      <c r="P695" s="216"/>
      <c r="Q695" s="216"/>
      <c r="R695" s="216"/>
      <c r="S695" s="216"/>
      <c r="T695" s="216"/>
      <c r="U695" s="216"/>
      <c r="V695" s="216"/>
      <c r="W695" s="216"/>
      <c r="X695" s="216"/>
      <c r="Y695" s="216"/>
      <c r="Z695" s="216"/>
      <c r="AA695" s="216"/>
      <c r="AB695" s="216"/>
      <c r="AC695" s="216"/>
      <c r="AD695" s="216"/>
      <c r="AE695" s="216"/>
      <c r="AF695" s="216"/>
      <c r="AG695" s="216"/>
      <c r="AH695" s="216"/>
      <c r="AI695" s="216"/>
      <c r="AJ695" s="216"/>
      <c r="AK695" s="216"/>
      <c r="AL695" s="216"/>
      <c r="AM695" s="216"/>
      <c r="AN695" s="216"/>
      <c r="AO695" s="216"/>
      <c r="AP695" s="216"/>
      <c r="AQ695" s="216"/>
      <c r="AR695" s="216"/>
      <c r="AS695" s="216"/>
      <c r="AT695" s="216"/>
      <c r="AU695" s="216"/>
      <c r="AV695" s="216"/>
      <c r="AW695" s="216"/>
      <c r="AX695" s="216"/>
      <c r="AY695" s="216"/>
      <c r="AZ695" s="216"/>
      <c r="BA695" s="216"/>
      <c r="BB695" s="216"/>
      <c r="BC695" s="216"/>
      <c r="BD695" s="216"/>
      <c r="BE695" s="216"/>
      <c r="BF695" s="216"/>
      <c r="BG695" s="216"/>
      <c r="BH695" s="216"/>
    </row>
    <row r="696" spans="1:60" ht="22.5" outlineLevel="1">
      <c r="A696" s="208">
        <v>277</v>
      </c>
      <c r="B696" s="209" t="s">
        <v>1050</v>
      </c>
      <c r="C696" s="210" t="s">
        <v>1051</v>
      </c>
      <c r="D696" s="211" t="s">
        <v>276</v>
      </c>
      <c r="E696" s="212">
        <v>2</v>
      </c>
      <c r="F696" s="213"/>
      <c r="G696" s="214">
        <f t="shared" si="37"/>
        <v>0</v>
      </c>
      <c r="H696" s="216"/>
      <c r="I696" s="216"/>
      <c r="J696" s="216"/>
      <c r="K696" s="216"/>
      <c r="L696" s="216"/>
      <c r="M696" s="216"/>
      <c r="N696" s="216"/>
      <c r="O696" s="216"/>
      <c r="P696" s="216"/>
      <c r="Q696" s="216"/>
      <c r="R696" s="216"/>
      <c r="S696" s="216"/>
      <c r="T696" s="216"/>
      <c r="U696" s="216"/>
      <c r="V696" s="216"/>
      <c r="W696" s="216"/>
      <c r="X696" s="216"/>
      <c r="Y696" s="216"/>
      <c r="Z696" s="216"/>
      <c r="AA696" s="216"/>
      <c r="AB696" s="216"/>
      <c r="AC696" s="216"/>
      <c r="AD696" s="216"/>
      <c r="AE696" s="216"/>
      <c r="AF696" s="216"/>
      <c r="AG696" s="216"/>
      <c r="AH696" s="216"/>
      <c r="AI696" s="216"/>
      <c r="AJ696" s="216"/>
      <c r="AK696" s="216"/>
      <c r="AL696" s="216"/>
      <c r="AM696" s="216"/>
      <c r="AN696" s="216"/>
      <c r="AO696" s="216"/>
      <c r="AP696" s="216"/>
      <c r="AQ696" s="216"/>
      <c r="AR696" s="216"/>
      <c r="AS696" s="216"/>
      <c r="AT696" s="216"/>
      <c r="AU696" s="216"/>
      <c r="AV696" s="216"/>
      <c r="AW696" s="216"/>
      <c r="AX696" s="216"/>
      <c r="AY696" s="216"/>
      <c r="AZ696" s="216"/>
      <c r="BA696" s="216"/>
      <c r="BB696" s="216"/>
      <c r="BC696" s="216"/>
      <c r="BD696" s="216"/>
      <c r="BE696" s="216"/>
      <c r="BF696" s="216"/>
      <c r="BG696" s="216"/>
      <c r="BH696" s="216"/>
    </row>
    <row r="697" spans="1:60" ht="22.5" outlineLevel="1">
      <c r="A697" s="208">
        <v>278</v>
      </c>
      <c r="B697" s="209" t="s">
        <v>1052</v>
      </c>
      <c r="C697" s="210" t="s">
        <v>1053</v>
      </c>
      <c r="D697" s="211" t="s">
        <v>276</v>
      </c>
      <c r="E697" s="212">
        <v>2</v>
      </c>
      <c r="F697" s="213"/>
      <c r="G697" s="214">
        <f t="shared" si="37"/>
        <v>0</v>
      </c>
      <c r="H697" s="216"/>
      <c r="I697" s="216"/>
      <c r="J697" s="216"/>
      <c r="K697" s="216"/>
      <c r="L697" s="216"/>
      <c r="M697" s="216"/>
      <c r="N697" s="216"/>
      <c r="O697" s="216"/>
      <c r="P697" s="216"/>
      <c r="Q697" s="216"/>
      <c r="R697" s="216"/>
      <c r="S697" s="216"/>
      <c r="T697" s="216"/>
      <c r="U697" s="216"/>
      <c r="V697" s="216"/>
      <c r="W697" s="216"/>
      <c r="X697" s="216"/>
      <c r="Y697" s="216"/>
      <c r="Z697" s="216"/>
      <c r="AA697" s="216"/>
      <c r="AB697" s="216"/>
      <c r="AC697" s="216"/>
      <c r="AD697" s="216"/>
      <c r="AE697" s="216"/>
      <c r="AF697" s="216"/>
      <c r="AG697" s="216"/>
      <c r="AH697" s="216"/>
      <c r="AI697" s="216"/>
      <c r="AJ697" s="216"/>
      <c r="AK697" s="216"/>
      <c r="AL697" s="216"/>
      <c r="AM697" s="216"/>
      <c r="AN697" s="216"/>
      <c r="AO697" s="216"/>
      <c r="AP697" s="216"/>
      <c r="AQ697" s="216"/>
      <c r="AR697" s="216"/>
      <c r="AS697" s="216"/>
      <c r="AT697" s="216"/>
      <c r="AU697" s="216"/>
      <c r="AV697" s="216"/>
      <c r="AW697" s="216"/>
      <c r="AX697" s="216"/>
      <c r="AY697" s="216"/>
      <c r="AZ697" s="216"/>
      <c r="BA697" s="216"/>
      <c r="BB697" s="216"/>
      <c r="BC697" s="216"/>
      <c r="BD697" s="216"/>
      <c r="BE697" s="216"/>
      <c r="BF697" s="216"/>
      <c r="BG697" s="216"/>
      <c r="BH697" s="216"/>
    </row>
    <row r="698" spans="1:60" ht="33.75" outlineLevel="1">
      <c r="A698" s="208">
        <v>279</v>
      </c>
      <c r="B698" s="209" t="s">
        <v>1054</v>
      </c>
      <c r="C698" s="210" t="s">
        <v>1055</v>
      </c>
      <c r="D698" s="211" t="s">
        <v>162</v>
      </c>
      <c r="E698" s="212">
        <v>90</v>
      </c>
      <c r="F698" s="213"/>
      <c r="G698" s="214">
        <f t="shared" si="37"/>
        <v>0</v>
      </c>
      <c r="H698" s="216"/>
      <c r="I698" s="216"/>
      <c r="J698" s="216"/>
      <c r="K698" s="216"/>
      <c r="L698" s="216"/>
      <c r="M698" s="216"/>
      <c r="N698" s="216"/>
      <c r="O698" s="216"/>
      <c r="P698" s="216"/>
      <c r="Q698" s="216"/>
      <c r="R698" s="216"/>
      <c r="S698" s="216"/>
      <c r="T698" s="216"/>
      <c r="U698" s="216"/>
      <c r="V698" s="216"/>
      <c r="W698" s="216"/>
      <c r="X698" s="216"/>
      <c r="Y698" s="216"/>
      <c r="Z698" s="216"/>
      <c r="AA698" s="216"/>
      <c r="AB698" s="216"/>
      <c r="AC698" s="216"/>
      <c r="AD698" s="216"/>
      <c r="AE698" s="216"/>
      <c r="AF698" s="216"/>
      <c r="AG698" s="216"/>
      <c r="AH698" s="216"/>
      <c r="AI698" s="216"/>
      <c r="AJ698" s="216"/>
      <c r="AK698" s="216"/>
      <c r="AL698" s="216"/>
      <c r="AM698" s="216"/>
      <c r="AN698" s="216"/>
      <c r="AO698" s="216"/>
      <c r="AP698" s="216"/>
      <c r="AQ698" s="216"/>
      <c r="AR698" s="216"/>
      <c r="AS698" s="216"/>
      <c r="AT698" s="216"/>
      <c r="AU698" s="216"/>
      <c r="AV698" s="216"/>
      <c r="AW698" s="216"/>
      <c r="AX698" s="216"/>
      <c r="AY698" s="216"/>
      <c r="AZ698" s="216"/>
      <c r="BA698" s="216"/>
      <c r="BB698" s="216"/>
      <c r="BC698" s="216"/>
      <c r="BD698" s="216"/>
      <c r="BE698" s="216"/>
      <c r="BF698" s="216"/>
      <c r="BG698" s="216"/>
      <c r="BH698" s="216"/>
    </row>
    <row r="699" spans="1:60" ht="22.5" outlineLevel="1">
      <c r="A699" s="208">
        <v>280</v>
      </c>
      <c r="B699" s="209" t="s">
        <v>1056</v>
      </c>
      <c r="C699" s="210" t="s">
        <v>1057</v>
      </c>
      <c r="D699" s="211" t="s">
        <v>162</v>
      </c>
      <c r="E699" s="212">
        <v>31</v>
      </c>
      <c r="F699" s="213"/>
      <c r="G699" s="214">
        <f t="shared" si="37"/>
        <v>0</v>
      </c>
      <c r="H699" s="216"/>
      <c r="I699" s="216"/>
      <c r="J699" s="216"/>
      <c r="K699" s="216"/>
      <c r="L699" s="216"/>
      <c r="M699" s="216"/>
      <c r="N699" s="216"/>
      <c r="O699" s="216"/>
      <c r="P699" s="216"/>
      <c r="Q699" s="216"/>
      <c r="R699" s="216"/>
      <c r="S699" s="216"/>
      <c r="T699" s="216"/>
      <c r="U699" s="216"/>
      <c r="V699" s="216"/>
      <c r="W699" s="216"/>
      <c r="X699" s="216"/>
      <c r="Y699" s="216"/>
      <c r="Z699" s="216"/>
      <c r="AA699" s="216"/>
      <c r="AB699" s="216"/>
      <c r="AC699" s="216"/>
      <c r="AD699" s="216"/>
      <c r="AE699" s="216"/>
      <c r="AF699" s="216"/>
      <c r="AG699" s="216"/>
      <c r="AH699" s="216"/>
      <c r="AI699" s="216"/>
      <c r="AJ699" s="216"/>
      <c r="AK699" s="216"/>
      <c r="AL699" s="216"/>
      <c r="AM699" s="216"/>
      <c r="AN699" s="216"/>
      <c r="AO699" s="216"/>
      <c r="AP699" s="216"/>
      <c r="AQ699" s="216"/>
      <c r="AR699" s="216"/>
      <c r="AS699" s="216"/>
      <c r="AT699" s="216"/>
      <c r="AU699" s="216"/>
      <c r="AV699" s="216"/>
      <c r="AW699" s="216"/>
      <c r="AX699" s="216"/>
      <c r="AY699" s="216"/>
      <c r="AZ699" s="216"/>
      <c r="BA699" s="216"/>
      <c r="BB699" s="216"/>
      <c r="BC699" s="216"/>
      <c r="BD699" s="216"/>
      <c r="BE699" s="216"/>
      <c r="BF699" s="216"/>
      <c r="BG699" s="216"/>
      <c r="BH699" s="216"/>
    </row>
    <row r="700" spans="1:60" ht="33.75" outlineLevel="1">
      <c r="A700" s="208">
        <v>281</v>
      </c>
      <c r="B700" s="209" t="s">
        <v>1058</v>
      </c>
      <c r="C700" s="210" t="s">
        <v>1059</v>
      </c>
      <c r="D700" s="211"/>
      <c r="E700" s="212">
        <v>0</v>
      </c>
      <c r="F700" s="213">
        <v>0</v>
      </c>
      <c r="G700" s="214">
        <f t="shared" si="37"/>
        <v>0</v>
      </c>
      <c r="H700" s="216"/>
      <c r="I700" s="216"/>
      <c r="J700" s="216"/>
      <c r="K700" s="216"/>
      <c r="L700" s="216"/>
      <c r="M700" s="216"/>
      <c r="N700" s="216"/>
      <c r="O700" s="216"/>
      <c r="P700" s="216"/>
      <c r="Q700" s="216"/>
      <c r="R700" s="216"/>
      <c r="S700" s="216"/>
      <c r="T700" s="216"/>
      <c r="U700" s="216"/>
      <c r="V700" s="216"/>
      <c r="W700" s="216"/>
      <c r="X700" s="216"/>
      <c r="Y700" s="216"/>
      <c r="Z700" s="216"/>
      <c r="AA700" s="216"/>
      <c r="AB700" s="216"/>
      <c r="AC700" s="216"/>
      <c r="AD700" s="216"/>
      <c r="AE700" s="216"/>
      <c r="AF700" s="216"/>
      <c r="AG700" s="216"/>
      <c r="AH700" s="216"/>
      <c r="AI700" s="216"/>
      <c r="AJ700" s="216"/>
      <c r="AK700" s="216"/>
      <c r="AL700" s="216"/>
      <c r="AM700" s="216"/>
      <c r="AN700" s="216"/>
      <c r="AO700" s="216"/>
      <c r="AP700" s="216"/>
      <c r="AQ700" s="216"/>
      <c r="AR700" s="216"/>
      <c r="AS700" s="216"/>
      <c r="AT700" s="216"/>
      <c r="AU700" s="216"/>
      <c r="AV700" s="216"/>
      <c r="AW700" s="216"/>
      <c r="AX700" s="216"/>
      <c r="AY700" s="216"/>
      <c r="AZ700" s="216"/>
      <c r="BA700" s="216"/>
      <c r="BB700" s="216"/>
      <c r="BC700" s="216"/>
      <c r="BD700" s="216"/>
      <c r="BE700" s="216"/>
      <c r="BF700" s="216"/>
      <c r="BG700" s="216"/>
      <c r="BH700" s="216"/>
    </row>
    <row r="701" spans="1:60" ht="33.75" outlineLevel="1">
      <c r="A701" s="208">
        <v>282</v>
      </c>
      <c r="B701" s="209" t="s">
        <v>1060</v>
      </c>
      <c r="C701" s="210" t="s">
        <v>1061</v>
      </c>
      <c r="D701" s="211"/>
      <c r="E701" s="212">
        <v>0</v>
      </c>
      <c r="F701" s="213">
        <v>0</v>
      </c>
      <c r="G701" s="214">
        <f t="shared" si="37"/>
        <v>0</v>
      </c>
      <c r="H701" s="216"/>
      <c r="I701" s="216"/>
      <c r="J701" s="216"/>
      <c r="K701" s="216"/>
      <c r="L701" s="216"/>
      <c r="M701" s="216"/>
      <c r="N701" s="216"/>
      <c r="O701" s="216"/>
      <c r="P701" s="216"/>
      <c r="Q701" s="216"/>
      <c r="R701" s="216"/>
      <c r="S701" s="216"/>
      <c r="T701" s="216"/>
      <c r="U701" s="216"/>
      <c r="V701" s="216"/>
      <c r="W701" s="216"/>
      <c r="X701" s="216"/>
      <c r="Y701" s="216"/>
      <c r="Z701" s="216"/>
      <c r="AA701" s="216"/>
      <c r="AB701" s="216"/>
      <c r="AC701" s="216"/>
      <c r="AD701" s="216"/>
      <c r="AE701" s="216"/>
      <c r="AF701" s="216"/>
      <c r="AG701" s="216"/>
      <c r="AH701" s="216"/>
      <c r="AI701" s="216"/>
      <c r="AJ701" s="216"/>
      <c r="AK701" s="216"/>
      <c r="AL701" s="216"/>
      <c r="AM701" s="216"/>
      <c r="AN701" s="216"/>
      <c r="AO701" s="216"/>
      <c r="AP701" s="216"/>
      <c r="AQ701" s="216"/>
      <c r="AR701" s="216"/>
      <c r="AS701" s="216"/>
      <c r="AT701" s="216"/>
      <c r="AU701" s="216"/>
      <c r="AV701" s="216"/>
      <c r="AW701" s="216"/>
      <c r="AX701" s="216"/>
      <c r="AY701" s="216"/>
      <c r="AZ701" s="216"/>
      <c r="BA701" s="216"/>
      <c r="BB701" s="216"/>
      <c r="BC701" s="216"/>
      <c r="BD701" s="216"/>
      <c r="BE701" s="216"/>
      <c r="BF701" s="216"/>
      <c r="BG701" s="216"/>
      <c r="BH701" s="216"/>
    </row>
    <row r="702" spans="1:60" ht="22.5" outlineLevel="1">
      <c r="A702" s="208">
        <v>283</v>
      </c>
      <c r="B702" s="209" t="s">
        <v>1062</v>
      </c>
      <c r="C702" s="210" t="s">
        <v>1063</v>
      </c>
      <c r="D702" s="211" t="s">
        <v>276</v>
      </c>
      <c r="E702" s="212">
        <v>1</v>
      </c>
      <c r="F702" s="213"/>
      <c r="G702" s="214">
        <f t="shared" si="37"/>
        <v>0</v>
      </c>
      <c r="H702" s="216"/>
      <c r="I702" s="216"/>
      <c r="J702" s="216"/>
      <c r="K702" s="216"/>
      <c r="L702" s="216"/>
      <c r="M702" s="216"/>
      <c r="N702" s="216"/>
      <c r="O702" s="216"/>
      <c r="P702" s="216"/>
      <c r="Q702" s="216"/>
      <c r="R702" s="216"/>
      <c r="S702" s="216"/>
      <c r="T702" s="216"/>
      <c r="U702" s="216"/>
      <c r="V702" s="216"/>
      <c r="W702" s="216"/>
      <c r="X702" s="216"/>
      <c r="Y702" s="216"/>
      <c r="Z702" s="216"/>
      <c r="AA702" s="216"/>
      <c r="AB702" s="216"/>
      <c r="AC702" s="216"/>
      <c r="AD702" s="216"/>
      <c r="AE702" s="216"/>
      <c r="AF702" s="216"/>
      <c r="AG702" s="216"/>
      <c r="AH702" s="216"/>
      <c r="AI702" s="216"/>
      <c r="AJ702" s="216"/>
      <c r="AK702" s="216"/>
      <c r="AL702" s="216"/>
      <c r="AM702" s="216"/>
      <c r="AN702" s="216"/>
      <c r="AO702" s="216"/>
      <c r="AP702" s="216"/>
      <c r="AQ702" s="216"/>
      <c r="AR702" s="216"/>
      <c r="AS702" s="216"/>
      <c r="AT702" s="216"/>
      <c r="AU702" s="216"/>
      <c r="AV702" s="216"/>
      <c r="AW702" s="216"/>
      <c r="AX702" s="216"/>
      <c r="AY702" s="216"/>
      <c r="AZ702" s="216"/>
      <c r="BA702" s="216"/>
      <c r="BB702" s="216"/>
      <c r="BC702" s="216"/>
      <c r="BD702" s="216"/>
      <c r="BE702" s="216"/>
      <c r="BF702" s="216"/>
      <c r="BG702" s="216"/>
      <c r="BH702" s="216"/>
    </row>
    <row r="703" spans="1:60" ht="22.5" outlineLevel="1">
      <c r="A703" s="208">
        <v>284</v>
      </c>
      <c r="B703" s="209" t="s">
        <v>1064</v>
      </c>
      <c r="C703" s="210" t="s">
        <v>1065</v>
      </c>
      <c r="D703" s="211" t="s">
        <v>276</v>
      </c>
      <c r="E703" s="212">
        <v>1</v>
      </c>
      <c r="F703" s="213"/>
      <c r="G703" s="214">
        <f t="shared" si="37"/>
        <v>0</v>
      </c>
      <c r="H703" s="216"/>
      <c r="I703" s="216"/>
      <c r="J703" s="216"/>
      <c r="K703" s="216"/>
      <c r="L703" s="216"/>
      <c r="M703" s="216"/>
      <c r="N703" s="216"/>
      <c r="O703" s="216"/>
      <c r="P703" s="216"/>
      <c r="Q703" s="216"/>
      <c r="R703" s="216"/>
      <c r="S703" s="216"/>
      <c r="T703" s="216"/>
      <c r="U703" s="216"/>
      <c r="V703" s="216"/>
      <c r="W703" s="216"/>
      <c r="X703" s="216"/>
      <c r="Y703" s="216"/>
      <c r="Z703" s="216"/>
      <c r="AA703" s="216"/>
      <c r="AB703" s="216"/>
      <c r="AC703" s="216"/>
      <c r="AD703" s="216"/>
      <c r="AE703" s="216"/>
      <c r="AF703" s="216"/>
      <c r="AG703" s="216"/>
      <c r="AH703" s="216"/>
      <c r="AI703" s="216"/>
      <c r="AJ703" s="216"/>
      <c r="AK703" s="216"/>
      <c r="AL703" s="216"/>
      <c r="AM703" s="216"/>
      <c r="AN703" s="216"/>
      <c r="AO703" s="216"/>
      <c r="AP703" s="216"/>
      <c r="AQ703" s="216"/>
      <c r="AR703" s="216"/>
      <c r="AS703" s="216"/>
      <c r="AT703" s="216"/>
      <c r="AU703" s="216"/>
      <c r="AV703" s="216"/>
      <c r="AW703" s="216"/>
      <c r="AX703" s="216"/>
      <c r="AY703" s="216"/>
      <c r="AZ703" s="216"/>
      <c r="BA703" s="216"/>
      <c r="BB703" s="216"/>
      <c r="BC703" s="216"/>
      <c r="BD703" s="216"/>
      <c r="BE703" s="216"/>
      <c r="BF703" s="216"/>
      <c r="BG703" s="216"/>
      <c r="BH703" s="216"/>
    </row>
    <row r="704" spans="1:60" ht="22.5" outlineLevel="1">
      <c r="A704" s="208">
        <v>285</v>
      </c>
      <c r="B704" s="209" t="s">
        <v>1066</v>
      </c>
      <c r="C704" s="210" t="s">
        <v>1067</v>
      </c>
      <c r="D704" s="211" t="s">
        <v>276</v>
      </c>
      <c r="E704" s="212">
        <v>1</v>
      </c>
      <c r="F704" s="213"/>
      <c r="G704" s="214">
        <f t="shared" si="37"/>
        <v>0</v>
      </c>
      <c r="H704" s="216"/>
      <c r="I704" s="216"/>
      <c r="J704" s="216"/>
      <c r="K704" s="216"/>
      <c r="L704" s="216"/>
      <c r="M704" s="216"/>
      <c r="N704" s="216"/>
      <c r="O704" s="216"/>
      <c r="P704" s="216"/>
      <c r="Q704" s="216"/>
      <c r="R704" s="216"/>
      <c r="S704" s="216"/>
      <c r="T704" s="216"/>
      <c r="U704" s="216"/>
      <c r="V704" s="216"/>
      <c r="W704" s="216"/>
      <c r="X704" s="216"/>
      <c r="Y704" s="216"/>
      <c r="Z704" s="216"/>
      <c r="AA704" s="216"/>
      <c r="AB704" s="216"/>
      <c r="AC704" s="216"/>
      <c r="AD704" s="216"/>
      <c r="AE704" s="216"/>
      <c r="AF704" s="216"/>
      <c r="AG704" s="216"/>
      <c r="AH704" s="216"/>
      <c r="AI704" s="216"/>
      <c r="AJ704" s="216"/>
      <c r="AK704" s="216"/>
      <c r="AL704" s="216"/>
      <c r="AM704" s="216"/>
      <c r="AN704" s="216"/>
      <c r="AO704" s="216"/>
      <c r="AP704" s="216"/>
      <c r="AQ704" s="216"/>
      <c r="AR704" s="216"/>
      <c r="AS704" s="216"/>
      <c r="AT704" s="216"/>
      <c r="AU704" s="216"/>
      <c r="AV704" s="216"/>
      <c r="AW704" s="216"/>
      <c r="AX704" s="216"/>
      <c r="AY704" s="216"/>
      <c r="AZ704" s="216"/>
      <c r="BA704" s="216"/>
      <c r="BB704" s="216"/>
      <c r="BC704" s="216"/>
      <c r="BD704" s="216"/>
      <c r="BE704" s="216"/>
      <c r="BF704" s="216"/>
      <c r="BG704" s="216"/>
      <c r="BH704" s="216"/>
    </row>
    <row r="705" spans="1:60" ht="45" outlineLevel="1">
      <c r="A705" s="208">
        <v>286</v>
      </c>
      <c r="B705" s="209" t="s">
        <v>1068</v>
      </c>
      <c r="C705" s="210" t="s">
        <v>1069</v>
      </c>
      <c r="D705" s="211" t="s">
        <v>423</v>
      </c>
      <c r="E705" s="212">
        <v>13</v>
      </c>
      <c r="F705" s="213"/>
      <c r="G705" s="214">
        <f t="shared" si="37"/>
        <v>0</v>
      </c>
      <c r="H705" s="216"/>
      <c r="I705" s="216"/>
      <c r="J705" s="216"/>
      <c r="K705" s="216"/>
      <c r="L705" s="216"/>
      <c r="M705" s="216"/>
      <c r="N705" s="216"/>
      <c r="O705" s="216"/>
      <c r="P705" s="216"/>
      <c r="Q705" s="216"/>
      <c r="R705" s="216"/>
      <c r="S705" s="216"/>
      <c r="T705" s="216"/>
      <c r="U705" s="216"/>
      <c r="V705" s="216"/>
      <c r="W705" s="216"/>
      <c r="X705" s="216"/>
      <c r="Y705" s="216"/>
      <c r="Z705" s="216"/>
      <c r="AA705" s="216"/>
      <c r="AB705" s="216"/>
      <c r="AC705" s="216"/>
      <c r="AD705" s="216"/>
      <c r="AE705" s="216"/>
      <c r="AF705" s="216"/>
      <c r="AG705" s="216"/>
      <c r="AH705" s="216"/>
      <c r="AI705" s="216"/>
      <c r="AJ705" s="216"/>
      <c r="AK705" s="216"/>
      <c r="AL705" s="216"/>
      <c r="AM705" s="216"/>
      <c r="AN705" s="216"/>
      <c r="AO705" s="216"/>
      <c r="AP705" s="216"/>
      <c r="AQ705" s="216"/>
      <c r="AR705" s="216"/>
      <c r="AS705" s="216"/>
      <c r="AT705" s="216"/>
      <c r="AU705" s="216"/>
      <c r="AV705" s="216"/>
      <c r="AW705" s="216"/>
      <c r="AX705" s="216"/>
      <c r="AY705" s="216"/>
      <c r="AZ705" s="216"/>
      <c r="BA705" s="216"/>
      <c r="BB705" s="216"/>
      <c r="BC705" s="216"/>
      <c r="BD705" s="216"/>
      <c r="BE705" s="216"/>
      <c r="BF705" s="216"/>
      <c r="BG705" s="216"/>
      <c r="BH705" s="216"/>
    </row>
    <row r="706" spans="1:60" ht="22.5" outlineLevel="1">
      <c r="A706" s="208">
        <v>287</v>
      </c>
      <c r="B706" s="209" t="s">
        <v>1070</v>
      </c>
      <c r="C706" s="210" t="s">
        <v>1071</v>
      </c>
      <c r="D706" s="211" t="s">
        <v>162</v>
      </c>
      <c r="E706" s="212">
        <v>24</v>
      </c>
      <c r="F706" s="213"/>
      <c r="G706" s="214">
        <f t="shared" si="37"/>
        <v>0</v>
      </c>
      <c r="H706" s="216"/>
      <c r="I706" s="216"/>
      <c r="J706" s="216"/>
      <c r="K706" s="216"/>
      <c r="L706" s="216"/>
      <c r="M706" s="216"/>
      <c r="N706" s="216"/>
      <c r="O706" s="216"/>
      <c r="P706" s="216"/>
      <c r="Q706" s="216"/>
      <c r="R706" s="216"/>
      <c r="S706" s="216"/>
      <c r="T706" s="216"/>
      <c r="U706" s="216"/>
      <c r="V706" s="216"/>
      <c r="W706" s="216"/>
      <c r="X706" s="216"/>
      <c r="Y706" s="216"/>
      <c r="Z706" s="216"/>
      <c r="AA706" s="216"/>
      <c r="AB706" s="216"/>
      <c r="AC706" s="216"/>
      <c r="AD706" s="216"/>
      <c r="AE706" s="216"/>
      <c r="AF706" s="216"/>
      <c r="AG706" s="216"/>
      <c r="AH706" s="216"/>
      <c r="AI706" s="216"/>
      <c r="AJ706" s="216"/>
      <c r="AK706" s="216"/>
      <c r="AL706" s="216"/>
      <c r="AM706" s="216"/>
      <c r="AN706" s="216"/>
      <c r="AO706" s="216"/>
      <c r="AP706" s="216"/>
      <c r="AQ706" s="216"/>
      <c r="AR706" s="216"/>
      <c r="AS706" s="216"/>
      <c r="AT706" s="216"/>
      <c r="AU706" s="216"/>
      <c r="AV706" s="216"/>
      <c r="AW706" s="216"/>
      <c r="AX706" s="216"/>
      <c r="AY706" s="216"/>
      <c r="AZ706" s="216"/>
      <c r="BA706" s="216"/>
      <c r="BB706" s="216"/>
      <c r="BC706" s="216"/>
      <c r="BD706" s="216"/>
      <c r="BE706" s="216"/>
      <c r="BF706" s="216"/>
      <c r="BG706" s="216"/>
      <c r="BH706" s="216"/>
    </row>
    <row r="707" spans="1:60" ht="22.5" outlineLevel="1">
      <c r="A707" s="208">
        <v>288</v>
      </c>
      <c r="B707" s="209" t="s">
        <v>1072</v>
      </c>
      <c r="C707" s="210" t="s">
        <v>1073</v>
      </c>
      <c r="D707" s="211" t="s">
        <v>162</v>
      </c>
      <c r="E707" s="212">
        <v>10.2</v>
      </c>
      <c r="F707" s="213"/>
      <c r="G707" s="214">
        <f t="shared" si="37"/>
        <v>0</v>
      </c>
      <c r="H707" s="216"/>
      <c r="I707" s="216"/>
      <c r="J707" s="216"/>
      <c r="K707" s="216"/>
      <c r="L707" s="216"/>
      <c r="M707" s="216"/>
      <c r="N707" s="216"/>
      <c r="O707" s="216"/>
      <c r="P707" s="216"/>
      <c r="Q707" s="216"/>
      <c r="R707" s="216"/>
      <c r="S707" s="216"/>
      <c r="T707" s="216"/>
      <c r="U707" s="216"/>
      <c r="V707" s="216"/>
      <c r="W707" s="216"/>
      <c r="X707" s="216"/>
      <c r="Y707" s="216"/>
      <c r="Z707" s="216"/>
      <c r="AA707" s="216"/>
      <c r="AB707" s="216"/>
      <c r="AC707" s="216"/>
      <c r="AD707" s="216"/>
      <c r="AE707" s="216"/>
      <c r="AF707" s="216"/>
      <c r="AG707" s="216"/>
      <c r="AH707" s="216"/>
      <c r="AI707" s="216"/>
      <c r="AJ707" s="216"/>
      <c r="AK707" s="216"/>
      <c r="AL707" s="216"/>
      <c r="AM707" s="216"/>
      <c r="AN707" s="216"/>
      <c r="AO707" s="216"/>
      <c r="AP707" s="216"/>
      <c r="AQ707" s="216"/>
      <c r="AR707" s="216"/>
      <c r="AS707" s="216"/>
      <c r="AT707" s="216"/>
      <c r="AU707" s="216"/>
      <c r="AV707" s="216"/>
      <c r="AW707" s="216"/>
      <c r="AX707" s="216"/>
      <c r="AY707" s="216"/>
      <c r="AZ707" s="216"/>
      <c r="BA707" s="216"/>
      <c r="BB707" s="216"/>
      <c r="BC707" s="216"/>
      <c r="BD707" s="216"/>
      <c r="BE707" s="216"/>
      <c r="BF707" s="216"/>
      <c r="BG707" s="216"/>
      <c r="BH707" s="216"/>
    </row>
    <row r="708" spans="1:60" ht="22.5" outlineLevel="1">
      <c r="A708" s="208">
        <v>289</v>
      </c>
      <c r="B708" s="209" t="s">
        <v>1074</v>
      </c>
      <c r="C708" s="210" t="s">
        <v>1075</v>
      </c>
      <c r="D708" s="211" t="s">
        <v>162</v>
      </c>
      <c r="E708" s="212">
        <v>7.5</v>
      </c>
      <c r="F708" s="213"/>
      <c r="G708" s="214">
        <f t="shared" si="37"/>
        <v>0</v>
      </c>
      <c r="H708" s="216"/>
      <c r="I708" s="216"/>
      <c r="J708" s="216"/>
      <c r="K708" s="216"/>
      <c r="L708" s="216"/>
      <c r="M708" s="216"/>
      <c r="N708" s="216"/>
      <c r="O708" s="216"/>
      <c r="P708" s="216"/>
      <c r="Q708" s="216"/>
      <c r="R708" s="216"/>
      <c r="S708" s="216"/>
      <c r="T708" s="216"/>
      <c r="U708" s="216"/>
      <c r="V708" s="216"/>
      <c r="W708" s="216"/>
      <c r="X708" s="216"/>
      <c r="Y708" s="216"/>
      <c r="Z708" s="216"/>
      <c r="AA708" s="216"/>
      <c r="AB708" s="216"/>
      <c r="AC708" s="216"/>
      <c r="AD708" s="216"/>
      <c r="AE708" s="216"/>
      <c r="AF708" s="216"/>
      <c r="AG708" s="216"/>
      <c r="AH708" s="216"/>
      <c r="AI708" s="216"/>
      <c r="AJ708" s="216"/>
      <c r="AK708" s="216"/>
      <c r="AL708" s="216"/>
      <c r="AM708" s="216"/>
      <c r="AN708" s="216"/>
      <c r="AO708" s="216"/>
      <c r="AP708" s="216"/>
      <c r="AQ708" s="216"/>
      <c r="AR708" s="216"/>
      <c r="AS708" s="216"/>
      <c r="AT708" s="216"/>
      <c r="AU708" s="216"/>
      <c r="AV708" s="216"/>
      <c r="AW708" s="216"/>
      <c r="AX708" s="216"/>
      <c r="AY708" s="216"/>
      <c r="AZ708" s="216"/>
      <c r="BA708" s="216"/>
      <c r="BB708" s="216"/>
      <c r="BC708" s="216"/>
      <c r="BD708" s="216"/>
      <c r="BE708" s="216"/>
      <c r="BF708" s="216"/>
      <c r="BG708" s="216"/>
      <c r="BH708" s="216"/>
    </row>
    <row r="709" spans="1:60" ht="22.5" outlineLevel="1">
      <c r="A709" s="208">
        <v>290</v>
      </c>
      <c r="B709" s="209" t="s">
        <v>1076</v>
      </c>
      <c r="C709" s="210" t="s">
        <v>1077</v>
      </c>
      <c r="D709" s="211" t="s">
        <v>162</v>
      </c>
      <c r="E709" s="212">
        <v>0.82</v>
      </c>
      <c r="F709" s="213"/>
      <c r="G709" s="214">
        <f t="shared" si="37"/>
        <v>0</v>
      </c>
      <c r="H709" s="216"/>
      <c r="I709" s="216"/>
      <c r="J709" s="216"/>
      <c r="K709" s="216"/>
      <c r="L709" s="216"/>
      <c r="M709" s="216"/>
      <c r="N709" s="216"/>
      <c r="O709" s="216"/>
      <c r="P709" s="216"/>
      <c r="Q709" s="216"/>
      <c r="R709" s="216"/>
      <c r="S709" s="216"/>
      <c r="T709" s="216"/>
      <c r="U709" s="216"/>
      <c r="V709" s="216"/>
      <c r="W709" s="216"/>
      <c r="X709" s="216"/>
      <c r="Y709" s="216"/>
      <c r="Z709" s="216"/>
      <c r="AA709" s="216"/>
      <c r="AB709" s="216"/>
      <c r="AC709" s="216"/>
      <c r="AD709" s="216"/>
      <c r="AE709" s="216"/>
      <c r="AF709" s="216"/>
      <c r="AG709" s="216"/>
      <c r="AH709" s="216"/>
      <c r="AI709" s="216"/>
      <c r="AJ709" s="216"/>
      <c r="AK709" s="216"/>
      <c r="AL709" s="216"/>
      <c r="AM709" s="216"/>
      <c r="AN709" s="216"/>
      <c r="AO709" s="216"/>
      <c r="AP709" s="216"/>
      <c r="AQ709" s="216"/>
      <c r="AR709" s="216"/>
      <c r="AS709" s="216"/>
      <c r="AT709" s="216"/>
      <c r="AU709" s="216"/>
      <c r="AV709" s="216"/>
      <c r="AW709" s="216"/>
      <c r="AX709" s="216"/>
      <c r="AY709" s="216"/>
      <c r="AZ709" s="216"/>
      <c r="BA709" s="216"/>
      <c r="BB709" s="216"/>
      <c r="BC709" s="216"/>
      <c r="BD709" s="216"/>
      <c r="BE709" s="216"/>
      <c r="BF709" s="216"/>
      <c r="BG709" s="216"/>
      <c r="BH709" s="216"/>
    </row>
    <row r="710" spans="1:60" ht="22.5" outlineLevel="1">
      <c r="A710" s="208">
        <v>291</v>
      </c>
      <c r="B710" s="209" t="s">
        <v>1078</v>
      </c>
      <c r="C710" s="210" t="s">
        <v>1079</v>
      </c>
      <c r="D710" s="211" t="s">
        <v>258</v>
      </c>
      <c r="E710" s="212">
        <v>2.86867</v>
      </c>
      <c r="F710" s="213"/>
      <c r="G710" s="214">
        <f t="shared" si="37"/>
        <v>0</v>
      </c>
      <c r="H710" s="216"/>
      <c r="I710" s="216"/>
      <c r="J710" s="216"/>
      <c r="K710" s="216"/>
      <c r="L710" s="216"/>
      <c r="M710" s="216"/>
      <c r="N710" s="216"/>
      <c r="O710" s="216"/>
      <c r="P710" s="216"/>
      <c r="Q710" s="216"/>
      <c r="R710" s="216"/>
      <c r="S710" s="216"/>
      <c r="T710" s="216"/>
      <c r="U710" s="216"/>
      <c r="V710" s="216"/>
      <c r="W710" s="216"/>
      <c r="X710" s="216"/>
      <c r="Y710" s="216"/>
      <c r="Z710" s="216"/>
      <c r="AA710" s="216"/>
      <c r="AB710" s="216"/>
      <c r="AC710" s="216"/>
      <c r="AD710" s="216"/>
      <c r="AE710" s="216"/>
      <c r="AF710" s="216"/>
      <c r="AG710" s="216"/>
      <c r="AH710" s="216"/>
      <c r="AI710" s="216"/>
      <c r="AJ710" s="216"/>
      <c r="AK710" s="216"/>
      <c r="AL710" s="216"/>
      <c r="AM710" s="216"/>
      <c r="AN710" s="216"/>
      <c r="AO710" s="216"/>
      <c r="AP710" s="216"/>
      <c r="AQ710" s="216"/>
      <c r="AR710" s="216"/>
      <c r="AS710" s="216"/>
      <c r="AT710" s="216"/>
      <c r="AU710" s="216"/>
      <c r="AV710" s="216"/>
      <c r="AW710" s="216"/>
      <c r="AX710" s="216"/>
      <c r="AY710" s="216"/>
      <c r="AZ710" s="216"/>
      <c r="BA710" s="216"/>
      <c r="BB710" s="216"/>
      <c r="BC710" s="216"/>
      <c r="BD710" s="216"/>
      <c r="BE710" s="216"/>
      <c r="BF710" s="216"/>
      <c r="BG710" s="216"/>
      <c r="BH710" s="216"/>
    </row>
    <row r="711" spans="1:60" ht="33.75" outlineLevel="1">
      <c r="A711" s="208"/>
      <c r="B711" s="209"/>
      <c r="C711" s="217" t="s">
        <v>1080</v>
      </c>
      <c r="D711" s="218"/>
      <c r="E711" s="219">
        <v>1.9096</v>
      </c>
      <c r="F711" s="213"/>
      <c r="G711" s="214"/>
      <c r="H711" s="216"/>
      <c r="I711" s="216"/>
      <c r="J711" s="216"/>
      <c r="K711" s="216"/>
      <c r="L711" s="216"/>
      <c r="M711" s="216"/>
      <c r="N711" s="216"/>
      <c r="O711" s="216"/>
      <c r="P711" s="216"/>
      <c r="Q711" s="216"/>
      <c r="R711" s="216"/>
      <c r="S711" s="216"/>
      <c r="T711" s="216"/>
      <c r="U711" s="216"/>
      <c r="V711" s="216"/>
      <c r="W711" s="216"/>
      <c r="X711" s="216"/>
      <c r="Y711" s="216"/>
      <c r="Z711" s="216"/>
      <c r="AA711" s="216"/>
      <c r="AB711" s="216"/>
      <c r="AC711" s="216"/>
      <c r="AD711" s="216"/>
      <c r="AE711" s="216"/>
      <c r="AF711" s="216"/>
      <c r="AG711" s="216"/>
      <c r="AH711" s="216"/>
      <c r="AI711" s="216"/>
      <c r="AJ711" s="216"/>
      <c r="AK711" s="216"/>
      <c r="AL711" s="216"/>
      <c r="AM711" s="216"/>
      <c r="AN711" s="216"/>
      <c r="AO711" s="216"/>
      <c r="AP711" s="216"/>
      <c r="AQ711" s="216"/>
      <c r="AR711" s="216"/>
      <c r="AS711" s="216"/>
      <c r="AT711" s="216"/>
      <c r="AU711" s="216"/>
      <c r="AV711" s="216"/>
      <c r="AW711" s="216"/>
      <c r="AX711" s="216"/>
      <c r="AY711" s="216"/>
      <c r="AZ711" s="216"/>
      <c r="BA711" s="216"/>
      <c r="BB711" s="216"/>
      <c r="BC711" s="216"/>
      <c r="BD711" s="216"/>
      <c r="BE711" s="216"/>
      <c r="BF711" s="216"/>
      <c r="BG711" s="216"/>
      <c r="BH711" s="216"/>
    </row>
    <row r="712" spans="1:60" ht="33.75" outlineLevel="1">
      <c r="A712" s="208"/>
      <c r="B712" s="209"/>
      <c r="C712" s="217" t="s">
        <v>1081</v>
      </c>
      <c r="D712" s="218"/>
      <c r="E712" s="219">
        <v>0.9591</v>
      </c>
      <c r="F712" s="213"/>
      <c r="G712" s="214"/>
      <c r="H712" s="216"/>
      <c r="I712" s="216"/>
      <c r="J712" s="216"/>
      <c r="K712" s="216"/>
      <c r="L712" s="216"/>
      <c r="M712" s="216"/>
      <c r="N712" s="216"/>
      <c r="O712" s="216"/>
      <c r="P712" s="216"/>
      <c r="Q712" s="216"/>
      <c r="R712" s="216"/>
      <c r="S712" s="216"/>
      <c r="T712" s="216"/>
      <c r="U712" s="216"/>
      <c r="V712" s="216"/>
      <c r="W712" s="216"/>
      <c r="X712" s="216"/>
      <c r="Y712" s="216"/>
      <c r="Z712" s="216"/>
      <c r="AA712" s="216"/>
      <c r="AB712" s="216"/>
      <c r="AC712" s="216"/>
      <c r="AD712" s="216"/>
      <c r="AE712" s="216"/>
      <c r="AF712" s="216"/>
      <c r="AG712" s="216"/>
      <c r="AH712" s="216"/>
      <c r="AI712" s="216"/>
      <c r="AJ712" s="216"/>
      <c r="AK712" s="216"/>
      <c r="AL712" s="216"/>
      <c r="AM712" s="216"/>
      <c r="AN712" s="216"/>
      <c r="AO712" s="216"/>
      <c r="AP712" s="216"/>
      <c r="AQ712" s="216"/>
      <c r="AR712" s="216"/>
      <c r="AS712" s="216"/>
      <c r="AT712" s="216"/>
      <c r="AU712" s="216"/>
      <c r="AV712" s="216"/>
      <c r="AW712" s="216"/>
      <c r="AX712" s="216"/>
      <c r="AY712" s="216"/>
      <c r="AZ712" s="216"/>
      <c r="BA712" s="216"/>
      <c r="BB712" s="216"/>
      <c r="BC712" s="216"/>
      <c r="BD712" s="216"/>
      <c r="BE712" s="216"/>
      <c r="BF712" s="216"/>
      <c r="BG712" s="216"/>
      <c r="BH712" s="216"/>
    </row>
    <row r="713" spans="1:60" ht="22.5" outlineLevel="1">
      <c r="A713" s="208">
        <v>292</v>
      </c>
      <c r="B713" s="209" t="s">
        <v>1082</v>
      </c>
      <c r="C713" s="210" t="s">
        <v>1083</v>
      </c>
      <c r="D713" s="211" t="s">
        <v>258</v>
      </c>
      <c r="E713" s="212">
        <v>0.04094</v>
      </c>
      <c r="F713" s="213"/>
      <c r="G713" s="214">
        <f>E713*F713</f>
        <v>0</v>
      </c>
      <c r="H713" s="216"/>
      <c r="I713" s="216"/>
      <c r="J713" s="216"/>
      <c r="K713" s="216"/>
      <c r="L713" s="216"/>
      <c r="M713" s="216"/>
      <c r="N713" s="216"/>
      <c r="O713" s="216"/>
      <c r="P713" s="216"/>
      <c r="Q713" s="216"/>
      <c r="R713" s="216"/>
      <c r="S713" s="216"/>
      <c r="T713" s="216"/>
      <c r="U713" s="216"/>
      <c r="V713" s="216"/>
      <c r="W713" s="216"/>
      <c r="X713" s="216"/>
      <c r="Y713" s="216"/>
      <c r="Z713" s="216"/>
      <c r="AA713" s="216"/>
      <c r="AB713" s="216"/>
      <c r="AC713" s="216"/>
      <c r="AD713" s="216"/>
      <c r="AE713" s="216"/>
      <c r="AF713" s="216"/>
      <c r="AG713" s="216"/>
      <c r="AH713" s="216"/>
      <c r="AI713" s="216"/>
      <c r="AJ713" s="216"/>
      <c r="AK713" s="216"/>
      <c r="AL713" s="216"/>
      <c r="AM713" s="216"/>
      <c r="AN713" s="216"/>
      <c r="AO713" s="216"/>
      <c r="AP713" s="216"/>
      <c r="AQ713" s="216"/>
      <c r="AR713" s="216"/>
      <c r="AS713" s="216"/>
      <c r="AT713" s="216"/>
      <c r="AU713" s="216"/>
      <c r="AV713" s="216"/>
      <c r="AW713" s="216"/>
      <c r="AX713" s="216"/>
      <c r="AY713" s="216"/>
      <c r="AZ713" s="216"/>
      <c r="BA713" s="216"/>
      <c r="BB713" s="216"/>
      <c r="BC713" s="216"/>
      <c r="BD713" s="216"/>
      <c r="BE713" s="216"/>
      <c r="BF713" s="216"/>
      <c r="BG713" s="216"/>
      <c r="BH713" s="216"/>
    </row>
    <row r="714" spans="1:60" ht="12.75" outlineLevel="1">
      <c r="A714" s="208"/>
      <c r="B714" s="209"/>
      <c r="C714" s="217" t="s">
        <v>1084</v>
      </c>
      <c r="D714" s="218"/>
      <c r="E714" s="219">
        <v>0.0409</v>
      </c>
      <c r="F714" s="213"/>
      <c r="G714" s="214"/>
      <c r="H714" s="216"/>
      <c r="I714" s="216"/>
      <c r="J714" s="216"/>
      <c r="K714" s="216"/>
      <c r="L714" s="216"/>
      <c r="M714" s="216"/>
      <c r="N714" s="216"/>
      <c r="O714" s="216"/>
      <c r="P714" s="216"/>
      <c r="Q714" s="216"/>
      <c r="R714" s="216"/>
      <c r="S714" s="216"/>
      <c r="T714" s="216"/>
      <c r="U714" s="216"/>
      <c r="V714" s="216"/>
      <c r="W714" s="216"/>
      <c r="X714" s="216"/>
      <c r="Y714" s="216"/>
      <c r="Z714" s="216"/>
      <c r="AA714" s="216"/>
      <c r="AB714" s="216"/>
      <c r="AC714" s="216"/>
      <c r="AD714" s="216"/>
      <c r="AE714" s="216"/>
      <c r="AF714" s="216"/>
      <c r="AG714" s="216"/>
      <c r="AH714" s="216"/>
      <c r="AI714" s="216"/>
      <c r="AJ714" s="216"/>
      <c r="AK714" s="216"/>
      <c r="AL714" s="216"/>
      <c r="AM714" s="216"/>
      <c r="AN714" s="216"/>
      <c r="AO714" s="216"/>
      <c r="AP714" s="216"/>
      <c r="AQ714" s="216"/>
      <c r="AR714" s="216"/>
      <c r="AS714" s="216"/>
      <c r="AT714" s="216"/>
      <c r="AU714" s="216"/>
      <c r="AV714" s="216"/>
      <c r="AW714" s="216"/>
      <c r="AX714" s="216"/>
      <c r="AY714" s="216"/>
      <c r="AZ714" s="216"/>
      <c r="BA714" s="216"/>
      <c r="BB714" s="216"/>
      <c r="BC714" s="216"/>
      <c r="BD714" s="216"/>
      <c r="BE714" s="216"/>
      <c r="BF714" s="216"/>
      <c r="BG714" s="216"/>
      <c r="BH714" s="216"/>
    </row>
    <row r="715" spans="1:60" ht="33.75" outlineLevel="1">
      <c r="A715" s="208">
        <v>293</v>
      </c>
      <c r="B715" s="209" t="s">
        <v>1085</v>
      </c>
      <c r="C715" s="210" t="s">
        <v>1086</v>
      </c>
      <c r="D715" s="211" t="s">
        <v>258</v>
      </c>
      <c r="E715" s="212">
        <v>1.04259</v>
      </c>
      <c r="F715" s="213"/>
      <c r="G715" s="214">
        <f>E715*F715</f>
        <v>0</v>
      </c>
      <c r="H715" s="216"/>
      <c r="I715" s="216"/>
      <c r="J715" s="216"/>
      <c r="K715" s="216"/>
      <c r="L715" s="216"/>
      <c r="M715" s="216"/>
      <c r="N715" s="216"/>
      <c r="O715" s="216"/>
      <c r="P715" s="216"/>
      <c r="Q715" s="216"/>
      <c r="R715" s="216"/>
      <c r="S715" s="216"/>
      <c r="T715" s="216"/>
      <c r="U715" s="216"/>
      <c r="V715" s="216"/>
      <c r="W715" s="216"/>
      <c r="X715" s="216"/>
      <c r="Y715" s="216"/>
      <c r="Z715" s="216"/>
      <c r="AA715" s="216"/>
      <c r="AB715" s="216"/>
      <c r="AC715" s="216"/>
      <c r="AD715" s="216"/>
      <c r="AE715" s="216"/>
      <c r="AF715" s="216"/>
      <c r="AG715" s="216"/>
      <c r="AH715" s="216"/>
      <c r="AI715" s="216"/>
      <c r="AJ715" s="216"/>
      <c r="AK715" s="216"/>
      <c r="AL715" s="216"/>
      <c r="AM715" s="216"/>
      <c r="AN715" s="216"/>
      <c r="AO715" s="216"/>
      <c r="AP715" s="216"/>
      <c r="AQ715" s="216"/>
      <c r="AR715" s="216"/>
      <c r="AS715" s="216"/>
      <c r="AT715" s="216"/>
      <c r="AU715" s="216"/>
      <c r="AV715" s="216"/>
      <c r="AW715" s="216"/>
      <c r="AX715" s="216"/>
      <c r="AY715" s="216"/>
      <c r="AZ715" s="216"/>
      <c r="BA715" s="216"/>
      <c r="BB715" s="216"/>
      <c r="BC715" s="216"/>
      <c r="BD715" s="216"/>
      <c r="BE715" s="216"/>
      <c r="BF715" s="216"/>
      <c r="BG715" s="216"/>
      <c r="BH715" s="216"/>
    </row>
    <row r="716" spans="1:60" ht="12.75" outlineLevel="1">
      <c r="A716" s="208"/>
      <c r="B716" s="209"/>
      <c r="C716" s="217" t="s">
        <v>1087</v>
      </c>
      <c r="D716" s="218"/>
      <c r="E716" s="219">
        <v>1.0426</v>
      </c>
      <c r="F716" s="213"/>
      <c r="G716" s="214"/>
      <c r="H716" s="216"/>
      <c r="I716" s="216"/>
      <c r="J716" s="216"/>
      <c r="K716" s="216"/>
      <c r="L716" s="216"/>
      <c r="M716" s="216"/>
      <c r="N716" s="216"/>
      <c r="O716" s="216"/>
      <c r="P716" s="216"/>
      <c r="Q716" s="216"/>
      <c r="R716" s="216"/>
      <c r="S716" s="216"/>
      <c r="T716" s="216"/>
      <c r="U716" s="216"/>
      <c r="V716" s="216"/>
      <c r="W716" s="216"/>
      <c r="X716" s="216"/>
      <c r="Y716" s="216"/>
      <c r="Z716" s="216"/>
      <c r="AA716" s="216"/>
      <c r="AB716" s="216"/>
      <c r="AC716" s="216"/>
      <c r="AD716" s="216"/>
      <c r="AE716" s="216"/>
      <c r="AF716" s="216"/>
      <c r="AG716" s="216"/>
      <c r="AH716" s="216"/>
      <c r="AI716" s="216"/>
      <c r="AJ716" s="216"/>
      <c r="AK716" s="216"/>
      <c r="AL716" s="216"/>
      <c r="AM716" s="216"/>
      <c r="AN716" s="216"/>
      <c r="AO716" s="216"/>
      <c r="AP716" s="216"/>
      <c r="AQ716" s="216"/>
      <c r="AR716" s="216"/>
      <c r="AS716" s="216"/>
      <c r="AT716" s="216"/>
      <c r="AU716" s="216"/>
      <c r="AV716" s="216"/>
      <c r="AW716" s="216"/>
      <c r="AX716" s="216"/>
      <c r="AY716" s="216"/>
      <c r="AZ716" s="216"/>
      <c r="BA716" s="216"/>
      <c r="BB716" s="216"/>
      <c r="BC716" s="216"/>
      <c r="BD716" s="216"/>
      <c r="BE716" s="216"/>
      <c r="BF716" s="216"/>
      <c r="BG716" s="216"/>
      <c r="BH716" s="216"/>
    </row>
    <row r="717" spans="1:60" ht="22.5" outlineLevel="1">
      <c r="A717" s="208" t="s">
        <v>1088</v>
      </c>
      <c r="B717" s="209" t="s">
        <v>1089</v>
      </c>
      <c r="C717" s="210" t="s">
        <v>1090</v>
      </c>
      <c r="D717" s="211" t="s">
        <v>152</v>
      </c>
      <c r="E717" s="212">
        <v>23.1</v>
      </c>
      <c r="F717" s="213"/>
      <c r="G717" s="214">
        <f>E717*F717</f>
        <v>0</v>
      </c>
      <c r="H717" s="216"/>
      <c r="I717" s="216"/>
      <c r="J717" s="216"/>
      <c r="K717" s="216"/>
      <c r="L717" s="216"/>
      <c r="M717" s="216"/>
      <c r="N717" s="216"/>
      <c r="O717" s="216"/>
      <c r="P717" s="216"/>
      <c r="Q717" s="216"/>
      <c r="R717" s="216"/>
      <c r="S717" s="216"/>
      <c r="T717" s="216"/>
      <c r="U717" s="216"/>
      <c r="V717" s="216"/>
      <c r="W717" s="216"/>
      <c r="X717" s="216"/>
      <c r="Y717" s="216"/>
      <c r="Z717" s="216"/>
      <c r="AA717" s="216"/>
      <c r="AB717" s="216"/>
      <c r="AC717" s="216"/>
      <c r="AD717" s="216"/>
      <c r="AE717" s="216"/>
      <c r="AF717" s="216"/>
      <c r="AG717" s="216"/>
      <c r="AH717" s="216"/>
      <c r="AI717" s="216"/>
      <c r="AJ717" s="216"/>
      <c r="AK717" s="216"/>
      <c r="AL717" s="216"/>
      <c r="AM717" s="216"/>
      <c r="AN717" s="216"/>
      <c r="AO717" s="216"/>
      <c r="AP717" s="216"/>
      <c r="AQ717" s="216"/>
      <c r="AR717" s="216"/>
      <c r="AS717" s="216"/>
      <c r="AT717" s="216"/>
      <c r="AU717" s="216"/>
      <c r="AV717" s="216"/>
      <c r="AW717" s="216"/>
      <c r="AX717" s="216"/>
      <c r="AY717" s="216"/>
      <c r="AZ717" s="216"/>
      <c r="BA717" s="216"/>
      <c r="BB717" s="216"/>
      <c r="BC717" s="216"/>
      <c r="BD717" s="216"/>
      <c r="BE717" s="216"/>
      <c r="BF717" s="216"/>
      <c r="BG717" s="216"/>
      <c r="BH717" s="216"/>
    </row>
    <row r="718" spans="1:60" ht="12.75" outlineLevel="1">
      <c r="A718" s="208"/>
      <c r="B718" s="209"/>
      <c r="C718" s="217" t="s">
        <v>1091</v>
      </c>
      <c r="D718" s="218"/>
      <c r="E718" s="219">
        <f>2.1*11</f>
        <v>23.1</v>
      </c>
      <c r="F718" s="213"/>
      <c r="G718" s="214"/>
      <c r="H718" s="216"/>
      <c r="I718" s="216"/>
      <c r="J718" s="216"/>
      <c r="K718" s="216"/>
      <c r="L718" s="216"/>
      <c r="M718" s="216"/>
      <c r="N718" s="216"/>
      <c r="O718" s="216"/>
      <c r="P718" s="216"/>
      <c r="Q718" s="216"/>
      <c r="R718" s="216"/>
      <c r="S718" s="216"/>
      <c r="T718" s="216"/>
      <c r="U718" s="216"/>
      <c r="V718" s="216"/>
      <c r="W718" s="216"/>
      <c r="X718" s="216"/>
      <c r="Y718" s="216"/>
      <c r="Z718" s="216"/>
      <c r="AA718" s="216"/>
      <c r="AB718" s="216"/>
      <c r="AC718" s="216"/>
      <c r="AD718" s="216"/>
      <c r="AE718" s="216"/>
      <c r="AF718" s="216"/>
      <c r="AG718" s="216"/>
      <c r="AH718" s="216"/>
      <c r="AI718" s="216"/>
      <c r="AJ718" s="216"/>
      <c r="AK718" s="216"/>
      <c r="AL718" s="216"/>
      <c r="AM718" s="216"/>
      <c r="AN718" s="216"/>
      <c r="AO718" s="216"/>
      <c r="AP718" s="216"/>
      <c r="AQ718" s="216"/>
      <c r="AR718" s="216"/>
      <c r="AS718" s="216"/>
      <c r="AT718" s="216"/>
      <c r="AU718" s="216"/>
      <c r="AV718" s="216"/>
      <c r="AW718" s="216"/>
      <c r="AX718" s="216"/>
      <c r="AY718" s="216"/>
      <c r="AZ718" s="216"/>
      <c r="BA718" s="216"/>
      <c r="BB718" s="216"/>
      <c r="BC718" s="216"/>
      <c r="BD718" s="216"/>
      <c r="BE718" s="216"/>
      <c r="BF718" s="216"/>
      <c r="BG718" s="216"/>
      <c r="BH718" s="216"/>
    </row>
    <row r="719" spans="1:60" ht="33.75" outlineLevel="1">
      <c r="A719" s="208">
        <v>294</v>
      </c>
      <c r="B719" s="209" t="s">
        <v>1092</v>
      </c>
      <c r="C719" s="210" t="s">
        <v>1093</v>
      </c>
      <c r="D719" s="211" t="s">
        <v>152</v>
      </c>
      <c r="E719" s="212">
        <v>72</v>
      </c>
      <c r="F719" s="213"/>
      <c r="G719" s="214">
        <f aca="true" t="shared" si="38" ref="G719:G723">E719*F719</f>
        <v>0</v>
      </c>
      <c r="H719" s="216"/>
      <c r="I719" s="216"/>
      <c r="J719" s="216"/>
      <c r="K719" s="216"/>
      <c r="L719" s="216"/>
      <c r="M719" s="216"/>
      <c r="N719" s="216"/>
      <c r="O719" s="216"/>
      <c r="P719" s="216"/>
      <c r="Q719" s="216"/>
      <c r="R719" s="216"/>
      <c r="S719" s="216"/>
      <c r="T719" s="216"/>
      <c r="U719" s="216"/>
      <c r="V719" s="216"/>
      <c r="W719" s="216"/>
      <c r="X719" s="216"/>
      <c r="Y719" s="216"/>
      <c r="Z719" s="216"/>
      <c r="AA719" s="216"/>
      <c r="AB719" s="216"/>
      <c r="AC719" s="216"/>
      <c r="AD719" s="216"/>
      <c r="AE719" s="216"/>
      <c r="AF719" s="216"/>
      <c r="AG719" s="216"/>
      <c r="AH719" s="216"/>
      <c r="AI719" s="216"/>
      <c r="AJ719" s="216"/>
      <c r="AK719" s="216"/>
      <c r="AL719" s="216"/>
      <c r="AM719" s="216"/>
      <c r="AN719" s="216"/>
      <c r="AO719" s="216"/>
      <c r="AP719" s="216"/>
      <c r="AQ719" s="216"/>
      <c r="AR719" s="216"/>
      <c r="AS719" s="216"/>
      <c r="AT719" s="216"/>
      <c r="AU719" s="216"/>
      <c r="AV719" s="216"/>
      <c r="AW719" s="216"/>
      <c r="AX719" s="216"/>
      <c r="AY719" s="216"/>
      <c r="AZ719" s="216"/>
      <c r="BA719" s="216"/>
      <c r="BB719" s="216"/>
      <c r="BC719" s="216"/>
      <c r="BD719" s="216"/>
      <c r="BE719" s="216"/>
      <c r="BF719" s="216"/>
      <c r="BG719" s="216"/>
      <c r="BH719" s="216"/>
    </row>
    <row r="720" spans="1:60" ht="22.5" outlineLevel="1">
      <c r="A720" s="208">
        <v>295</v>
      </c>
      <c r="B720" s="209" t="s">
        <v>1094</v>
      </c>
      <c r="C720" s="210" t="s">
        <v>1095</v>
      </c>
      <c r="D720" s="211" t="s">
        <v>276</v>
      </c>
      <c r="E720" s="212">
        <v>23</v>
      </c>
      <c r="F720" s="213"/>
      <c r="G720" s="214">
        <f t="shared" si="38"/>
        <v>0</v>
      </c>
      <c r="H720" s="216"/>
      <c r="I720" s="216"/>
      <c r="J720" s="216"/>
      <c r="K720" s="216"/>
      <c r="L720" s="216"/>
      <c r="M720" s="216"/>
      <c r="N720" s="216"/>
      <c r="O720" s="216"/>
      <c r="P720" s="216"/>
      <c r="Q720" s="216"/>
      <c r="R720" s="216"/>
      <c r="S720" s="216"/>
      <c r="T720" s="216"/>
      <c r="U720" s="216"/>
      <c r="V720" s="216"/>
      <c r="W720" s="216"/>
      <c r="X720" s="216"/>
      <c r="Y720" s="216"/>
      <c r="Z720" s="216"/>
      <c r="AA720" s="216"/>
      <c r="AB720" s="216"/>
      <c r="AC720" s="216"/>
      <c r="AD720" s="216"/>
      <c r="AE720" s="216"/>
      <c r="AF720" s="216"/>
      <c r="AG720" s="216"/>
      <c r="AH720" s="216"/>
      <c r="AI720" s="216"/>
      <c r="AJ720" s="216"/>
      <c r="AK720" s="216"/>
      <c r="AL720" s="216"/>
      <c r="AM720" s="216"/>
      <c r="AN720" s="216"/>
      <c r="AO720" s="216"/>
      <c r="AP720" s="216"/>
      <c r="AQ720" s="216"/>
      <c r="AR720" s="216"/>
      <c r="AS720" s="216"/>
      <c r="AT720" s="216"/>
      <c r="AU720" s="216"/>
      <c r="AV720" s="216"/>
      <c r="AW720" s="216"/>
      <c r="AX720" s="216"/>
      <c r="AY720" s="216"/>
      <c r="AZ720" s="216"/>
      <c r="BA720" s="216"/>
      <c r="BB720" s="216"/>
      <c r="BC720" s="216"/>
      <c r="BD720" s="216"/>
      <c r="BE720" s="216"/>
      <c r="BF720" s="216"/>
      <c r="BG720" s="216"/>
      <c r="BH720" s="216"/>
    </row>
    <row r="721" spans="1:60" ht="22.5" outlineLevel="1">
      <c r="A721" s="208">
        <v>296</v>
      </c>
      <c r="B721" s="209" t="s">
        <v>1096</v>
      </c>
      <c r="C721" s="210" t="s">
        <v>1097</v>
      </c>
      <c r="D721" s="211" t="s">
        <v>276</v>
      </c>
      <c r="E721" s="212">
        <v>8</v>
      </c>
      <c r="F721" s="213"/>
      <c r="G721" s="214">
        <f t="shared" si="38"/>
        <v>0</v>
      </c>
      <c r="H721" s="216"/>
      <c r="I721" s="216"/>
      <c r="J721" s="216"/>
      <c r="K721" s="216"/>
      <c r="L721" s="216"/>
      <c r="M721" s="216"/>
      <c r="N721" s="216"/>
      <c r="O721" s="216"/>
      <c r="P721" s="216"/>
      <c r="Q721" s="216"/>
      <c r="R721" s="216"/>
      <c r="S721" s="216"/>
      <c r="T721" s="216"/>
      <c r="U721" s="216"/>
      <c r="V721" s="216"/>
      <c r="W721" s="216"/>
      <c r="X721" s="216"/>
      <c r="Y721" s="216"/>
      <c r="Z721" s="216"/>
      <c r="AA721" s="216"/>
      <c r="AB721" s="216"/>
      <c r="AC721" s="216"/>
      <c r="AD721" s="216"/>
      <c r="AE721" s="216"/>
      <c r="AF721" s="216"/>
      <c r="AG721" s="216"/>
      <c r="AH721" s="216"/>
      <c r="AI721" s="216"/>
      <c r="AJ721" s="216"/>
      <c r="AK721" s="216"/>
      <c r="AL721" s="216"/>
      <c r="AM721" s="216"/>
      <c r="AN721" s="216"/>
      <c r="AO721" s="216"/>
      <c r="AP721" s="216"/>
      <c r="AQ721" s="216"/>
      <c r="AR721" s="216"/>
      <c r="AS721" s="216"/>
      <c r="AT721" s="216"/>
      <c r="AU721" s="216"/>
      <c r="AV721" s="216"/>
      <c r="AW721" s="216"/>
      <c r="AX721" s="216"/>
      <c r="AY721" s="216"/>
      <c r="AZ721" s="216"/>
      <c r="BA721" s="216"/>
      <c r="BB721" s="216"/>
      <c r="BC721" s="216"/>
      <c r="BD721" s="216"/>
      <c r="BE721" s="216"/>
      <c r="BF721" s="216"/>
      <c r="BG721" s="216"/>
      <c r="BH721" s="216"/>
    </row>
    <row r="722" spans="1:60" ht="22.5" outlineLevel="1">
      <c r="A722" s="208">
        <v>297</v>
      </c>
      <c r="B722" s="209" t="s">
        <v>1098</v>
      </c>
      <c r="C722" s="210" t="s">
        <v>1099</v>
      </c>
      <c r="D722" s="211" t="s">
        <v>276</v>
      </c>
      <c r="E722" s="212">
        <v>2</v>
      </c>
      <c r="F722" s="213"/>
      <c r="G722" s="214">
        <f t="shared" si="38"/>
        <v>0</v>
      </c>
      <c r="H722" s="216"/>
      <c r="I722" s="216"/>
      <c r="J722" s="216"/>
      <c r="K722" s="216"/>
      <c r="L722" s="216"/>
      <c r="M722" s="216"/>
      <c r="N722" s="216"/>
      <c r="O722" s="216"/>
      <c r="P722" s="216"/>
      <c r="Q722" s="216"/>
      <c r="R722" s="216"/>
      <c r="S722" s="216"/>
      <c r="T722" s="216"/>
      <c r="U722" s="216"/>
      <c r="V722" s="216"/>
      <c r="W722" s="216"/>
      <c r="X722" s="216"/>
      <c r="Y722" s="216"/>
      <c r="Z722" s="216"/>
      <c r="AA722" s="216"/>
      <c r="AB722" s="216"/>
      <c r="AC722" s="216"/>
      <c r="AD722" s="216"/>
      <c r="AE722" s="216"/>
      <c r="AF722" s="216"/>
      <c r="AG722" s="216"/>
      <c r="AH722" s="216"/>
      <c r="AI722" s="216"/>
      <c r="AJ722" s="216"/>
      <c r="AK722" s="216"/>
      <c r="AL722" s="216"/>
      <c r="AM722" s="216"/>
      <c r="AN722" s="216"/>
      <c r="AO722" s="216"/>
      <c r="AP722" s="216"/>
      <c r="AQ722" s="216"/>
      <c r="AR722" s="216"/>
      <c r="AS722" s="216"/>
      <c r="AT722" s="216"/>
      <c r="AU722" s="216"/>
      <c r="AV722" s="216"/>
      <c r="AW722" s="216"/>
      <c r="AX722" s="216"/>
      <c r="AY722" s="216"/>
      <c r="AZ722" s="216"/>
      <c r="BA722" s="216"/>
      <c r="BB722" s="216"/>
      <c r="BC722" s="216"/>
      <c r="BD722" s="216"/>
      <c r="BE722" s="216"/>
      <c r="BF722" s="216"/>
      <c r="BG722" s="216"/>
      <c r="BH722" s="216"/>
    </row>
    <row r="723" spans="1:60" ht="12.75" outlineLevel="1">
      <c r="A723" s="208">
        <v>298</v>
      </c>
      <c r="B723" s="209" t="s">
        <v>1100</v>
      </c>
      <c r="C723" s="210" t="s">
        <v>1101</v>
      </c>
      <c r="D723" s="211" t="s">
        <v>33</v>
      </c>
      <c r="E723" s="212">
        <v>0</v>
      </c>
      <c r="F723" s="226">
        <f>SUM(G678:G722)/100</f>
        <v>0</v>
      </c>
      <c r="G723" s="214">
        <f t="shared" si="38"/>
        <v>0</v>
      </c>
      <c r="H723" s="216"/>
      <c r="I723" s="216"/>
      <c r="J723" s="216"/>
      <c r="K723" s="216"/>
      <c r="L723" s="216"/>
      <c r="M723" s="216"/>
      <c r="N723" s="216"/>
      <c r="O723" s="216"/>
      <c r="P723" s="216"/>
      <c r="Q723" s="216"/>
      <c r="R723" s="216"/>
      <c r="S723" s="216"/>
      <c r="T723" s="216"/>
      <c r="U723" s="216"/>
      <c r="V723" s="216"/>
      <c r="W723" s="216"/>
      <c r="X723" s="216"/>
      <c r="Y723" s="216"/>
      <c r="Z723" s="216"/>
      <c r="AA723" s="216"/>
      <c r="AB723" s="216"/>
      <c r="AC723" s="216"/>
      <c r="AD723" s="216"/>
      <c r="AE723" s="216"/>
      <c r="AF723" s="216"/>
      <c r="AG723" s="216"/>
      <c r="AH723" s="216"/>
      <c r="AI723" s="216"/>
      <c r="AJ723" s="216"/>
      <c r="AK723" s="216"/>
      <c r="AL723" s="216"/>
      <c r="AM723" s="216"/>
      <c r="AN723" s="216"/>
      <c r="AO723" s="216"/>
      <c r="AP723" s="216"/>
      <c r="AQ723" s="216"/>
      <c r="AR723" s="216"/>
      <c r="AS723" s="216"/>
      <c r="AT723" s="216"/>
      <c r="AU723" s="216"/>
      <c r="AV723" s="216"/>
      <c r="AW723" s="216"/>
      <c r="AX723" s="216"/>
      <c r="AY723" s="216"/>
      <c r="AZ723" s="216"/>
      <c r="BA723" s="216"/>
      <c r="BB723" s="216"/>
      <c r="BC723" s="216"/>
      <c r="BD723" s="216"/>
      <c r="BE723" s="216"/>
      <c r="BF723" s="216"/>
      <c r="BG723" s="216"/>
      <c r="BH723" s="216"/>
    </row>
    <row r="724" spans="1:7" ht="12.75">
      <c r="A724" s="220" t="s">
        <v>149</v>
      </c>
      <c r="B724" s="221" t="s">
        <v>111</v>
      </c>
      <c r="C724" s="222" t="s">
        <v>112</v>
      </c>
      <c r="D724" s="223"/>
      <c r="E724" s="224"/>
      <c r="F724" s="225">
        <f>SUM(G725:G737)</f>
        <v>0</v>
      </c>
      <c r="G724" s="225"/>
    </row>
    <row r="725" spans="1:60" ht="33.75" outlineLevel="1">
      <c r="A725" s="208">
        <v>299</v>
      </c>
      <c r="B725" s="209" t="s">
        <v>1102</v>
      </c>
      <c r="C725" s="210" t="s">
        <v>1103</v>
      </c>
      <c r="D725" s="211" t="s">
        <v>276</v>
      </c>
      <c r="E725" s="212">
        <v>1</v>
      </c>
      <c r="F725" s="213"/>
      <c r="G725" s="214">
        <f aca="true" t="shared" si="39" ref="G725:G737">E725*F725</f>
        <v>0</v>
      </c>
      <c r="H725" s="216"/>
      <c r="I725" s="216"/>
      <c r="J725" s="216"/>
      <c r="K725" s="216"/>
      <c r="L725" s="216"/>
      <c r="M725" s="216"/>
      <c r="N725" s="216"/>
      <c r="O725" s="216"/>
      <c r="P725" s="216"/>
      <c r="Q725" s="216"/>
      <c r="R725" s="216"/>
      <c r="S725" s="216"/>
      <c r="T725" s="216"/>
      <c r="U725" s="216"/>
      <c r="V725" s="216"/>
      <c r="W725" s="216"/>
      <c r="X725" s="216"/>
      <c r="Y725" s="216"/>
      <c r="Z725" s="216"/>
      <c r="AA725" s="216"/>
      <c r="AB725" s="216"/>
      <c r="AC725" s="216"/>
      <c r="AD725" s="216"/>
      <c r="AE725" s="216"/>
      <c r="AF725" s="216"/>
      <c r="AG725" s="216"/>
      <c r="AH725" s="216"/>
      <c r="AI725" s="216"/>
      <c r="AJ725" s="216"/>
      <c r="AK725" s="216"/>
      <c r="AL725" s="216"/>
      <c r="AM725" s="216"/>
      <c r="AN725" s="216"/>
      <c r="AO725" s="216"/>
      <c r="AP725" s="216"/>
      <c r="AQ725" s="216"/>
      <c r="AR725" s="216"/>
      <c r="AS725" s="216"/>
      <c r="AT725" s="216"/>
      <c r="AU725" s="216"/>
      <c r="AV725" s="216"/>
      <c r="AW725" s="216"/>
      <c r="AX725" s="216"/>
      <c r="AY725" s="216"/>
      <c r="AZ725" s="216"/>
      <c r="BA725" s="216"/>
      <c r="BB725" s="216"/>
      <c r="BC725" s="216"/>
      <c r="BD725" s="216"/>
      <c r="BE725" s="216"/>
      <c r="BF725" s="216"/>
      <c r="BG725" s="216"/>
      <c r="BH725" s="216"/>
    </row>
    <row r="726" spans="1:60" ht="22.5" outlineLevel="1">
      <c r="A726" s="208">
        <v>300</v>
      </c>
      <c r="B726" s="209" t="s">
        <v>1104</v>
      </c>
      <c r="C726" s="210" t="s">
        <v>1105</v>
      </c>
      <c r="D726" s="211" t="s">
        <v>276</v>
      </c>
      <c r="E726" s="212">
        <v>1</v>
      </c>
      <c r="F726" s="213"/>
      <c r="G726" s="214">
        <f t="shared" si="39"/>
        <v>0</v>
      </c>
      <c r="H726" s="216"/>
      <c r="I726" s="216"/>
      <c r="J726" s="216"/>
      <c r="K726" s="216"/>
      <c r="L726" s="216"/>
      <c r="M726" s="216"/>
      <c r="N726" s="216"/>
      <c r="O726" s="216"/>
      <c r="P726" s="216"/>
      <c r="Q726" s="216"/>
      <c r="R726" s="216"/>
      <c r="S726" s="216"/>
      <c r="T726" s="216"/>
      <c r="U726" s="216"/>
      <c r="V726" s="216"/>
      <c r="W726" s="216"/>
      <c r="X726" s="216"/>
      <c r="Y726" s="216"/>
      <c r="Z726" s="216"/>
      <c r="AA726" s="216"/>
      <c r="AB726" s="216"/>
      <c r="AC726" s="216"/>
      <c r="AD726" s="216"/>
      <c r="AE726" s="216"/>
      <c r="AF726" s="216"/>
      <c r="AG726" s="216"/>
      <c r="AH726" s="216"/>
      <c r="AI726" s="216"/>
      <c r="AJ726" s="216"/>
      <c r="AK726" s="216"/>
      <c r="AL726" s="216"/>
      <c r="AM726" s="216"/>
      <c r="AN726" s="216"/>
      <c r="AO726" s="216"/>
      <c r="AP726" s="216"/>
      <c r="AQ726" s="216"/>
      <c r="AR726" s="216"/>
      <c r="AS726" s="216"/>
      <c r="AT726" s="216"/>
      <c r="AU726" s="216"/>
      <c r="AV726" s="216"/>
      <c r="AW726" s="216"/>
      <c r="AX726" s="216"/>
      <c r="AY726" s="216"/>
      <c r="AZ726" s="216"/>
      <c r="BA726" s="216"/>
      <c r="BB726" s="216"/>
      <c r="BC726" s="216"/>
      <c r="BD726" s="216"/>
      <c r="BE726" s="216"/>
      <c r="BF726" s="216"/>
      <c r="BG726" s="216"/>
      <c r="BH726" s="216"/>
    </row>
    <row r="727" spans="1:60" ht="33.75" outlineLevel="1">
      <c r="A727" s="208">
        <v>301</v>
      </c>
      <c r="B727" s="209" t="s">
        <v>1106</v>
      </c>
      <c r="C727" s="210" t="s">
        <v>1107</v>
      </c>
      <c r="D727" s="211" t="s">
        <v>276</v>
      </c>
      <c r="E727" s="212">
        <v>1</v>
      </c>
      <c r="F727" s="213"/>
      <c r="G727" s="214">
        <f t="shared" si="39"/>
        <v>0</v>
      </c>
      <c r="H727" s="216"/>
      <c r="I727" s="216"/>
      <c r="J727" s="216"/>
      <c r="K727" s="216"/>
      <c r="L727" s="216"/>
      <c r="M727" s="216"/>
      <c r="N727" s="216"/>
      <c r="O727" s="216"/>
      <c r="P727" s="216"/>
      <c r="Q727" s="216"/>
      <c r="R727" s="216"/>
      <c r="S727" s="216"/>
      <c r="T727" s="216"/>
      <c r="U727" s="216"/>
      <c r="V727" s="216"/>
      <c r="W727" s="216"/>
      <c r="X727" s="216"/>
      <c r="Y727" s="216"/>
      <c r="Z727" s="216"/>
      <c r="AA727" s="216"/>
      <c r="AB727" s="216"/>
      <c r="AC727" s="216"/>
      <c r="AD727" s="216"/>
      <c r="AE727" s="216"/>
      <c r="AF727" s="216"/>
      <c r="AG727" s="216"/>
      <c r="AH727" s="216"/>
      <c r="AI727" s="216"/>
      <c r="AJ727" s="216"/>
      <c r="AK727" s="216"/>
      <c r="AL727" s="216"/>
      <c r="AM727" s="216"/>
      <c r="AN727" s="216"/>
      <c r="AO727" s="216"/>
      <c r="AP727" s="216"/>
      <c r="AQ727" s="216"/>
      <c r="AR727" s="216"/>
      <c r="AS727" s="216"/>
      <c r="AT727" s="216"/>
      <c r="AU727" s="216"/>
      <c r="AV727" s="216"/>
      <c r="AW727" s="216"/>
      <c r="AX727" s="216"/>
      <c r="AY727" s="216"/>
      <c r="AZ727" s="216"/>
      <c r="BA727" s="216"/>
      <c r="BB727" s="216"/>
      <c r="BC727" s="216"/>
      <c r="BD727" s="216"/>
      <c r="BE727" s="216"/>
      <c r="BF727" s="216"/>
      <c r="BG727" s="216"/>
      <c r="BH727" s="216"/>
    </row>
    <row r="728" spans="1:60" ht="22.5" outlineLevel="1">
      <c r="A728" s="208">
        <v>302</v>
      </c>
      <c r="B728" s="209" t="s">
        <v>1108</v>
      </c>
      <c r="C728" s="210" t="s">
        <v>1109</v>
      </c>
      <c r="D728" s="211" t="s">
        <v>276</v>
      </c>
      <c r="E728" s="212">
        <v>1</v>
      </c>
      <c r="F728" s="213"/>
      <c r="G728" s="214">
        <f t="shared" si="39"/>
        <v>0</v>
      </c>
      <c r="H728" s="216"/>
      <c r="I728" s="216"/>
      <c r="J728" s="216"/>
      <c r="K728" s="216"/>
      <c r="L728" s="216"/>
      <c r="M728" s="216"/>
      <c r="N728" s="216"/>
      <c r="O728" s="216"/>
      <c r="P728" s="216"/>
      <c r="Q728" s="216"/>
      <c r="R728" s="216"/>
      <c r="S728" s="216"/>
      <c r="T728" s="216"/>
      <c r="U728" s="216"/>
      <c r="V728" s="216"/>
      <c r="W728" s="216"/>
      <c r="X728" s="216"/>
      <c r="Y728" s="216"/>
      <c r="Z728" s="216"/>
      <c r="AA728" s="216"/>
      <c r="AB728" s="216"/>
      <c r="AC728" s="216"/>
      <c r="AD728" s="216"/>
      <c r="AE728" s="216"/>
      <c r="AF728" s="216"/>
      <c r="AG728" s="216"/>
      <c r="AH728" s="216"/>
      <c r="AI728" s="216"/>
      <c r="AJ728" s="216"/>
      <c r="AK728" s="216"/>
      <c r="AL728" s="216"/>
      <c r="AM728" s="216"/>
      <c r="AN728" s="216"/>
      <c r="AO728" s="216"/>
      <c r="AP728" s="216"/>
      <c r="AQ728" s="216"/>
      <c r="AR728" s="216"/>
      <c r="AS728" s="216"/>
      <c r="AT728" s="216"/>
      <c r="AU728" s="216"/>
      <c r="AV728" s="216"/>
      <c r="AW728" s="216"/>
      <c r="AX728" s="216"/>
      <c r="AY728" s="216"/>
      <c r="AZ728" s="216"/>
      <c r="BA728" s="216"/>
      <c r="BB728" s="216"/>
      <c r="BC728" s="216"/>
      <c r="BD728" s="216"/>
      <c r="BE728" s="216"/>
      <c r="BF728" s="216"/>
      <c r="BG728" s="216"/>
      <c r="BH728" s="216"/>
    </row>
    <row r="729" spans="1:60" ht="22.5" outlineLevel="1">
      <c r="A729" s="208">
        <v>303</v>
      </c>
      <c r="B729" s="209" t="s">
        <v>1110</v>
      </c>
      <c r="C729" s="210" t="s">
        <v>1111</v>
      </c>
      <c r="D729" s="211" t="s">
        <v>276</v>
      </c>
      <c r="E729" s="212">
        <v>1</v>
      </c>
      <c r="F729" s="213"/>
      <c r="G729" s="214">
        <f t="shared" si="39"/>
        <v>0</v>
      </c>
      <c r="H729" s="216"/>
      <c r="I729" s="216"/>
      <c r="J729" s="216"/>
      <c r="K729" s="216"/>
      <c r="L729" s="216"/>
      <c r="M729" s="216"/>
      <c r="N729" s="216"/>
      <c r="O729" s="216"/>
      <c r="P729" s="216"/>
      <c r="Q729" s="216"/>
      <c r="R729" s="216"/>
      <c r="S729" s="216"/>
      <c r="T729" s="216"/>
      <c r="U729" s="216"/>
      <c r="V729" s="216"/>
      <c r="W729" s="216"/>
      <c r="X729" s="216"/>
      <c r="Y729" s="216"/>
      <c r="Z729" s="216"/>
      <c r="AA729" s="216"/>
      <c r="AB729" s="216"/>
      <c r="AC729" s="216"/>
      <c r="AD729" s="216"/>
      <c r="AE729" s="216"/>
      <c r="AF729" s="216"/>
      <c r="AG729" s="216"/>
      <c r="AH729" s="216"/>
      <c r="AI729" s="216"/>
      <c r="AJ729" s="216"/>
      <c r="AK729" s="216"/>
      <c r="AL729" s="216"/>
      <c r="AM729" s="216"/>
      <c r="AN729" s="216"/>
      <c r="AO729" s="216"/>
      <c r="AP729" s="216"/>
      <c r="AQ729" s="216"/>
      <c r="AR729" s="216"/>
      <c r="AS729" s="216"/>
      <c r="AT729" s="216"/>
      <c r="AU729" s="216"/>
      <c r="AV729" s="216"/>
      <c r="AW729" s="216"/>
      <c r="AX729" s="216"/>
      <c r="AY729" s="216"/>
      <c r="AZ729" s="216"/>
      <c r="BA729" s="216"/>
      <c r="BB729" s="216"/>
      <c r="BC729" s="216"/>
      <c r="BD729" s="216"/>
      <c r="BE729" s="216"/>
      <c r="BF729" s="216"/>
      <c r="BG729" s="216"/>
      <c r="BH729" s="216"/>
    </row>
    <row r="730" spans="1:60" ht="33.75" outlineLevel="1">
      <c r="A730" s="208">
        <v>304</v>
      </c>
      <c r="B730" s="209" t="s">
        <v>1112</v>
      </c>
      <c r="C730" s="210" t="s">
        <v>1113</v>
      </c>
      <c r="D730" s="211" t="s">
        <v>276</v>
      </c>
      <c r="E730" s="212">
        <v>1</v>
      </c>
      <c r="F730" s="213"/>
      <c r="G730" s="214">
        <f t="shared" si="39"/>
        <v>0</v>
      </c>
      <c r="H730" s="216"/>
      <c r="I730" s="216"/>
      <c r="J730" s="216"/>
      <c r="K730" s="216"/>
      <c r="L730" s="216"/>
      <c r="M730" s="216"/>
      <c r="N730" s="216"/>
      <c r="O730" s="216"/>
      <c r="P730" s="216"/>
      <c r="Q730" s="216"/>
      <c r="R730" s="216"/>
      <c r="S730" s="216"/>
      <c r="T730" s="216"/>
      <c r="U730" s="216"/>
      <c r="V730" s="216"/>
      <c r="W730" s="216"/>
      <c r="X730" s="216"/>
      <c r="Y730" s="216"/>
      <c r="Z730" s="216"/>
      <c r="AA730" s="216"/>
      <c r="AB730" s="216"/>
      <c r="AC730" s="216"/>
      <c r="AD730" s="216"/>
      <c r="AE730" s="216"/>
      <c r="AF730" s="216"/>
      <c r="AG730" s="216"/>
      <c r="AH730" s="216"/>
      <c r="AI730" s="216"/>
      <c r="AJ730" s="216"/>
      <c r="AK730" s="216"/>
      <c r="AL730" s="216"/>
      <c r="AM730" s="216"/>
      <c r="AN730" s="216"/>
      <c r="AO730" s="216"/>
      <c r="AP730" s="216"/>
      <c r="AQ730" s="216"/>
      <c r="AR730" s="216"/>
      <c r="AS730" s="216"/>
      <c r="AT730" s="216"/>
      <c r="AU730" s="216"/>
      <c r="AV730" s="216"/>
      <c r="AW730" s="216"/>
      <c r="AX730" s="216"/>
      <c r="AY730" s="216"/>
      <c r="AZ730" s="216"/>
      <c r="BA730" s="216"/>
      <c r="BB730" s="216"/>
      <c r="BC730" s="216"/>
      <c r="BD730" s="216"/>
      <c r="BE730" s="216"/>
      <c r="BF730" s="216"/>
      <c r="BG730" s="216"/>
      <c r="BH730" s="216"/>
    </row>
    <row r="731" spans="1:60" ht="22.5" outlineLevel="1">
      <c r="A731" s="208">
        <v>305</v>
      </c>
      <c r="B731" s="209" t="s">
        <v>1114</v>
      </c>
      <c r="C731" s="210" t="s">
        <v>1115</v>
      </c>
      <c r="D731" s="211" t="s">
        <v>276</v>
      </c>
      <c r="E731" s="212">
        <v>1</v>
      </c>
      <c r="F731" s="213"/>
      <c r="G731" s="214">
        <f t="shared" si="39"/>
        <v>0</v>
      </c>
      <c r="H731" s="216"/>
      <c r="I731" s="216"/>
      <c r="J731" s="216"/>
      <c r="K731" s="216"/>
      <c r="L731" s="216"/>
      <c r="M731" s="216"/>
      <c r="N731" s="216"/>
      <c r="O731" s="216"/>
      <c r="P731" s="216"/>
      <c r="Q731" s="216"/>
      <c r="R731" s="216"/>
      <c r="S731" s="216"/>
      <c r="T731" s="216"/>
      <c r="U731" s="216"/>
      <c r="V731" s="216"/>
      <c r="W731" s="216"/>
      <c r="X731" s="216"/>
      <c r="Y731" s="216"/>
      <c r="Z731" s="216"/>
      <c r="AA731" s="216"/>
      <c r="AB731" s="216"/>
      <c r="AC731" s="216"/>
      <c r="AD731" s="216"/>
      <c r="AE731" s="216"/>
      <c r="AF731" s="216"/>
      <c r="AG731" s="216"/>
      <c r="AH731" s="216"/>
      <c r="AI731" s="216"/>
      <c r="AJ731" s="216"/>
      <c r="AK731" s="216"/>
      <c r="AL731" s="216"/>
      <c r="AM731" s="216"/>
      <c r="AN731" s="216"/>
      <c r="AO731" s="216"/>
      <c r="AP731" s="216"/>
      <c r="AQ731" s="216"/>
      <c r="AR731" s="216"/>
      <c r="AS731" s="216"/>
      <c r="AT731" s="216"/>
      <c r="AU731" s="216"/>
      <c r="AV731" s="216"/>
      <c r="AW731" s="216"/>
      <c r="AX731" s="216"/>
      <c r="AY731" s="216"/>
      <c r="AZ731" s="216"/>
      <c r="BA731" s="216"/>
      <c r="BB731" s="216"/>
      <c r="BC731" s="216"/>
      <c r="BD731" s="216"/>
      <c r="BE731" s="216"/>
      <c r="BF731" s="216"/>
      <c r="BG731" s="216"/>
      <c r="BH731" s="216"/>
    </row>
    <row r="732" spans="1:60" ht="22.5" outlineLevel="1">
      <c r="A732" s="208">
        <v>306</v>
      </c>
      <c r="B732" s="209" t="s">
        <v>1116</v>
      </c>
      <c r="C732" s="210" t="s">
        <v>1117</v>
      </c>
      <c r="D732" s="211" t="s">
        <v>276</v>
      </c>
      <c r="E732" s="212">
        <v>1</v>
      </c>
      <c r="F732" s="213"/>
      <c r="G732" s="214">
        <f t="shared" si="39"/>
        <v>0</v>
      </c>
      <c r="H732" s="216"/>
      <c r="I732" s="216"/>
      <c r="J732" s="216"/>
      <c r="K732" s="216"/>
      <c r="L732" s="216"/>
      <c r="M732" s="216"/>
      <c r="N732" s="216"/>
      <c r="O732" s="216"/>
      <c r="P732" s="216"/>
      <c r="Q732" s="216"/>
      <c r="R732" s="216"/>
      <c r="S732" s="216"/>
      <c r="T732" s="216"/>
      <c r="U732" s="216"/>
      <c r="V732" s="216"/>
      <c r="W732" s="216"/>
      <c r="X732" s="216"/>
      <c r="Y732" s="216"/>
      <c r="Z732" s="216"/>
      <c r="AA732" s="216"/>
      <c r="AB732" s="216"/>
      <c r="AC732" s="216"/>
      <c r="AD732" s="216"/>
      <c r="AE732" s="216"/>
      <c r="AF732" s="216"/>
      <c r="AG732" s="216"/>
      <c r="AH732" s="216"/>
      <c r="AI732" s="216"/>
      <c r="AJ732" s="216"/>
      <c r="AK732" s="216"/>
      <c r="AL732" s="216"/>
      <c r="AM732" s="216"/>
      <c r="AN732" s="216"/>
      <c r="AO732" s="216"/>
      <c r="AP732" s="216"/>
      <c r="AQ732" s="216"/>
      <c r="AR732" s="216"/>
      <c r="AS732" s="216"/>
      <c r="AT732" s="216"/>
      <c r="AU732" s="216"/>
      <c r="AV732" s="216"/>
      <c r="AW732" s="216"/>
      <c r="AX732" s="216"/>
      <c r="AY732" s="216"/>
      <c r="AZ732" s="216"/>
      <c r="BA732" s="216"/>
      <c r="BB732" s="216"/>
      <c r="BC732" s="216"/>
      <c r="BD732" s="216"/>
      <c r="BE732" s="216"/>
      <c r="BF732" s="216"/>
      <c r="BG732" s="216"/>
      <c r="BH732" s="216"/>
    </row>
    <row r="733" spans="1:60" ht="33.75" outlineLevel="1">
      <c r="A733" s="208">
        <v>307</v>
      </c>
      <c r="B733" s="209" t="s">
        <v>1118</v>
      </c>
      <c r="C733" s="210" t="s">
        <v>1119</v>
      </c>
      <c r="D733" s="211" t="s">
        <v>276</v>
      </c>
      <c r="E733" s="212">
        <v>2</v>
      </c>
      <c r="F733" s="213"/>
      <c r="G733" s="214">
        <f t="shared" si="39"/>
        <v>0</v>
      </c>
      <c r="H733" s="216"/>
      <c r="I733" s="216"/>
      <c r="J733" s="216"/>
      <c r="K733" s="216"/>
      <c r="L733" s="216"/>
      <c r="M733" s="216"/>
      <c r="N733" s="216"/>
      <c r="O733" s="216"/>
      <c r="P733" s="216"/>
      <c r="Q733" s="216"/>
      <c r="R733" s="216"/>
      <c r="S733" s="216"/>
      <c r="T733" s="216"/>
      <c r="U733" s="216"/>
      <c r="V733" s="216"/>
      <c r="W733" s="216"/>
      <c r="X733" s="216"/>
      <c r="Y733" s="216"/>
      <c r="Z733" s="216"/>
      <c r="AA733" s="216"/>
      <c r="AB733" s="216"/>
      <c r="AC733" s="216"/>
      <c r="AD733" s="216"/>
      <c r="AE733" s="216"/>
      <c r="AF733" s="216"/>
      <c r="AG733" s="216"/>
      <c r="AH733" s="216"/>
      <c r="AI733" s="216"/>
      <c r="AJ733" s="216"/>
      <c r="AK733" s="216"/>
      <c r="AL733" s="216"/>
      <c r="AM733" s="216"/>
      <c r="AN733" s="216"/>
      <c r="AO733" s="216"/>
      <c r="AP733" s="216"/>
      <c r="AQ733" s="216"/>
      <c r="AR733" s="216"/>
      <c r="AS733" s="216"/>
      <c r="AT733" s="216"/>
      <c r="AU733" s="216"/>
      <c r="AV733" s="216"/>
      <c r="AW733" s="216"/>
      <c r="AX733" s="216"/>
      <c r="AY733" s="216"/>
      <c r="AZ733" s="216"/>
      <c r="BA733" s="216"/>
      <c r="BB733" s="216"/>
      <c r="BC733" s="216"/>
      <c r="BD733" s="216"/>
      <c r="BE733" s="216"/>
      <c r="BF733" s="216"/>
      <c r="BG733" s="216"/>
      <c r="BH733" s="216"/>
    </row>
    <row r="734" spans="1:60" ht="22.5" outlineLevel="1">
      <c r="A734" s="208">
        <v>308</v>
      </c>
      <c r="B734" s="209" t="s">
        <v>1120</v>
      </c>
      <c r="C734" s="210" t="s">
        <v>1121</v>
      </c>
      <c r="D734" s="211" t="s">
        <v>276</v>
      </c>
      <c r="E734" s="212">
        <v>1</v>
      </c>
      <c r="F734" s="213"/>
      <c r="G734" s="214">
        <f t="shared" si="39"/>
        <v>0</v>
      </c>
      <c r="H734" s="216"/>
      <c r="I734" s="216"/>
      <c r="J734" s="216"/>
      <c r="K734" s="216"/>
      <c r="L734" s="216"/>
      <c r="M734" s="216"/>
      <c r="N734" s="216"/>
      <c r="O734" s="216"/>
      <c r="P734" s="216"/>
      <c r="Q734" s="216"/>
      <c r="R734" s="216"/>
      <c r="S734" s="216"/>
      <c r="T734" s="216"/>
      <c r="U734" s="216"/>
      <c r="V734" s="216"/>
      <c r="W734" s="216"/>
      <c r="X734" s="216"/>
      <c r="Y734" s="216"/>
      <c r="Z734" s="216"/>
      <c r="AA734" s="216"/>
      <c r="AB734" s="216"/>
      <c r="AC734" s="216"/>
      <c r="AD734" s="216"/>
      <c r="AE734" s="216"/>
      <c r="AF734" s="216"/>
      <c r="AG734" s="216"/>
      <c r="AH734" s="216"/>
      <c r="AI734" s="216"/>
      <c r="AJ734" s="216"/>
      <c r="AK734" s="216"/>
      <c r="AL734" s="216"/>
      <c r="AM734" s="216"/>
      <c r="AN734" s="216"/>
      <c r="AO734" s="216"/>
      <c r="AP734" s="216"/>
      <c r="AQ734" s="216"/>
      <c r="AR734" s="216"/>
      <c r="AS734" s="216"/>
      <c r="AT734" s="216"/>
      <c r="AU734" s="216"/>
      <c r="AV734" s="216"/>
      <c r="AW734" s="216"/>
      <c r="AX734" s="216"/>
      <c r="AY734" s="216"/>
      <c r="AZ734" s="216"/>
      <c r="BA734" s="216"/>
      <c r="BB734" s="216"/>
      <c r="BC734" s="216"/>
      <c r="BD734" s="216"/>
      <c r="BE734" s="216"/>
      <c r="BF734" s="216"/>
      <c r="BG734" s="216"/>
      <c r="BH734" s="216"/>
    </row>
    <row r="735" spans="1:60" ht="22.5" outlineLevel="1">
      <c r="A735" s="208">
        <v>309</v>
      </c>
      <c r="B735" s="209" t="s">
        <v>1122</v>
      </c>
      <c r="C735" s="210" t="s">
        <v>1123</v>
      </c>
      <c r="D735" s="211" t="s">
        <v>276</v>
      </c>
      <c r="E735" s="212">
        <v>1</v>
      </c>
      <c r="F735" s="213"/>
      <c r="G735" s="214">
        <f t="shared" si="39"/>
        <v>0</v>
      </c>
      <c r="H735" s="216"/>
      <c r="I735" s="216"/>
      <c r="J735" s="216"/>
      <c r="K735" s="216"/>
      <c r="L735" s="216"/>
      <c r="M735" s="216"/>
      <c r="N735" s="216"/>
      <c r="O735" s="216"/>
      <c r="P735" s="216"/>
      <c r="Q735" s="216"/>
      <c r="R735" s="216"/>
      <c r="S735" s="216"/>
      <c r="T735" s="216"/>
      <c r="U735" s="216"/>
      <c r="V735" s="216"/>
      <c r="W735" s="216"/>
      <c r="X735" s="216"/>
      <c r="Y735" s="216"/>
      <c r="Z735" s="216"/>
      <c r="AA735" s="216"/>
      <c r="AB735" s="216"/>
      <c r="AC735" s="216"/>
      <c r="AD735" s="216"/>
      <c r="AE735" s="216"/>
      <c r="AF735" s="216"/>
      <c r="AG735" s="216"/>
      <c r="AH735" s="216"/>
      <c r="AI735" s="216"/>
      <c r="AJ735" s="216"/>
      <c r="AK735" s="216"/>
      <c r="AL735" s="216"/>
      <c r="AM735" s="216"/>
      <c r="AN735" s="216"/>
      <c r="AO735" s="216"/>
      <c r="AP735" s="216"/>
      <c r="AQ735" s="216"/>
      <c r="AR735" s="216"/>
      <c r="AS735" s="216"/>
      <c r="AT735" s="216"/>
      <c r="AU735" s="216"/>
      <c r="AV735" s="216"/>
      <c r="AW735" s="216"/>
      <c r="AX735" s="216"/>
      <c r="AY735" s="216"/>
      <c r="AZ735" s="216"/>
      <c r="BA735" s="216"/>
      <c r="BB735" s="216"/>
      <c r="BC735" s="216"/>
      <c r="BD735" s="216"/>
      <c r="BE735" s="216"/>
      <c r="BF735" s="216"/>
      <c r="BG735" s="216"/>
      <c r="BH735" s="216"/>
    </row>
    <row r="736" spans="1:60" ht="22.5" outlineLevel="1">
      <c r="A736" s="208">
        <v>310</v>
      </c>
      <c r="B736" s="209" t="s">
        <v>1124</v>
      </c>
      <c r="C736" s="210" t="s">
        <v>1125</v>
      </c>
      <c r="D736" s="211" t="s">
        <v>423</v>
      </c>
      <c r="E736" s="212">
        <v>1</v>
      </c>
      <c r="F736" s="213"/>
      <c r="G736" s="214">
        <f t="shared" si="39"/>
        <v>0</v>
      </c>
      <c r="H736" s="216"/>
      <c r="I736" s="216"/>
      <c r="J736" s="216"/>
      <c r="K736" s="216"/>
      <c r="L736" s="216"/>
      <c r="M736" s="216"/>
      <c r="N736" s="216"/>
      <c r="O736" s="216"/>
      <c r="P736" s="216"/>
      <c r="Q736" s="216"/>
      <c r="R736" s="216"/>
      <c r="S736" s="216"/>
      <c r="T736" s="216"/>
      <c r="U736" s="216"/>
      <c r="V736" s="216"/>
      <c r="W736" s="216"/>
      <c r="X736" s="216"/>
      <c r="Y736" s="216"/>
      <c r="Z736" s="216"/>
      <c r="AA736" s="216"/>
      <c r="AB736" s="216"/>
      <c r="AC736" s="216"/>
      <c r="AD736" s="216"/>
      <c r="AE736" s="216"/>
      <c r="AF736" s="216"/>
      <c r="AG736" s="216"/>
      <c r="AH736" s="216"/>
      <c r="AI736" s="216"/>
      <c r="AJ736" s="216"/>
      <c r="AK736" s="216"/>
      <c r="AL736" s="216"/>
      <c r="AM736" s="216"/>
      <c r="AN736" s="216"/>
      <c r="AO736" s="216"/>
      <c r="AP736" s="216"/>
      <c r="AQ736" s="216"/>
      <c r="AR736" s="216"/>
      <c r="AS736" s="216"/>
      <c r="AT736" s="216"/>
      <c r="AU736" s="216"/>
      <c r="AV736" s="216"/>
      <c r="AW736" s="216"/>
      <c r="AX736" s="216"/>
      <c r="AY736" s="216"/>
      <c r="AZ736" s="216"/>
      <c r="BA736" s="216"/>
      <c r="BB736" s="216"/>
      <c r="BC736" s="216"/>
      <c r="BD736" s="216"/>
      <c r="BE736" s="216"/>
      <c r="BF736" s="216"/>
      <c r="BG736" s="216"/>
      <c r="BH736" s="216"/>
    </row>
    <row r="737" spans="1:60" ht="12.75" outlineLevel="1">
      <c r="A737" s="208">
        <v>311</v>
      </c>
      <c r="B737" s="209" t="s">
        <v>1018</v>
      </c>
      <c r="C737" s="210" t="s">
        <v>1019</v>
      </c>
      <c r="D737" s="211" t="s">
        <v>33</v>
      </c>
      <c r="E737" s="212">
        <v>0</v>
      </c>
      <c r="F737" s="226">
        <f>SUM(G725:G736)/100</f>
        <v>0</v>
      </c>
      <c r="G737" s="214">
        <f t="shared" si="39"/>
        <v>0</v>
      </c>
      <c r="H737" s="216"/>
      <c r="I737" s="216"/>
      <c r="J737" s="216"/>
      <c r="K737" s="216"/>
      <c r="L737" s="216"/>
      <c r="M737" s="216"/>
      <c r="N737" s="216"/>
      <c r="O737" s="216"/>
      <c r="P737" s="216"/>
      <c r="Q737" s="216"/>
      <c r="R737" s="216"/>
      <c r="S737" s="216"/>
      <c r="T737" s="216"/>
      <c r="U737" s="216"/>
      <c r="V737" s="216"/>
      <c r="W737" s="216"/>
      <c r="X737" s="216"/>
      <c r="Y737" s="216"/>
      <c r="Z737" s="216"/>
      <c r="AA737" s="216"/>
      <c r="AB737" s="216"/>
      <c r="AC737" s="216"/>
      <c r="AD737" s="216"/>
      <c r="AE737" s="216"/>
      <c r="AF737" s="216"/>
      <c r="AG737" s="216"/>
      <c r="AH737" s="216"/>
      <c r="AI737" s="216"/>
      <c r="AJ737" s="216"/>
      <c r="AK737" s="216"/>
      <c r="AL737" s="216"/>
      <c r="AM737" s="216"/>
      <c r="AN737" s="216"/>
      <c r="AO737" s="216"/>
      <c r="AP737" s="216"/>
      <c r="AQ737" s="216"/>
      <c r="AR737" s="216"/>
      <c r="AS737" s="216"/>
      <c r="AT737" s="216"/>
      <c r="AU737" s="216"/>
      <c r="AV737" s="216"/>
      <c r="AW737" s="216"/>
      <c r="AX737" s="216"/>
      <c r="AY737" s="216"/>
      <c r="AZ737" s="216"/>
      <c r="BA737" s="216"/>
      <c r="BB737" s="216"/>
      <c r="BC737" s="216"/>
      <c r="BD737" s="216"/>
      <c r="BE737" s="216"/>
      <c r="BF737" s="216"/>
      <c r="BG737" s="216"/>
      <c r="BH737" s="216"/>
    </row>
    <row r="738" spans="1:7" ht="12.75">
      <c r="A738" s="220" t="s">
        <v>149</v>
      </c>
      <c r="B738" s="221" t="s">
        <v>113</v>
      </c>
      <c r="C738" s="222" t="s">
        <v>114</v>
      </c>
      <c r="D738" s="223"/>
      <c r="E738" s="224"/>
      <c r="F738" s="225">
        <f>SUM(G739:G774)</f>
        <v>0</v>
      </c>
      <c r="G738" s="225"/>
    </row>
    <row r="739" spans="1:60" ht="22.5" outlineLevel="1">
      <c r="A739" s="208">
        <v>312</v>
      </c>
      <c r="B739" s="209" t="s">
        <v>1126</v>
      </c>
      <c r="C739" s="210" t="s">
        <v>1127</v>
      </c>
      <c r="D739" s="211" t="s">
        <v>152</v>
      </c>
      <c r="E739" s="212">
        <v>438.479</v>
      </c>
      <c r="F739" s="213"/>
      <c r="G739" s="214">
        <f>E739*F739</f>
        <v>0</v>
      </c>
      <c r="H739" s="216"/>
      <c r="I739" s="216"/>
      <c r="J739" s="216"/>
      <c r="K739" s="216"/>
      <c r="L739" s="216"/>
      <c r="M739" s="216"/>
      <c r="N739" s="216"/>
      <c r="O739" s="216"/>
      <c r="P739" s="216"/>
      <c r="Q739" s="216"/>
      <c r="R739" s="216"/>
      <c r="S739" s="216"/>
      <c r="T739" s="216"/>
      <c r="U739" s="216"/>
      <c r="V739" s="216"/>
      <c r="W739" s="216"/>
      <c r="X739" s="216"/>
      <c r="Y739" s="216"/>
      <c r="Z739" s="216"/>
      <c r="AA739" s="216"/>
      <c r="AB739" s="216"/>
      <c r="AC739" s="216"/>
      <c r="AD739" s="216"/>
      <c r="AE739" s="216"/>
      <c r="AF739" s="216"/>
      <c r="AG739" s="216"/>
      <c r="AH739" s="216"/>
      <c r="AI739" s="216"/>
      <c r="AJ739" s="216"/>
      <c r="AK739" s="216"/>
      <c r="AL739" s="216"/>
      <c r="AM739" s="216"/>
      <c r="AN739" s="216"/>
      <c r="AO739" s="216"/>
      <c r="AP739" s="216"/>
      <c r="AQ739" s="216"/>
      <c r="AR739" s="216"/>
      <c r="AS739" s="216"/>
      <c r="AT739" s="216"/>
      <c r="AU739" s="216"/>
      <c r="AV739" s="216"/>
      <c r="AW739" s="216"/>
      <c r="AX739" s="216"/>
      <c r="AY739" s="216"/>
      <c r="AZ739" s="216"/>
      <c r="BA739" s="216"/>
      <c r="BB739" s="216"/>
      <c r="BC739" s="216"/>
      <c r="BD739" s="216"/>
      <c r="BE739" s="216"/>
      <c r="BF739" s="216"/>
      <c r="BG739" s="216"/>
      <c r="BH739" s="216"/>
    </row>
    <row r="740" spans="1:60" ht="12.75" outlineLevel="1">
      <c r="A740" s="208"/>
      <c r="B740" s="209"/>
      <c r="C740" s="217" t="s">
        <v>1128</v>
      </c>
      <c r="D740" s="218"/>
      <c r="E740" s="219">
        <v>438.479</v>
      </c>
      <c r="F740" s="213"/>
      <c r="G740" s="214"/>
      <c r="H740" s="216"/>
      <c r="I740" s="216"/>
      <c r="J740" s="216"/>
      <c r="K740" s="216"/>
      <c r="L740" s="216"/>
      <c r="M740" s="216"/>
      <c r="N740" s="216"/>
      <c r="O740" s="216"/>
      <c r="P740" s="216"/>
      <c r="Q740" s="216"/>
      <c r="R740" s="216"/>
      <c r="S740" s="216"/>
      <c r="T740" s="216"/>
      <c r="U740" s="216"/>
      <c r="V740" s="216"/>
      <c r="W740" s="216"/>
      <c r="X740" s="216"/>
      <c r="Y740" s="216"/>
      <c r="Z740" s="216"/>
      <c r="AA740" s="216"/>
      <c r="AB740" s="216"/>
      <c r="AC740" s="216"/>
      <c r="AD740" s="216"/>
      <c r="AE740" s="216"/>
      <c r="AF740" s="216"/>
      <c r="AG740" s="216"/>
      <c r="AH740" s="216"/>
      <c r="AI740" s="216"/>
      <c r="AJ740" s="216"/>
      <c r="AK740" s="216"/>
      <c r="AL740" s="216"/>
      <c r="AM740" s="216"/>
      <c r="AN740" s="216"/>
      <c r="AO740" s="216"/>
      <c r="AP740" s="216"/>
      <c r="AQ740" s="216"/>
      <c r="AR740" s="216"/>
      <c r="AS740" s="216"/>
      <c r="AT740" s="216"/>
      <c r="AU740" s="216"/>
      <c r="AV740" s="216"/>
      <c r="AW740" s="216"/>
      <c r="AX740" s="216"/>
      <c r="AY740" s="216"/>
      <c r="AZ740" s="216"/>
      <c r="BA740" s="216"/>
      <c r="BB740" s="216"/>
      <c r="BC740" s="216"/>
      <c r="BD740" s="216"/>
      <c r="BE740" s="216"/>
      <c r="BF740" s="216"/>
      <c r="BG740" s="216"/>
      <c r="BH740" s="216"/>
    </row>
    <row r="741" spans="1:60" ht="12.75" outlineLevel="1">
      <c r="A741" s="208">
        <v>313</v>
      </c>
      <c r="B741" s="209" t="s">
        <v>1129</v>
      </c>
      <c r="C741" s="210" t="s">
        <v>1130</v>
      </c>
      <c r="D741" s="211" t="s">
        <v>152</v>
      </c>
      <c r="E741" s="212">
        <v>6</v>
      </c>
      <c r="F741" s="213"/>
      <c r="G741" s="214">
        <f>E741*F741</f>
        <v>0</v>
      </c>
      <c r="H741" s="216"/>
      <c r="I741" s="216"/>
      <c r="J741" s="216"/>
      <c r="K741" s="216"/>
      <c r="L741" s="216"/>
      <c r="M741" s="216"/>
      <c r="N741" s="216"/>
      <c r="O741" s="216"/>
      <c r="P741" s="216"/>
      <c r="Q741" s="216"/>
      <c r="R741" s="216"/>
      <c r="S741" s="216"/>
      <c r="T741" s="216"/>
      <c r="U741" s="216"/>
      <c r="V741" s="216"/>
      <c r="W741" s="216"/>
      <c r="X741" s="216"/>
      <c r="Y741" s="216"/>
      <c r="Z741" s="216"/>
      <c r="AA741" s="216"/>
      <c r="AB741" s="216"/>
      <c r="AC741" s="216"/>
      <c r="AD741" s="216"/>
      <c r="AE741" s="216"/>
      <c r="AF741" s="216"/>
      <c r="AG741" s="216"/>
      <c r="AH741" s="216"/>
      <c r="AI741" s="216"/>
      <c r="AJ741" s="216"/>
      <c r="AK741" s="216"/>
      <c r="AL741" s="216"/>
      <c r="AM741" s="216"/>
      <c r="AN741" s="216"/>
      <c r="AO741" s="216"/>
      <c r="AP741" s="216"/>
      <c r="AQ741" s="216"/>
      <c r="AR741" s="216"/>
      <c r="AS741" s="216"/>
      <c r="AT741" s="216"/>
      <c r="AU741" s="216"/>
      <c r="AV741" s="216"/>
      <c r="AW741" s="216"/>
      <c r="AX741" s="216"/>
      <c r="AY741" s="216"/>
      <c r="AZ741" s="216"/>
      <c r="BA741" s="216"/>
      <c r="BB741" s="216"/>
      <c r="BC741" s="216"/>
      <c r="BD741" s="216"/>
      <c r="BE741" s="216"/>
      <c r="BF741" s="216"/>
      <c r="BG741" s="216"/>
      <c r="BH741" s="216"/>
    </row>
    <row r="742" spans="1:60" ht="12.75" outlineLevel="1">
      <c r="A742" s="208"/>
      <c r="B742" s="209"/>
      <c r="C742" s="217" t="s">
        <v>1131</v>
      </c>
      <c r="D742" s="218"/>
      <c r="E742" s="219">
        <v>6</v>
      </c>
      <c r="F742" s="213"/>
      <c r="G742" s="214"/>
      <c r="H742" s="216"/>
      <c r="I742" s="216"/>
      <c r="J742" s="216"/>
      <c r="K742" s="216"/>
      <c r="L742" s="216"/>
      <c r="M742" s="216"/>
      <c r="N742" s="216"/>
      <c r="O742" s="216"/>
      <c r="P742" s="216"/>
      <c r="Q742" s="216"/>
      <c r="R742" s="216"/>
      <c r="S742" s="216"/>
      <c r="T742" s="216"/>
      <c r="U742" s="216"/>
      <c r="V742" s="216"/>
      <c r="W742" s="216"/>
      <c r="X742" s="216"/>
      <c r="Y742" s="216"/>
      <c r="Z742" s="216"/>
      <c r="AA742" s="216"/>
      <c r="AB742" s="216"/>
      <c r="AC742" s="216"/>
      <c r="AD742" s="216"/>
      <c r="AE742" s="216"/>
      <c r="AF742" s="216"/>
      <c r="AG742" s="216"/>
      <c r="AH742" s="216"/>
      <c r="AI742" s="216"/>
      <c r="AJ742" s="216"/>
      <c r="AK742" s="216"/>
      <c r="AL742" s="216"/>
      <c r="AM742" s="216"/>
      <c r="AN742" s="216"/>
      <c r="AO742" s="216"/>
      <c r="AP742" s="216"/>
      <c r="AQ742" s="216"/>
      <c r="AR742" s="216"/>
      <c r="AS742" s="216"/>
      <c r="AT742" s="216"/>
      <c r="AU742" s="216"/>
      <c r="AV742" s="216"/>
      <c r="AW742" s="216"/>
      <c r="AX742" s="216"/>
      <c r="AY742" s="216"/>
      <c r="AZ742" s="216"/>
      <c r="BA742" s="216"/>
      <c r="BB742" s="216"/>
      <c r="BC742" s="216"/>
      <c r="BD742" s="216"/>
      <c r="BE742" s="216"/>
      <c r="BF742" s="216"/>
      <c r="BG742" s="216"/>
      <c r="BH742" s="216"/>
    </row>
    <row r="743" spans="1:60" ht="12.75" outlineLevel="1">
      <c r="A743" s="208">
        <v>314</v>
      </c>
      <c r="B743" s="209" t="s">
        <v>1132</v>
      </c>
      <c r="C743" s="210" t="s">
        <v>1133</v>
      </c>
      <c r="D743" s="211" t="s">
        <v>162</v>
      </c>
      <c r="E743" s="212">
        <v>63.5</v>
      </c>
      <c r="F743" s="213"/>
      <c r="G743" s="214">
        <f>E743*F743</f>
        <v>0</v>
      </c>
      <c r="H743" s="216"/>
      <c r="I743" s="216"/>
      <c r="J743" s="216"/>
      <c r="K743" s="216"/>
      <c r="L743" s="216"/>
      <c r="M743" s="216"/>
      <c r="N743" s="216"/>
      <c r="O743" s="216"/>
      <c r="P743" s="216"/>
      <c r="Q743" s="216"/>
      <c r="R743" s="216"/>
      <c r="S743" s="216"/>
      <c r="T743" s="216"/>
      <c r="U743" s="216"/>
      <c r="V743" s="216"/>
      <c r="W743" s="216"/>
      <c r="X743" s="216"/>
      <c r="Y743" s="216"/>
      <c r="Z743" s="216"/>
      <c r="AA743" s="216"/>
      <c r="AB743" s="216"/>
      <c r="AC743" s="216"/>
      <c r="AD743" s="216"/>
      <c r="AE743" s="216"/>
      <c r="AF743" s="216"/>
      <c r="AG743" s="216"/>
      <c r="AH743" s="216"/>
      <c r="AI743" s="216"/>
      <c r="AJ743" s="216"/>
      <c r="AK743" s="216"/>
      <c r="AL743" s="216"/>
      <c r="AM743" s="216"/>
      <c r="AN743" s="216"/>
      <c r="AO743" s="216"/>
      <c r="AP743" s="216"/>
      <c r="AQ743" s="216"/>
      <c r="AR743" s="216"/>
      <c r="AS743" s="216"/>
      <c r="AT743" s="216"/>
      <c r="AU743" s="216"/>
      <c r="AV743" s="216"/>
      <c r="AW743" s="216"/>
      <c r="AX743" s="216"/>
      <c r="AY743" s="216"/>
      <c r="AZ743" s="216"/>
      <c r="BA743" s="216"/>
      <c r="BB743" s="216"/>
      <c r="BC743" s="216"/>
      <c r="BD743" s="216"/>
      <c r="BE743" s="216"/>
      <c r="BF743" s="216"/>
      <c r="BG743" s="216"/>
      <c r="BH743" s="216"/>
    </row>
    <row r="744" spans="1:60" ht="12.75" outlineLevel="1">
      <c r="A744" s="208"/>
      <c r="B744" s="209"/>
      <c r="C744" s="217" t="s">
        <v>1134</v>
      </c>
      <c r="D744" s="218"/>
      <c r="E744" s="219">
        <v>12.65</v>
      </c>
      <c r="F744" s="213"/>
      <c r="G744" s="214"/>
      <c r="H744" s="216"/>
      <c r="I744" s="216"/>
      <c r="J744" s="216"/>
      <c r="K744" s="216"/>
      <c r="L744" s="216"/>
      <c r="M744" s="216"/>
      <c r="N744" s="216"/>
      <c r="O744" s="216"/>
      <c r="P744" s="216"/>
      <c r="Q744" s="216"/>
      <c r="R744" s="216"/>
      <c r="S744" s="216"/>
      <c r="T744" s="216"/>
      <c r="U744" s="216"/>
      <c r="V744" s="216"/>
      <c r="W744" s="216"/>
      <c r="X744" s="216"/>
      <c r="Y744" s="216"/>
      <c r="Z744" s="216"/>
      <c r="AA744" s="216"/>
      <c r="AB744" s="216"/>
      <c r="AC744" s="216"/>
      <c r="AD744" s="216"/>
      <c r="AE744" s="216"/>
      <c r="AF744" s="216"/>
      <c r="AG744" s="216"/>
      <c r="AH744" s="216"/>
      <c r="AI744" s="216"/>
      <c r="AJ744" s="216"/>
      <c r="AK744" s="216"/>
      <c r="AL744" s="216"/>
      <c r="AM744" s="216"/>
      <c r="AN744" s="216"/>
      <c r="AO744" s="216"/>
      <c r="AP744" s="216"/>
      <c r="AQ744" s="216"/>
      <c r="AR744" s="216"/>
      <c r="AS744" s="216"/>
      <c r="AT744" s="216"/>
      <c r="AU744" s="216"/>
      <c r="AV744" s="216"/>
      <c r="AW744" s="216"/>
      <c r="AX744" s="216"/>
      <c r="AY744" s="216"/>
      <c r="AZ744" s="216"/>
      <c r="BA744" s="216"/>
      <c r="BB744" s="216"/>
      <c r="BC744" s="216"/>
      <c r="BD744" s="216"/>
      <c r="BE744" s="216"/>
      <c r="BF744" s="216"/>
      <c r="BG744" s="216"/>
      <c r="BH744" s="216"/>
    </row>
    <row r="745" spans="1:60" ht="12.75" outlineLevel="1">
      <c r="A745" s="208"/>
      <c r="B745" s="209"/>
      <c r="C745" s="217" t="s">
        <v>1135</v>
      </c>
      <c r="D745" s="218"/>
      <c r="E745" s="219">
        <v>3</v>
      </c>
      <c r="F745" s="213"/>
      <c r="G745" s="214"/>
      <c r="H745" s="216"/>
      <c r="I745" s="216"/>
      <c r="J745" s="216"/>
      <c r="K745" s="216"/>
      <c r="L745" s="216"/>
      <c r="M745" s="216"/>
      <c r="N745" s="216"/>
      <c r="O745" s="216"/>
      <c r="P745" s="216"/>
      <c r="Q745" s="216"/>
      <c r="R745" s="216"/>
      <c r="S745" s="216"/>
      <c r="T745" s="216"/>
      <c r="U745" s="216"/>
      <c r="V745" s="216"/>
      <c r="W745" s="216"/>
      <c r="X745" s="216"/>
      <c r="Y745" s="216"/>
      <c r="Z745" s="216"/>
      <c r="AA745" s="216"/>
      <c r="AB745" s="216"/>
      <c r="AC745" s="216"/>
      <c r="AD745" s="216"/>
      <c r="AE745" s="216"/>
      <c r="AF745" s="216"/>
      <c r="AG745" s="216"/>
      <c r="AH745" s="216"/>
      <c r="AI745" s="216"/>
      <c r="AJ745" s="216"/>
      <c r="AK745" s="216"/>
      <c r="AL745" s="216"/>
      <c r="AM745" s="216"/>
      <c r="AN745" s="216"/>
      <c r="AO745" s="216"/>
      <c r="AP745" s="216"/>
      <c r="AQ745" s="216"/>
      <c r="AR745" s="216"/>
      <c r="AS745" s="216"/>
      <c r="AT745" s="216"/>
      <c r="AU745" s="216"/>
      <c r="AV745" s="216"/>
      <c r="AW745" s="216"/>
      <c r="AX745" s="216"/>
      <c r="AY745" s="216"/>
      <c r="AZ745" s="216"/>
      <c r="BA745" s="216"/>
      <c r="BB745" s="216"/>
      <c r="BC745" s="216"/>
      <c r="BD745" s="216"/>
      <c r="BE745" s="216"/>
      <c r="BF745" s="216"/>
      <c r="BG745" s="216"/>
      <c r="BH745" s="216"/>
    </row>
    <row r="746" spans="1:60" ht="12.75" outlineLevel="1">
      <c r="A746" s="208"/>
      <c r="B746" s="209"/>
      <c r="C746" s="217" t="s">
        <v>1136</v>
      </c>
      <c r="D746" s="218"/>
      <c r="E746" s="219">
        <v>12.45</v>
      </c>
      <c r="F746" s="213"/>
      <c r="G746" s="214"/>
      <c r="H746" s="216"/>
      <c r="I746" s="216"/>
      <c r="J746" s="216"/>
      <c r="K746" s="216"/>
      <c r="L746" s="216"/>
      <c r="M746" s="216"/>
      <c r="N746" s="216"/>
      <c r="O746" s="216"/>
      <c r="P746" s="216"/>
      <c r="Q746" s="216"/>
      <c r="R746" s="216"/>
      <c r="S746" s="216"/>
      <c r="T746" s="216"/>
      <c r="U746" s="216"/>
      <c r="V746" s="216"/>
      <c r="W746" s="216"/>
      <c r="X746" s="216"/>
      <c r="Y746" s="216"/>
      <c r="Z746" s="216"/>
      <c r="AA746" s="216"/>
      <c r="AB746" s="216"/>
      <c r="AC746" s="216"/>
      <c r="AD746" s="216"/>
      <c r="AE746" s="216"/>
      <c r="AF746" s="216"/>
      <c r="AG746" s="216"/>
      <c r="AH746" s="216"/>
      <c r="AI746" s="216"/>
      <c r="AJ746" s="216"/>
      <c r="AK746" s="216"/>
      <c r="AL746" s="216"/>
      <c r="AM746" s="216"/>
      <c r="AN746" s="216"/>
      <c r="AO746" s="216"/>
      <c r="AP746" s="216"/>
      <c r="AQ746" s="216"/>
      <c r="AR746" s="216"/>
      <c r="AS746" s="216"/>
      <c r="AT746" s="216"/>
      <c r="AU746" s="216"/>
      <c r="AV746" s="216"/>
      <c r="AW746" s="216"/>
      <c r="AX746" s="216"/>
      <c r="AY746" s="216"/>
      <c r="AZ746" s="216"/>
      <c r="BA746" s="216"/>
      <c r="BB746" s="216"/>
      <c r="BC746" s="216"/>
      <c r="BD746" s="216"/>
      <c r="BE746" s="216"/>
      <c r="BF746" s="216"/>
      <c r="BG746" s="216"/>
      <c r="BH746" s="216"/>
    </row>
    <row r="747" spans="1:60" ht="12.75" outlineLevel="1">
      <c r="A747" s="208"/>
      <c r="B747" s="209"/>
      <c r="C747" s="217" t="s">
        <v>1137</v>
      </c>
      <c r="D747" s="218"/>
      <c r="E747" s="219">
        <v>35.4</v>
      </c>
      <c r="F747" s="213"/>
      <c r="G747" s="214"/>
      <c r="H747" s="216"/>
      <c r="I747" s="216"/>
      <c r="J747" s="216"/>
      <c r="K747" s="216"/>
      <c r="L747" s="216"/>
      <c r="M747" s="216"/>
      <c r="N747" s="216"/>
      <c r="O747" s="216"/>
      <c r="P747" s="216"/>
      <c r="Q747" s="216"/>
      <c r="R747" s="216"/>
      <c r="S747" s="216"/>
      <c r="T747" s="216"/>
      <c r="U747" s="216"/>
      <c r="V747" s="216"/>
      <c r="W747" s="216"/>
      <c r="X747" s="216"/>
      <c r="Y747" s="216"/>
      <c r="Z747" s="216"/>
      <c r="AA747" s="216"/>
      <c r="AB747" s="216"/>
      <c r="AC747" s="216"/>
      <c r="AD747" s="216"/>
      <c r="AE747" s="216"/>
      <c r="AF747" s="216"/>
      <c r="AG747" s="216"/>
      <c r="AH747" s="216"/>
      <c r="AI747" s="216"/>
      <c r="AJ747" s="216"/>
      <c r="AK747" s="216"/>
      <c r="AL747" s="216"/>
      <c r="AM747" s="216"/>
      <c r="AN747" s="216"/>
      <c r="AO747" s="216"/>
      <c r="AP747" s="216"/>
      <c r="AQ747" s="216"/>
      <c r="AR747" s="216"/>
      <c r="AS747" s="216"/>
      <c r="AT747" s="216"/>
      <c r="AU747" s="216"/>
      <c r="AV747" s="216"/>
      <c r="AW747" s="216"/>
      <c r="AX747" s="216"/>
      <c r="AY747" s="216"/>
      <c r="AZ747" s="216"/>
      <c r="BA747" s="216"/>
      <c r="BB747" s="216"/>
      <c r="BC747" s="216"/>
      <c r="BD747" s="216"/>
      <c r="BE747" s="216"/>
      <c r="BF747" s="216"/>
      <c r="BG747" s="216"/>
      <c r="BH747" s="216"/>
    </row>
    <row r="748" spans="1:60" ht="22.5" outlineLevel="1">
      <c r="A748" s="208">
        <v>315</v>
      </c>
      <c r="B748" s="209" t="s">
        <v>1138</v>
      </c>
      <c r="C748" s="210" t="s">
        <v>1139</v>
      </c>
      <c r="D748" s="211" t="s">
        <v>152</v>
      </c>
      <c r="E748" s="212">
        <v>209.9</v>
      </c>
      <c r="F748" s="213"/>
      <c r="G748" s="214">
        <f>E748*F748</f>
        <v>0</v>
      </c>
      <c r="H748" s="216"/>
      <c r="I748" s="216"/>
      <c r="J748" s="216"/>
      <c r="K748" s="216"/>
      <c r="L748" s="216"/>
      <c r="M748" s="216"/>
      <c r="N748" s="216"/>
      <c r="O748" s="216"/>
      <c r="P748" s="216"/>
      <c r="Q748" s="216"/>
      <c r="R748" s="216"/>
      <c r="S748" s="216"/>
      <c r="T748" s="216"/>
      <c r="U748" s="216"/>
      <c r="V748" s="216"/>
      <c r="W748" s="216"/>
      <c r="X748" s="216"/>
      <c r="Y748" s="216"/>
      <c r="Z748" s="216"/>
      <c r="AA748" s="216"/>
      <c r="AB748" s="216"/>
      <c r="AC748" s="216"/>
      <c r="AD748" s="216"/>
      <c r="AE748" s="216"/>
      <c r="AF748" s="216"/>
      <c r="AG748" s="216"/>
      <c r="AH748" s="216"/>
      <c r="AI748" s="216"/>
      <c r="AJ748" s="216"/>
      <c r="AK748" s="216"/>
      <c r="AL748" s="216"/>
      <c r="AM748" s="216"/>
      <c r="AN748" s="216"/>
      <c r="AO748" s="216"/>
      <c r="AP748" s="216"/>
      <c r="AQ748" s="216"/>
      <c r="AR748" s="216"/>
      <c r="AS748" s="216"/>
      <c r="AT748" s="216"/>
      <c r="AU748" s="216"/>
      <c r="AV748" s="216"/>
      <c r="AW748" s="216"/>
      <c r="AX748" s="216"/>
      <c r="AY748" s="216"/>
      <c r="AZ748" s="216"/>
      <c r="BA748" s="216"/>
      <c r="BB748" s="216"/>
      <c r="BC748" s="216"/>
      <c r="BD748" s="216"/>
      <c r="BE748" s="216"/>
      <c r="BF748" s="216"/>
      <c r="BG748" s="216"/>
      <c r="BH748" s="216"/>
    </row>
    <row r="749" spans="1:60" ht="12.75" outlineLevel="1">
      <c r="A749" s="208"/>
      <c r="B749" s="209"/>
      <c r="C749" s="217" t="s">
        <v>1140</v>
      </c>
      <c r="D749" s="218"/>
      <c r="E749" s="219">
        <v>209.9</v>
      </c>
      <c r="F749" s="213"/>
      <c r="G749" s="214"/>
      <c r="H749" s="216"/>
      <c r="I749" s="216"/>
      <c r="J749" s="216"/>
      <c r="K749" s="216"/>
      <c r="L749" s="216"/>
      <c r="M749" s="216"/>
      <c r="N749" s="216"/>
      <c r="O749" s="216"/>
      <c r="P749" s="216"/>
      <c r="Q749" s="216"/>
      <c r="R749" s="216"/>
      <c r="S749" s="216"/>
      <c r="T749" s="216"/>
      <c r="U749" s="216"/>
      <c r="V749" s="216"/>
      <c r="W749" s="216"/>
      <c r="X749" s="216"/>
      <c r="Y749" s="216"/>
      <c r="Z749" s="216"/>
      <c r="AA749" s="216"/>
      <c r="AB749" s="216"/>
      <c r="AC749" s="216"/>
      <c r="AD749" s="216"/>
      <c r="AE749" s="216"/>
      <c r="AF749" s="216"/>
      <c r="AG749" s="216"/>
      <c r="AH749" s="216"/>
      <c r="AI749" s="216"/>
      <c r="AJ749" s="216"/>
      <c r="AK749" s="216"/>
      <c r="AL749" s="216"/>
      <c r="AM749" s="216"/>
      <c r="AN749" s="216"/>
      <c r="AO749" s="216"/>
      <c r="AP749" s="216"/>
      <c r="AQ749" s="216"/>
      <c r="AR749" s="216"/>
      <c r="AS749" s="216"/>
      <c r="AT749" s="216"/>
      <c r="AU749" s="216"/>
      <c r="AV749" s="216"/>
      <c r="AW749" s="216"/>
      <c r="AX749" s="216"/>
      <c r="AY749" s="216"/>
      <c r="AZ749" s="216"/>
      <c r="BA749" s="216"/>
      <c r="BB749" s="216"/>
      <c r="BC749" s="216"/>
      <c r="BD749" s="216"/>
      <c r="BE749" s="216"/>
      <c r="BF749" s="216"/>
      <c r="BG749" s="216"/>
      <c r="BH749" s="216"/>
    </row>
    <row r="750" spans="1:60" ht="12.75" outlineLevel="1">
      <c r="A750" s="208">
        <v>316</v>
      </c>
      <c r="B750" s="209" t="s">
        <v>1141</v>
      </c>
      <c r="C750" s="210" t="s">
        <v>1142</v>
      </c>
      <c r="D750" s="211" t="s">
        <v>152</v>
      </c>
      <c r="E750" s="212">
        <v>152.5</v>
      </c>
      <c r="F750" s="213"/>
      <c r="G750" s="214">
        <f>E750*F750</f>
        <v>0</v>
      </c>
      <c r="H750" s="216"/>
      <c r="I750" s="216"/>
      <c r="J750" s="216"/>
      <c r="K750" s="216"/>
      <c r="L750" s="216"/>
      <c r="M750" s="216"/>
      <c r="N750" s="216"/>
      <c r="O750" s="216"/>
      <c r="P750" s="216"/>
      <c r="Q750" s="216"/>
      <c r="R750" s="216"/>
      <c r="S750" s="216"/>
      <c r="T750" s="216"/>
      <c r="U750" s="216"/>
      <c r="V750" s="216"/>
      <c r="W750" s="216"/>
      <c r="X750" s="216"/>
      <c r="Y750" s="216"/>
      <c r="Z750" s="216"/>
      <c r="AA750" s="216"/>
      <c r="AB750" s="216"/>
      <c r="AC750" s="216"/>
      <c r="AD750" s="216"/>
      <c r="AE750" s="216"/>
      <c r="AF750" s="216"/>
      <c r="AG750" s="216"/>
      <c r="AH750" s="216"/>
      <c r="AI750" s="216"/>
      <c r="AJ750" s="216"/>
      <c r="AK750" s="216"/>
      <c r="AL750" s="216"/>
      <c r="AM750" s="216"/>
      <c r="AN750" s="216"/>
      <c r="AO750" s="216"/>
      <c r="AP750" s="216"/>
      <c r="AQ750" s="216"/>
      <c r="AR750" s="216"/>
      <c r="AS750" s="216"/>
      <c r="AT750" s="216"/>
      <c r="AU750" s="216"/>
      <c r="AV750" s="216"/>
      <c r="AW750" s="216"/>
      <c r="AX750" s="216"/>
      <c r="AY750" s="216"/>
      <c r="AZ750" s="216"/>
      <c r="BA750" s="216"/>
      <c r="BB750" s="216"/>
      <c r="BC750" s="216"/>
      <c r="BD750" s="216"/>
      <c r="BE750" s="216"/>
      <c r="BF750" s="216"/>
      <c r="BG750" s="216"/>
      <c r="BH750" s="216"/>
    </row>
    <row r="751" spans="1:60" ht="12.75" outlineLevel="1">
      <c r="A751" s="208"/>
      <c r="B751" s="209"/>
      <c r="C751" s="217" t="s">
        <v>923</v>
      </c>
      <c r="D751" s="218"/>
      <c r="E751" s="219">
        <v>11.1</v>
      </c>
      <c r="F751" s="213"/>
      <c r="G751" s="214"/>
      <c r="H751" s="216"/>
      <c r="I751" s="216"/>
      <c r="J751" s="216"/>
      <c r="K751" s="216"/>
      <c r="L751" s="216"/>
      <c r="M751" s="216"/>
      <c r="N751" s="216"/>
      <c r="O751" s="216"/>
      <c r="P751" s="216"/>
      <c r="Q751" s="216"/>
      <c r="R751" s="216"/>
      <c r="S751" s="216"/>
      <c r="T751" s="216"/>
      <c r="U751" s="216"/>
      <c r="V751" s="216"/>
      <c r="W751" s="216"/>
      <c r="X751" s="216"/>
      <c r="Y751" s="216"/>
      <c r="Z751" s="216"/>
      <c r="AA751" s="216"/>
      <c r="AB751" s="216"/>
      <c r="AC751" s="216"/>
      <c r="AD751" s="216"/>
      <c r="AE751" s="216"/>
      <c r="AF751" s="216"/>
      <c r="AG751" s="216"/>
      <c r="AH751" s="216"/>
      <c r="AI751" s="216"/>
      <c r="AJ751" s="216"/>
      <c r="AK751" s="216"/>
      <c r="AL751" s="216"/>
      <c r="AM751" s="216"/>
      <c r="AN751" s="216"/>
      <c r="AO751" s="216"/>
      <c r="AP751" s="216"/>
      <c r="AQ751" s="216"/>
      <c r="AR751" s="216"/>
      <c r="AS751" s="216"/>
      <c r="AT751" s="216"/>
      <c r="AU751" s="216"/>
      <c r="AV751" s="216"/>
      <c r="AW751" s="216"/>
      <c r="AX751" s="216"/>
      <c r="AY751" s="216"/>
      <c r="AZ751" s="216"/>
      <c r="BA751" s="216"/>
      <c r="BB751" s="216"/>
      <c r="BC751" s="216"/>
      <c r="BD751" s="216"/>
      <c r="BE751" s="216"/>
      <c r="BF751" s="216"/>
      <c r="BG751" s="216"/>
      <c r="BH751" s="216"/>
    </row>
    <row r="752" spans="1:60" ht="12.75" outlineLevel="1">
      <c r="A752" s="208"/>
      <c r="B752" s="209"/>
      <c r="C752" s="217" t="s">
        <v>924</v>
      </c>
      <c r="D752" s="218"/>
      <c r="E752" s="219">
        <v>79.8</v>
      </c>
      <c r="F752" s="213"/>
      <c r="G752" s="214"/>
      <c r="H752" s="216"/>
      <c r="I752" s="216"/>
      <c r="J752" s="216"/>
      <c r="K752" s="216"/>
      <c r="L752" s="216"/>
      <c r="M752" s="216"/>
      <c r="N752" s="216"/>
      <c r="O752" s="216"/>
      <c r="P752" s="216"/>
      <c r="Q752" s="216"/>
      <c r="R752" s="216"/>
      <c r="S752" s="216"/>
      <c r="T752" s="216"/>
      <c r="U752" s="216"/>
      <c r="V752" s="216"/>
      <c r="W752" s="216"/>
      <c r="X752" s="216"/>
      <c r="Y752" s="216"/>
      <c r="Z752" s="216"/>
      <c r="AA752" s="216"/>
      <c r="AB752" s="216"/>
      <c r="AC752" s="216"/>
      <c r="AD752" s="216"/>
      <c r="AE752" s="216"/>
      <c r="AF752" s="216"/>
      <c r="AG752" s="216"/>
      <c r="AH752" s="216"/>
      <c r="AI752" s="216"/>
      <c r="AJ752" s="216"/>
      <c r="AK752" s="216"/>
      <c r="AL752" s="216"/>
      <c r="AM752" s="216"/>
      <c r="AN752" s="216"/>
      <c r="AO752" s="216"/>
      <c r="AP752" s="216"/>
      <c r="AQ752" s="216"/>
      <c r="AR752" s="216"/>
      <c r="AS752" s="216"/>
      <c r="AT752" s="216"/>
      <c r="AU752" s="216"/>
      <c r="AV752" s="216"/>
      <c r="AW752" s="216"/>
      <c r="AX752" s="216"/>
      <c r="AY752" s="216"/>
      <c r="AZ752" s="216"/>
      <c r="BA752" s="216"/>
      <c r="BB752" s="216"/>
      <c r="BC752" s="216"/>
      <c r="BD752" s="216"/>
      <c r="BE752" s="216"/>
      <c r="BF752" s="216"/>
      <c r="BG752" s="216"/>
      <c r="BH752" s="216"/>
    </row>
    <row r="753" spans="1:60" ht="12.75" outlineLevel="1">
      <c r="A753" s="208"/>
      <c r="B753" s="209"/>
      <c r="C753" s="217" t="s">
        <v>925</v>
      </c>
      <c r="D753" s="218"/>
      <c r="E753" s="219">
        <v>58.7</v>
      </c>
      <c r="F753" s="213"/>
      <c r="G753" s="214"/>
      <c r="H753" s="216"/>
      <c r="I753" s="216"/>
      <c r="J753" s="216"/>
      <c r="K753" s="216"/>
      <c r="L753" s="216"/>
      <c r="M753" s="216"/>
      <c r="N753" s="216"/>
      <c r="O753" s="216"/>
      <c r="P753" s="216"/>
      <c r="Q753" s="216"/>
      <c r="R753" s="216"/>
      <c r="S753" s="216"/>
      <c r="T753" s="216"/>
      <c r="U753" s="216"/>
      <c r="V753" s="216"/>
      <c r="W753" s="216"/>
      <c r="X753" s="216"/>
      <c r="Y753" s="216"/>
      <c r="Z753" s="216"/>
      <c r="AA753" s="216"/>
      <c r="AB753" s="216"/>
      <c r="AC753" s="216"/>
      <c r="AD753" s="216"/>
      <c r="AE753" s="216"/>
      <c r="AF753" s="216"/>
      <c r="AG753" s="216"/>
      <c r="AH753" s="216"/>
      <c r="AI753" s="216"/>
      <c r="AJ753" s="216"/>
      <c r="AK753" s="216"/>
      <c r="AL753" s="216"/>
      <c r="AM753" s="216"/>
      <c r="AN753" s="216"/>
      <c r="AO753" s="216"/>
      <c r="AP753" s="216"/>
      <c r="AQ753" s="216"/>
      <c r="AR753" s="216"/>
      <c r="AS753" s="216"/>
      <c r="AT753" s="216"/>
      <c r="AU753" s="216"/>
      <c r="AV753" s="216"/>
      <c r="AW753" s="216"/>
      <c r="AX753" s="216"/>
      <c r="AY753" s="216"/>
      <c r="AZ753" s="216"/>
      <c r="BA753" s="216"/>
      <c r="BB753" s="216"/>
      <c r="BC753" s="216"/>
      <c r="BD753" s="216"/>
      <c r="BE753" s="216"/>
      <c r="BF753" s="216"/>
      <c r="BG753" s="216"/>
      <c r="BH753" s="216"/>
    </row>
    <row r="754" spans="1:60" ht="12.75" outlineLevel="1">
      <c r="A754" s="208"/>
      <c r="B754" s="209"/>
      <c r="C754" s="217" t="s">
        <v>926</v>
      </c>
      <c r="D754" s="218"/>
      <c r="E754" s="219">
        <v>2.9</v>
      </c>
      <c r="F754" s="213"/>
      <c r="G754" s="214"/>
      <c r="H754" s="216"/>
      <c r="I754" s="216"/>
      <c r="J754" s="216"/>
      <c r="K754" s="216"/>
      <c r="L754" s="216"/>
      <c r="M754" s="216"/>
      <c r="N754" s="216"/>
      <c r="O754" s="216"/>
      <c r="P754" s="216"/>
      <c r="Q754" s="216"/>
      <c r="R754" s="216"/>
      <c r="S754" s="216"/>
      <c r="T754" s="216"/>
      <c r="U754" s="216"/>
      <c r="V754" s="216"/>
      <c r="W754" s="216"/>
      <c r="X754" s="216"/>
      <c r="Y754" s="216"/>
      <c r="Z754" s="216"/>
      <c r="AA754" s="216"/>
      <c r="AB754" s="216"/>
      <c r="AC754" s="216"/>
      <c r="AD754" s="216"/>
      <c r="AE754" s="216"/>
      <c r="AF754" s="216"/>
      <c r="AG754" s="216"/>
      <c r="AH754" s="216"/>
      <c r="AI754" s="216"/>
      <c r="AJ754" s="216"/>
      <c r="AK754" s="216"/>
      <c r="AL754" s="216"/>
      <c r="AM754" s="216"/>
      <c r="AN754" s="216"/>
      <c r="AO754" s="216"/>
      <c r="AP754" s="216"/>
      <c r="AQ754" s="216"/>
      <c r="AR754" s="216"/>
      <c r="AS754" s="216"/>
      <c r="AT754" s="216"/>
      <c r="AU754" s="216"/>
      <c r="AV754" s="216"/>
      <c r="AW754" s="216"/>
      <c r="AX754" s="216"/>
      <c r="AY754" s="216"/>
      <c r="AZ754" s="216"/>
      <c r="BA754" s="216"/>
      <c r="BB754" s="216"/>
      <c r="BC754" s="216"/>
      <c r="BD754" s="216"/>
      <c r="BE754" s="216"/>
      <c r="BF754" s="216"/>
      <c r="BG754" s="216"/>
      <c r="BH754" s="216"/>
    </row>
    <row r="755" spans="1:60" ht="12.75" outlineLevel="1">
      <c r="A755" s="208">
        <v>317</v>
      </c>
      <c r="B755" s="209" t="s">
        <v>1143</v>
      </c>
      <c r="C755" s="210" t="s">
        <v>1144</v>
      </c>
      <c r="D755" s="211" t="s">
        <v>152</v>
      </c>
      <c r="E755" s="212">
        <v>70.07875</v>
      </c>
      <c r="F755" s="213"/>
      <c r="G755" s="214">
        <f>E755*F755</f>
        <v>0</v>
      </c>
      <c r="H755" s="216"/>
      <c r="I755" s="216"/>
      <c r="J755" s="216"/>
      <c r="K755" s="216"/>
      <c r="L755" s="216"/>
      <c r="M755" s="216"/>
      <c r="N755" s="216"/>
      <c r="O755" s="216"/>
      <c r="P755" s="216"/>
      <c r="Q755" s="216"/>
      <c r="R755" s="216"/>
      <c r="S755" s="216"/>
      <c r="T755" s="216"/>
      <c r="U755" s="216"/>
      <c r="V755" s="216"/>
      <c r="W755" s="216"/>
      <c r="X755" s="216"/>
      <c r="Y755" s="216"/>
      <c r="Z755" s="216"/>
      <c r="AA755" s="216"/>
      <c r="AB755" s="216"/>
      <c r="AC755" s="216"/>
      <c r="AD755" s="216"/>
      <c r="AE755" s="216"/>
      <c r="AF755" s="216"/>
      <c r="AG755" s="216"/>
      <c r="AH755" s="216"/>
      <c r="AI755" s="216"/>
      <c r="AJ755" s="216"/>
      <c r="AK755" s="216"/>
      <c r="AL755" s="216"/>
      <c r="AM755" s="216"/>
      <c r="AN755" s="216"/>
      <c r="AO755" s="216"/>
      <c r="AP755" s="216"/>
      <c r="AQ755" s="216"/>
      <c r="AR755" s="216"/>
      <c r="AS755" s="216"/>
      <c r="AT755" s="216"/>
      <c r="AU755" s="216"/>
      <c r="AV755" s="216"/>
      <c r="AW755" s="216"/>
      <c r="AX755" s="216"/>
      <c r="AY755" s="216"/>
      <c r="AZ755" s="216"/>
      <c r="BA755" s="216"/>
      <c r="BB755" s="216"/>
      <c r="BC755" s="216"/>
      <c r="BD755" s="216"/>
      <c r="BE755" s="216"/>
      <c r="BF755" s="216"/>
      <c r="BG755" s="216"/>
      <c r="BH755" s="216"/>
    </row>
    <row r="756" spans="1:60" ht="12.75" outlineLevel="1">
      <c r="A756" s="208"/>
      <c r="B756" s="209"/>
      <c r="C756" s="217" t="s">
        <v>1145</v>
      </c>
      <c r="D756" s="218"/>
      <c r="E756" s="219">
        <v>1.75</v>
      </c>
      <c r="F756" s="213"/>
      <c r="G756" s="214"/>
      <c r="H756" s="216"/>
      <c r="I756" s="216"/>
      <c r="J756" s="216"/>
      <c r="K756" s="216"/>
      <c r="L756" s="216"/>
      <c r="M756" s="216"/>
      <c r="N756" s="216"/>
      <c r="O756" s="216"/>
      <c r="P756" s="216"/>
      <c r="Q756" s="216"/>
      <c r="R756" s="216"/>
      <c r="S756" s="216"/>
      <c r="T756" s="216"/>
      <c r="U756" s="216"/>
      <c r="V756" s="216"/>
      <c r="W756" s="216"/>
      <c r="X756" s="216"/>
      <c r="Y756" s="216"/>
      <c r="Z756" s="216"/>
      <c r="AA756" s="216"/>
      <c r="AB756" s="216"/>
      <c r="AC756" s="216"/>
      <c r="AD756" s="216"/>
      <c r="AE756" s="216"/>
      <c r="AF756" s="216"/>
      <c r="AG756" s="216"/>
      <c r="AH756" s="216"/>
      <c r="AI756" s="216"/>
      <c r="AJ756" s="216"/>
      <c r="AK756" s="216"/>
      <c r="AL756" s="216"/>
      <c r="AM756" s="216"/>
      <c r="AN756" s="216"/>
      <c r="AO756" s="216"/>
      <c r="AP756" s="216"/>
      <c r="AQ756" s="216"/>
      <c r="AR756" s="216"/>
      <c r="AS756" s="216"/>
      <c r="AT756" s="216"/>
      <c r="AU756" s="216"/>
      <c r="AV756" s="216"/>
      <c r="AW756" s="216"/>
      <c r="AX756" s="216"/>
      <c r="AY756" s="216"/>
      <c r="AZ756" s="216"/>
      <c r="BA756" s="216"/>
      <c r="BB756" s="216"/>
      <c r="BC756" s="216"/>
      <c r="BD756" s="216"/>
      <c r="BE756" s="216"/>
      <c r="BF756" s="216"/>
      <c r="BG756" s="216"/>
      <c r="BH756" s="216"/>
    </row>
    <row r="757" spans="1:60" ht="12.75" outlineLevel="1">
      <c r="A757" s="208"/>
      <c r="B757" s="209"/>
      <c r="C757" s="217" t="s">
        <v>1146</v>
      </c>
      <c r="D757" s="218"/>
      <c r="E757" s="219">
        <v>68.3288</v>
      </c>
      <c r="F757" s="213"/>
      <c r="G757" s="214"/>
      <c r="H757" s="216"/>
      <c r="I757" s="216"/>
      <c r="J757" s="216"/>
      <c r="K757" s="216"/>
      <c r="L757" s="216"/>
      <c r="M757" s="216"/>
      <c r="N757" s="216"/>
      <c r="O757" s="216"/>
      <c r="P757" s="216"/>
      <c r="Q757" s="216"/>
      <c r="R757" s="216"/>
      <c r="S757" s="216"/>
      <c r="T757" s="216"/>
      <c r="U757" s="216"/>
      <c r="V757" s="216"/>
      <c r="W757" s="216"/>
      <c r="X757" s="216"/>
      <c r="Y757" s="216"/>
      <c r="Z757" s="216"/>
      <c r="AA757" s="216"/>
      <c r="AB757" s="216"/>
      <c r="AC757" s="216"/>
      <c r="AD757" s="216"/>
      <c r="AE757" s="216"/>
      <c r="AF757" s="216"/>
      <c r="AG757" s="216"/>
      <c r="AH757" s="216"/>
      <c r="AI757" s="216"/>
      <c r="AJ757" s="216"/>
      <c r="AK757" s="216"/>
      <c r="AL757" s="216"/>
      <c r="AM757" s="216"/>
      <c r="AN757" s="216"/>
      <c r="AO757" s="216"/>
      <c r="AP757" s="216"/>
      <c r="AQ757" s="216"/>
      <c r="AR757" s="216"/>
      <c r="AS757" s="216"/>
      <c r="AT757" s="216"/>
      <c r="AU757" s="216"/>
      <c r="AV757" s="216"/>
      <c r="AW757" s="216"/>
      <c r="AX757" s="216"/>
      <c r="AY757" s="216"/>
      <c r="AZ757" s="216"/>
      <c r="BA757" s="216"/>
      <c r="BB757" s="216"/>
      <c r="BC757" s="216"/>
      <c r="BD757" s="216"/>
      <c r="BE757" s="216"/>
      <c r="BF757" s="216"/>
      <c r="BG757" s="216"/>
      <c r="BH757" s="216"/>
    </row>
    <row r="758" spans="1:60" ht="12.75" outlineLevel="1">
      <c r="A758" s="208">
        <v>318</v>
      </c>
      <c r="B758" s="209" t="s">
        <v>1147</v>
      </c>
      <c r="C758" s="210" t="s">
        <v>1148</v>
      </c>
      <c r="D758" s="211" t="s">
        <v>152</v>
      </c>
      <c r="E758" s="212">
        <v>167.75</v>
      </c>
      <c r="F758" s="213"/>
      <c r="G758" s="214">
        <f>E758*F758</f>
        <v>0</v>
      </c>
      <c r="H758" s="216"/>
      <c r="I758" s="216"/>
      <c r="J758" s="216"/>
      <c r="K758" s="216"/>
      <c r="L758" s="216"/>
      <c r="M758" s="216"/>
      <c r="N758" s="216"/>
      <c r="O758" s="216"/>
      <c r="P758" s="216"/>
      <c r="Q758" s="216"/>
      <c r="R758" s="216"/>
      <c r="S758" s="216"/>
      <c r="T758" s="216"/>
      <c r="U758" s="216"/>
      <c r="V758" s="216"/>
      <c r="W758" s="216"/>
      <c r="X758" s="216"/>
      <c r="Y758" s="216"/>
      <c r="Z758" s="216"/>
      <c r="AA758" s="216"/>
      <c r="AB758" s="216"/>
      <c r="AC758" s="216"/>
      <c r="AD758" s="216"/>
      <c r="AE758" s="216"/>
      <c r="AF758" s="216"/>
      <c r="AG758" s="216"/>
      <c r="AH758" s="216"/>
      <c r="AI758" s="216"/>
      <c r="AJ758" s="216"/>
      <c r="AK758" s="216"/>
      <c r="AL758" s="216"/>
      <c r="AM758" s="216"/>
      <c r="AN758" s="216"/>
      <c r="AO758" s="216"/>
      <c r="AP758" s="216"/>
      <c r="AQ758" s="216"/>
      <c r="AR758" s="216"/>
      <c r="AS758" s="216"/>
      <c r="AT758" s="216"/>
      <c r="AU758" s="216"/>
      <c r="AV758" s="216"/>
      <c r="AW758" s="216"/>
      <c r="AX758" s="216"/>
      <c r="AY758" s="216"/>
      <c r="AZ758" s="216"/>
      <c r="BA758" s="216"/>
      <c r="BB758" s="216"/>
      <c r="BC758" s="216"/>
      <c r="BD758" s="216"/>
      <c r="BE758" s="216"/>
      <c r="BF758" s="216"/>
      <c r="BG758" s="216"/>
      <c r="BH758" s="216"/>
    </row>
    <row r="759" spans="1:60" ht="12.75" outlineLevel="1">
      <c r="A759" s="208"/>
      <c r="B759" s="209"/>
      <c r="C759" s="217" t="s">
        <v>1149</v>
      </c>
      <c r="D759" s="218"/>
      <c r="E759" s="219">
        <v>12.21</v>
      </c>
      <c r="F759" s="213"/>
      <c r="G759" s="214"/>
      <c r="H759" s="216"/>
      <c r="I759" s="216"/>
      <c r="J759" s="216"/>
      <c r="K759" s="216"/>
      <c r="L759" s="216"/>
      <c r="M759" s="216"/>
      <c r="N759" s="216"/>
      <c r="O759" s="216"/>
      <c r="P759" s="216"/>
      <c r="Q759" s="216"/>
      <c r="R759" s="216"/>
      <c r="S759" s="216"/>
      <c r="T759" s="216"/>
      <c r="U759" s="216"/>
      <c r="V759" s="216"/>
      <c r="W759" s="216"/>
      <c r="X759" s="216"/>
      <c r="Y759" s="216"/>
      <c r="Z759" s="216"/>
      <c r="AA759" s="216"/>
      <c r="AB759" s="216"/>
      <c r="AC759" s="216"/>
      <c r="AD759" s="216"/>
      <c r="AE759" s="216"/>
      <c r="AF759" s="216"/>
      <c r="AG759" s="216"/>
      <c r="AH759" s="216"/>
      <c r="AI759" s="216"/>
      <c r="AJ759" s="216"/>
      <c r="AK759" s="216"/>
      <c r="AL759" s="216"/>
      <c r="AM759" s="216"/>
      <c r="AN759" s="216"/>
      <c r="AO759" s="216"/>
      <c r="AP759" s="216"/>
      <c r="AQ759" s="216"/>
      <c r="AR759" s="216"/>
      <c r="AS759" s="216"/>
      <c r="AT759" s="216"/>
      <c r="AU759" s="216"/>
      <c r="AV759" s="216"/>
      <c r="AW759" s="216"/>
      <c r="AX759" s="216"/>
      <c r="AY759" s="216"/>
      <c r="AZ759" s="216"/>
      <c r="BA759" s="216"/>
      <c r="BB759" s="216"/>
      <c r="BC759" s="216"/>
      <c r="BD759" s="216"/>
      <c r="BE759" s="216"/>
      <c r="BF759" s="216"/>
      <c r="BG759" s="216"/>
      <c r="BH759" s="216"/>
    </row>
    <row r="760" spans="1:60" ht="12.75" outlineLevel="1">
      <c r="A760" s="208"/>
      <c r="B760" s="209"/>
      <c r="C760" s="217" t="s">
        <v>1150</v>
      </c>
      <c r="D760" s="218"/>
      <c r="E760" s="219">
        <v>87.78</v>
      </c>
      <c r="F760" s="213"/>
      <c r="G760" s="214"/>
      <c r="H760" s="216"/>
      <c r="I760" s="216"/>
      <c r="J760" s="216"/>
      <c r="K760" s="216"/>
      <c r="L760" s="216"/>
      <c r="M760" s="216"/>
      <c r="N760" s="216"/>
      <c r="O760" s="216"/>
      <c r="P760" s="216"/>
      <c r="Q760" s="216"/>
      <c r="R760" s="216"/>
      <c r="S760" s="216"/>
      <c r="T760" s="216"/>
      <c r="U760" s="216"/>
      <c r="V760" s="216"/>
      <c r="W760" s="216"/>
      <c r="X760" s="216"/>
      <c r="Y760" s="216"/>
      <c r="Z760" s="216"/>
      <c r="AA760" s="216"/>
      <c r="AB760" s="216"/>
      <c r="AC760" s="216"/>
      <c r="AD760" s="216"/>
      <c r="AE760" s="216"/>
      <c r="AF760" s="216"/>
      <c r="AG760" s="216"/>
      <c r="AH760" s="216"/>
      <c r="AI760" s="216"/>
      <c r="AJ760" s="216"/>
      <c r="AK760" s="216"/>
      <c r="AL760" s="216"/>
      <c r="AM760" s="216"/>
      <c r="AN760" s="216"/>
      <c r="AO760" s="216"/>
      <c r="AP760" s="216"/>
      <c r="AQ760" s="216"/>
      <c r="AR760" s="216"/>
      <c r="AS760" s="216"/>
      <c r="AT760" s="216"/>
      <c r="AU760" s="216"/>
      <c r="AV760" s="216"/>
      <c r="AW760" s="216"/>
      <c r="AX760" s="216"/>
      <c r="AY760" s="216"/>
      <c r="AZ760" s="216"/>
      <c r="BA760" s="216"/>
      <c r="BB760" s="216"/>
      <c r="BC760" s="216"/>
      <c r="BD760" s="216"/>
      <c r="BE760" s="216"/>
      <c r="BF760" s="216"/>
      <c r="BG760" s="216"/>
      <c r="BH760" s="216"/>
    </row>
    <row r="761" spans="1:60" ht="12.75" outlineLevel="1">
      <c r="A761" s="208"/>
      <c r="B761" s="209"/>
      <c r="C761" s="217" t="s">
        <v>1151</v>
      </c>
      <c r="D761" s="218"/>
      <c r="E761" s="219">
        <v>64.57</v>
      </c>
      <c r="F761" s="213"/>
      <c r="G761" s="214"/>
      <c r="H761" s="216"/>
      <c r="I761" s="216"/>
      <c r="J761" s="216"/>
      <c r="K761" s="216"/>
      <c r="L761" s="216"/>
      <c r="M761" s="216"/>
      <c r="N761" s="216"/>
      <c r="O761" s="216"/>
      <c r="P761" s="216"/>
      <c r="Q761" s="216"/>
      <c r="R761" s="216"/>
      <c r="S761" s="216"/>
      <c r="T761" s="216"/>
      <c r="U761" s="216"/>
      <c r="V761" s="216"/>
      <c r="W761" s="216"/>
      <c r="X761" s="216"/>
      <c r="Y761" s="216"/>
      <c r="Z761" s="216"/>
      <c r="AA761" s="216"/>
      <c r="AB761" s="216"/>
      <c r="AC761" s="216"/>
      <c r="AD761" s="216"/>
      <c r="AE761" s="216"/>
      <c r="AF761" s="216"/>
      <c r="AG761" s="216"/>
      <c r="AH761" s="216"/>
      <c r="AI761" s="216"/>
      <c r="AJ761" s="216"/>
      <c r="AK761" s="216"/>
      <c r="AL761" s="216"/>
      <c r="AM761" s="216"/>
      <c r="AN761" s="216"/>
      <c r="AO761" s="216"/>
      <c r="AP761" s="216"/>
      <c r="AQ761" s="216"/>
      <c r="AR761" s="216"/>
      <c r="AS761" s="216"/>
      <c r="AT761" s="216"/>
      <c r="AU761" s="216"/>
      <c r="AV761" s="216"/>
      <c r="AW761" s="216"/>
      <c r="AX761" s="216"/>
      <c r="AY761" s="216"/>
      <c r="AZ761" s="216"/>
      <c r="BA761" s="216"/>
      <c r="BB761" s="216"/>
      <c r="BC761" s="216"/>
      <c r="BD761" s="216"/>
      <c r="BE761" s="216"/>
      <c r="BF761" s="216"/>
      <c r="BG761" s="216"/>
      <c r="BH761" s="216"/>
    </row>
    <row r="762" spans="1:60" ht="12.75" outlineLevel="1">
      <c r="A762" s="208"/>
      <c r="B762" s="209"/>
      <c r="C762" s="217" t="s">
        <v>1152</v>
      </c>
      <c r="D762" s="218"/>
      <c r="E762" s="219">
        <v>3.19</v>
      </c>
      <c r="F762" s="213"/>
      <c r="G762" s="214"/>
      <c r="H762" s="216"/>
      <c r="I762" s="216"/>
      <c r="J762" s="216"/>
      <c r="K762" s="216"/>
      <c r="L762" s="216"/>
      <c r="M762" s="216"/>
      <c r="N762" s="216"/>
      <c r="O762" s="216"/>
      <c r="P762" s="216"/>
      <c r="Q762" s="216"/>
      <c r="R762" s="216"/>
      <c r="S762" s="216"/>
      <c r="T762" s="216"/>
      <c r="U762" s="216"/>
      <c r="V762" s="216"/>
      <c r="W762" s="216"/>
      <c r="X762" s="216"/>
      <c r="Y762" s="216"/>
      <c r="Z762" s="216"/>
      <c r="AA762" s="216"/>
      <c r="AB762" s="216"/>
      <c r="AC762" s="216"/>
      <c r="AD762" s="216"/>
      <c r="AE762" s="216"/>
      <c r="AF762" s="216"/>
      <c r="AG762" s="216"/>
      <c r="AH762" s="216"/>
      <c r="AI762" s="216"/>
      <c r="AJ762" s="216"/>
      <c r="AK762" s="216"/>
      <c r="AL762" s="216"/>
      <c r="AM762" s="216"/>
      <c r="AN762" s="216"/>
      <c r="AO762" s="216"/>
      <c r="AP762" s="216"/>
      <c r="AQ762" s="216"/>
      <c r="AR762" s="216"/>
      <c r="AS762" s="216"/>
      <c r="AT762" s="216"/>
      <c r="AU762" s="216"/>
      <c r="AV762" s="216"/>
      <c r="AW762" s="216"/>
      <c r="AX762" s="216"/>
      <c r="AY762" s="216"/>
      <c r="AZ762" s="216"/>
      <c r="BA762" s="216"/>
      <c r="BB762" s="216"/>
      <c r="BC762" s="216"/>
      <c r="BD762" s="216"/>
      <c r="BE762" s="216"/>
      <c r="BF762" s="216"/>
      <c r="BG762" s="216"/>
      <c r="BH762" s="216"/>
    </row>
    <row r="763" spans="1:60" ht="12.75" outlineLevel="1">
      <c r="A763" s="208">
        <v>319</v>
      </c>
      <c r="B763" s="209" t="s">
        <v>1153</v>
      </c>
      <c r="C763" s="210" t="s">
        <v>1154</v>
      </c>
      <c r="D763" s="211" t="s">
        <v>152</v>
      </c>
      <c r="E763" s="212">
        <v>77.0869</v>
      </c>
      <c r="F763" s="213"/>
      <c r="G763" s="214">
        <f>E763*F763</f>
        <v>0</v>
      </c>
      <c r="H763" s="216"/>
      <c r="I763" s="216"/>
      <c r="J763" s="216"/>
      <c r="K763" s="216"/>
      <c r="L763" s="216"/>
      <c r="M763" s="216"/>
      <c r="N763" s="216"/>
      <c r="O763" s="216"/>
      <c r="P763" s="216"/>
      <c r="Q763" s="216"/>
      <c r="R763" s="216"/>
      <c r="S763" s="216"/>
      <c r="T763" s="216"/>
      <c r="U763" s="216"/>
      <c r="V763" s="216"/>
      <c r="W763" s="216"/>
      <c r="X763" s="216"/>
      <c r="Y763" s="216"/>
      <c r="Z763" s="216"/>
      <c r="AA763" s="216"/>
      <c r="AB763" s="216"/>
      <c r="AC763" s="216"/>
      <c r="AD763" s="216"/>
      <c r="AE763" s="216"/>
      <c r="AF763" s="216"/>
      <c r="AG763" s="216"/>
      <c r="AH763" s="216"/>
      <c r="AI763" s="216"/>
      <c r="AJ763" s="216"/>
      <c r="AK763" s="216"/>
      <c r="AL763" s="216"/>
      <c r="AM763" s="216"/>
      <c r="AN763" s="216"/>
      <c r="AO763" s="216"/>
      <c r="AP763" s="216"/>
      <c r="AQ763" s="216"/>
      <c r="AR763" s="216"/>
      <c r="AS763" s="216"/>
      <c r="AT763" s="216"/>
      <c r="AU763" s="216"/>
      <c r="AV763" s="216"/>
      <c r="AW763" s="216"/>
      <c r="AX763" s="216"/>
      <c r="AY763" s="216"/>
      <c r="AZ763" s="216"/>
      <c r="BA763" s="216"/>
      <c r="BB763" s="216"/>
      <c r="BC763" s="216"/>
      <c r="BD763" s="216"/>
      <c r="BE763" s="216"/>
      <c r="BF763" s="216"/>
      <c r="BG763" s="216"/>
      <c r="BH763" s="216"/>
    </row>
    <row r="764" spans="1:60" ht="12.75" outlineLevel="1">
      <c r="A764" s="208"/>
      <c r="B764" s="209"/>
      <c r="C764" s="217" t="s">
        <v>1155</v>
      </c>
      <c r="D764" s="218"/>
      <c r="E764" s="219">
        <v>77.0869</v>
      </c>
      <c r="F764" s="213"/>
      <c r="G764" s="214"/>
      <c r="H764" s="216"/>
      <c r="I764" s="216"/>
      <c r="J764" s="216"/>
      <c r="K764" s="216"/>
      <c r="L764" s="216"/>
      <c r="M764" s="216"/>
      <c r="N764" s="216"/>
      <c r="O764" s="216"/>
      <c r="P764" s="216"/>
      <c r="Q764" s="216"/>
      <c r="R764" s="216"/>
      <c r="S764" s="216"/>
      <c r="T764" s="216"/>
      <c r="U764" s="216"/>
      <c r="V764" s="216"/>
      <c r="W764" s="216"/>
      <c r="X764" s="216"/>
      <c r="Y764" s="216"/>
      <c r="Z764" s="216"/>
      <c r="AA764" s="216"/>
      <c r="AB764" s="216"/>
      <c r="AC764" s="216"/>
      <c r="AD764" s="216"/>
      <c r="AE764" s="216"/>
      <c r="AF764" s="216"/>
      <c r="AG764" s="216"/>
      <c r="AH764" s="216"/>
      <c r="AI764" s="216"/>
      <c r="AJ764" s="216"/>
      <c r="AK764" s="216"/>
      <c r="AL764" s="216"/>
      <c r="AM764" s="216"/>
      <c r="AN764" s="216"/>
      <c r="AO764" s="216"/>
      <c r="AP764" s="216"/>
      <c r="AQ764" s="216"/>
      <c r="AR764" s="216"/>
      <c r="AS764" s="216"/>
      <c r="AT764" s="216"/>
      <c r="AU764" s="216"/>
      <c r="AV764" s="216"/>
      <c r="AW764" s="216"/>
      <c r="AX764" s="216"/>
      <c r="AY764" s="216"/>
      <c r="AZ764" s="216"/>
      <c r="BA764" s="216"/>
      <c r="BB764" s="216"/>
      <c r="BC764" s="216"/>
      <c r="BD764" s="216"/>
      <c r="BE764" s="216"/>
      <c r="BF764" s="216"/>
      <c r="BG764" s="216"/>
      <c r="BH764" s="216"/>
    </row>
    <row r="765" spans="1:60" ht="22.5" outlineLevel="1">
      <c r="A765" s="208">
        <v>320</v>
      </c>
      <c r="B765" s="209" t="s">
        <v>1156</v>
      </c>
      <c r="C765" s="210" t="s">
        <v>1157</v>
      </c>
      <c r="D765" s="211" t="s">
        <v>152</v>
      </c>
      <c r="E765" s="212">
        <v>230.89</v>
      </c>
      <c r="F765" s="213"/>
      <c r="G765" s="214">
        <f>E765*F765</f>
        <v>0</v>
      </c>
      <c r="H765" s="216"/>
      <c r="I765" s="216"/>
      <c r="J765" s="216"/>
      <c r="K765" s="216"/>
      <c r="L765" s="216"/>
      <c r="M765" s="216"/>
      <c r="N765" s="216"/>
      <c r="O765" s="216"/>
      <c r="P765" s="216"/>
      <c r="Q765" s="216"/>
      <c r="R765" s="216"/>
      <c r="S765" s="216"/>
      <c r="T765" s="216"/>
      <c r="U765" s="216"/>
      <c r="V765" s="216"/>
      <c r="W765" s="216"/>
      <c r="X765" s="216"/>
      <c r="Y765" s="216"/>
      <c r="Z765" s="216"/>
      <c r="AA765" s="216"/>
      <c r="AB765" s="216"/>
      <c r="AC765" s="216"/>
      <c r="AD765" s="216"/>
      <c r="AE765" s="216"/>
      <c r="AF765" s="216"/>
      <c r="AG765" s="216"/>
      <c r="AH765" s="216"/>
      <c r="AI765" s="216"/>
      <c r="AJ765" s="216"/>
      <c r="AK765" s="216"/>
      <c r="AL765" s="216"/>
      <c r="AM765" s="216"/>
      <c r="AN765" s="216"/>
      <c r="AO765" s="216"/>
      <c r="AP765" s="216"/>
      <c r="AQ765" s="216"/>
      <c r="AR765" s="216"/>
      <c r="AS765" s="216"/>
      <c r="AT765" s="216"/>
      <c r="AU765" s="216"/>
      <c r="AV765" s="216"/>
      <c r="AW765" s="216"/>
      <c r="AX765" s="216"/>
      <c r="AY765" s="216"/>
      <c r="AZ765" s="216"/>
      <c r="BA765" s="216"/>
      <c r="BB765" s="216"/>
      <c r="BC765" s="216"/>
      <c r="BD765" s="216"/>
      <c r="BE765" s="216"/>
      <c r="BF765" s="216"/>
      <c r="BG765" s="216"/>
      <c r="BH765" s="216"/>
    </row>
    <row r="766" spans="1:60" ht="12.75" outlineLevel="1">
      <c r="A766" s="208"/>
      <c r="B766" s="209"/>
      <c r="C766" s="217" t="s">
        <v>1158</v>
      </c>
      <c r="D766" s="218"/>
      <c r="E766" s="219">
        <v>230.89</v>
      </c>
      <c r="F766" s="213"/>
      <c r="G766" s="214"/>
      <c r="H766" s="216"/>
      <c r="I766" s="216"/>
      <c r="J766" s="216"/>
      <c r="K766" s="216"/>
      <c r="L766" s="216"/>
      <c r="M766" s="216"/>
      <c r="N766" s="216"/>
      <c r="O766" s="216"/>
      <c r="P766" s="216"/>
      <c r="Q766" s="216"/>
      <c r="R766" s="216"/>
      <c r="S766" s="216"/>
      <c r="T766" s="216"/>
      <c r="U766" s="216"/>
      <c r="V766" s="216"/>
      <c r="W766" s="216"/>
      <c r="X766" s="216"/>
      <c r="Y766" s="216"/>
      <c r="Z766" s="216"/>
      <c r="AA766" s="216"/>
      <c r="AB766" s="216"/>
      <c r="AC766" s="216"/>
      <c r="AD766" s="216"/>
      <c r="AE766" s="216"/>
      <c r="AF766" s="216"/>
      <c r="AG766" s="216"/>
      <c r="AH766" s="216"/>
      <c r="AI766" s="216"/>
      <c r="AJ766" s="216"/>
      <c r="AK766" s="216"/>
      <c r="AL766" s="216"/>
      <c r="AM766" s="216"/>
      <c r="AN766" s="216"/>
      <c r="AO766" s="216"/>
      <c r="AP766" s="216"/>
      <c r="AQ766" s="216"/>
      <c r="AR766" s="216"/>
      <c r="AS766" s="216"/>
      <c r="AT766" s="216"/>
      <c r="AU766" s="216"/>
      <c r="AV766" s="216"/>
      <c r="AW766" s="216"/>
      <c r="AX766" s="216"/>
      <c r="AY766" s="216"/>
      <c r="AZ766" s="216"/>
      <c r="BA766" s="216"/>
      <c r="BB766" s="216"/>
      <c r="BC766" s="216"/>
      <c r="BD766" s="216"/>
      <c r="BE766" s="216"/>
      <c r="BF766" s="216"/>
      <c r="BG766" s="216"/>
      <c r="BH766" s="216"/>
    </row>
    <row r="767" spans="1:60" ht="12.75" outlineLevel="1">
      <c r="A767" s="208">
        <v>321</v>
      </c>
      <c r="B767" s="209" t="s">
        <v>1159</v>
      </c>
      <c r="C767" s="210" t="s">
        <v>1160</v>
      </c>
      <c r="D767" s="211" t="s">
        <v>152</v>
      </c>
      <c r="E767" s="212">
        <v>2.64</v>
      </c>
      <c r="F767" s="213"/>
      <c r="G767" s="214">
        <f>E767*F767</f>
        <v>0</v>
      </c>
      <c r="H767" s="216"/>
      <c r="I767" s="216"/>
      <c r="J767" s="216"/>
      <c r="K767" s="216"/>
      <c r="L767" s="216"/>
      <c r="M767" s="216"/>
      <c r="N767" s="216"/>
      <c r="O767" s="216"/>
      <c r="P767" s="216"/>
      <c r="Q767" s="216"/>
      <c r="R767" s="216"/>
      <c r="S767" s="216"/>
      <c r="T767" s="216"/>
      <c r="U767" s="216"/>
      <c r="V767" s="216"/>
      <c r="W767" s="216"/>
      <c r="X767" s="216"/>
      <c r="Y767" s="216"/>
      <c r="Z767" s="216"/>
      <c r="AA767" s="216"/>
      <c r="AB767" s="216"/>
      <c r="AC767" s="216"/>
      <c r="AD767" s="216"/>
      <c r="AE767" s="216"/>
      <c r="AF767" s="216"/>
      <c r="AG767" s="216"/>
      <c r="AH767" s="216"/>
      <c r="AI767" s="216"/>
      <c r="AJ767" s="216"/>
      <c r="AK767" s="216"/>
      <c r="AL767" s="216"/>
      <c r="AM767" s="216"/>
      <c r="AN767" s="216"/>
      <c r="AO767" s="216"/>
      <c r="AP767" s="216"/>
      <c r="AQ767" s="216"/>
      <c r="AR767" s="216"/>
      <c r="AS767" s="216"/>
      <c r="AT767" s="216"/>
      <c r="AU767" s="216"/>
      <c r="AV767" s="216"/>
      <c r="AW767" s="216"/>
      <c r="AX767" s="216"/>
      <c r="AY767" s="216"/>
      <c r="AZ767" s="216"/>
      <c r="BA767" s="216"/>
      <c r="BB767" s="216"/>
      <c r="BC767" s="216"/>
      <c r="BD767" s="216"/>
      <c r="BE767" s="216"/>
      <c r="BF767" s="216"/>
      <c r="BG767" s="216"/>
      <c r="BH767" s="216"/>
    </row>
    <row r="768" spans="1:60" ht="12.75" outlineLevel="1">
      <c r="A768" s="208"/>
      <c r="B768" s="209"/>
      <c r="C768" s="217" t="s">
        <v>1161</v>
      </c>
      <c r="D768" s="218"/>
      <c r="E768" s="219">
        <v>2.64</v>
      </c>
      <c r="F768" s="213"/>
      <c r="G768" s="214"/>
      <c r="H768" s="216"/>
      <c r="I768" s="216"/>
      <c r="J768" s="216"/>
      <c r="K768" s="216"/>
      <c r="L768" s="216"/>
      <c r="M768" s="216"/>
      <c r="N768" s="216"/>
      <c r="O768" s="216"/>
      <c r="P768" s="216"/>
      <c r="Q768" s="216"/>
      <c r="R768" s="216"/>
      <c r="S768" s="216"/>
      <c r="T768" s="216"/>
      <c r="U768" s="216"/>
      <c r="V768" s="216"/>
      <c r="W768" s="216"/>
      <c r="X768" s="216"/>
      <c r="Y768" s="216"/>
      <c r="Z768" s="216"/>
      <c r="AA768" s="216"/>
      <c r="AB768" s="216"/>
      <c r="AC768" s="216"/>
      <c r="AD768" s="216"/>
      <c r="AE768" s="216"/>
      <c r="AF768" s="216"/>
      <c r="AG768" s="216"/>
      <c r="AH768" s="216"/>
      <c r="AI768" s="216"/>
      <c r="AJ768" s="216"/>
      <c r="AK768" s="216"/>
      <c r="AL768" s="216"/>
      <c r="AM768" s="216"/>
      <c r="AN768" s="216"/>
      <c r="AO768" s="216"/>
      <c r="AP768" s="216"/>
      <c r="AQ768" s="216"/>
      <c r="AR768" s="216"/>
      <c r="AS768" s="216"/>
      <c r="AT768" s="216"/>
      <c r="AU768" s="216"/>
      <c r="AV768" s="216"/>
      <c r="AW768" s="216"/>
      <c r="AX768" s="216"/>
      <c r="AY768" s="216"/>
      <c r="AZ768" s="216"/>
      <c r="BA768" s="216"/>
      <c r="BB768" s="216"/>
      <c r="BC768" s="216"/>
      <c r="BD768" s="216"/>
      <c r="BE768" s="216"/>
      <c r="BF768" s="216"/>
      <c r="BG768" s="216"/>
      <c r="BH768" s="216"/>
    </row>
    <row r="769" spans="1:60" ht="22.5" outlineLevel="1">
      <c r="A769" s="208">
        <v>322</v>
      </c>
      <c r="B769" s="209" t="s">
        <v>1162</v>
      </c>
      <c r="C769" s="210" t="s">
        <v>1163</v>
      </c>
      <c r="D769" s="211" t="s">
        <v>152</v>
      </c>
      <c r="E769" s="212">
        <v>3.96</v>
      </c>
      <c r="F769" s="213"/>
      <c r="G769" s="214">
        <f>E769*F769</f>
        <v>0</v>
      </c>
      <c r="H769" s="216"/>
      <c r="I769" s="216"/>
      <c r="J769" s="216"/>
      <c r="K769" s="216"/>
      <c r="L769" s="216"/>
      <c r="M769" s="216"/>
      <c r="N769" s="216"/>
      <c r="O769" s="216"/>
      <c r="P769" s="216"/>
      <c r="Q769" s="216"/>
      <c r="R769" s="216"/>
      <c r="S769" s="216"/>
      <c r="T769" s="216"/>
      <c r="U769" s="216"/>
      <c r="V769" s="216"/>
      <c r="W769" s="216"/>
      <c r="X769" s="216"/>
      <c r="Y769" s="216"/>
      <c r="Z769" s="216"/>
      <c r="AA769" s="216"/>
      <c r="AB769" s="216"/>
      <c r="AC769" s="216"/>
      <c r="AD769" s="216"/>
      <c r="AE769" s="216"/>
      <c r="AF769" s="216"/>
      <c r="AG769" s="216"/>
      <c r="AH769" s="216"/>
      <c r="AI769" s="216"/>
      <c r="AJ769" s="216"/>
      <c r="AK769" s="216"/>
      <c r="AL769" s="216"/>
      <c r="AM769" s="216"/>
      <c r="AN769" s="216"/>
      <c r="AO769" s="216"/>
      <c r="AP769" s="216"/>
      <c r="AQ769" s="216"/>
      <c r="AR769" s="216"/>
      <c r="AS769" s="216"/>
      <c r="AT769" s="216"/>
      <c r="AU769" s="216"/>
      <c r="AV769" s="216"/>
      <c r="AW769" s="216"/>
      <c r="AX769" s="216"/>
      <c r="AY769" s="216"/>
      <c r="AZ769" s="216"/>
      <c r="BA769" s="216"/>
      <c r="BB769" s="216"/>
      <c r="BC769" s="216"/>
      <c r="BD769" s="216"/>
      <c r="BE769" s="216"/>
      <c r="BF769" s="216"/>
      <c r="BG769" s="216"/>
      <c r="BH769" s="216"/>
    </row>
    <row r="770" spans="1:60" ht="12.75" outlineLevel="1">
      <c r="A770" s="208"/>
      <c r="B770" s="209"/>
      <c r="C770" s="217" t="s">
        <v>1164</v>
      </c>
      <c r="D770" s="218"/>
      <c r="E770" s="219">
        <v>3.96</v>
      </c>
      <c r="F770" s="213"/>
      <c r="G770" s="214"/>
      <c r="H770" s="216"/>
      <c r="I770" s="216"/>
      <c r="J770" s="216"/>
      <c r="K770" s="216"/>
      <c r="L770" s="216"/>
      <c r="M770" s="216"/>
      <c r="N770" s="216"/>
      <c r="O770" s="216"/>
      <c r="P770" s="216"/>
      <c r="Q770" s="216"/>
      <c r="R770" s="216"/>
      <c r="S770" s="216"/>
      <c r="T770" s="216"/>
      <c r="U770" s="216"/>
      <c r="V770" s="216"/>
      <c r="W770" s="216"/>
      <c r="X770" s="216"/>
      <c r="Y770" s="216"/>
      <c r="Z770" s="216"/>
      <c r="AA770" s="216"/>
      <c r="AB770" s="216"/>
      <c r="AC770" s="216"/>
      <c r="AD770" s="216"/>
      <c r="AE770" s="216"/>
      <c r="AF770" s="216"/>
      <c r="AG770" s="216"/>
      <c r="AH770" s="216"/>
      <c r="AI770" s="216"/>
      <c r="AJ770" s="216"/>
      <c r="AK770" s="216"/>
      <c r="AL770" s="216"/>
      <c r="AM770" s="216"/>
      <c r="AN770" s="216"/>
      <c r="AO770" s="216"/>
      <c r="AP770" s="216"/>
      <c r="AQ770" s="216"/>
      <c r="AR770" s="216"/>
      <c r="AS770" s="216"/>
      <c r="AT770" s="216"/>
      <c r="AU770" s="216"/>
      <c r="AV770" s="216"/>
      <c r="AW770" s="216"/>
      <c r="AX770" s="216"/>
      <c r="AY770" s="216"/>
      <c r="AZ770" s="216"/>
      <c r="BA770" s="216"/>
      <c r="BB770" s="216"/>
      <c r="BC770" s="216"/>
      <c r="BD770" s="216"/>
      <c r="BE770" s="216"/>
      <c r="BF770" s="216"/>
      <c r="BG770" s="216"/>
      <c r="BH770" s="216"/>
    </row>
    <row r="771" spans="1:60" ht="12.75" outlineLevel="1">
      <c r="A771" s="208">
        <v>323</v>
      </c>
      <c r="B771" s="209" t="s">
        <v>1165</v>
      </c>
      <c r="C771" s="210" t="s">
        <v>1166</v>
      </c>
      <c r="D771" s="211" t="s">
        <v>276</v>
      </c>
      <c r="E771" s="212">
        <v>224</v>
      </c>
      <c r="F771" s="213"/>
      <c r="G771" s="214">
        <f>E771*F771</f>
        <v>0</v>
      </c>
      <c r="H771" s="216"/>
      <c r="I771" s="216"/>
      <c r="J771" s="216"/>
      <c r="K771" s="216"/>
      <c r="L771" s="216"/>
      <c r="M771" s="216"/>
      <c r="N771" s="216"/>
      <c r="O771" s="216"/>
      <c r="P771" s="216"/>
      <c r="Q771" s="216"/>
      <c r="R771" s="216"/>
      <c r="S771" s="216"/>
      <c r="T771" s="216"/>
      <c r="U771" s="216"/>
      <c r="V771" s="216"/>
      <c r="W771" s="216"/>
      <c r="X771" s="216"/>
      <c r="Y771" s="216"/>
      <c r="Z771" s="216"/>
      <c r="AA771" s="216"/>
      <c r="AB771" s="216"/>
      <c r="AC771" s="216"/>
      <c r="AD771" s="216"/>
      <c r="AE771" s="216"/>
      <c r="AF771" s="216"/>
      <c r="AG771" s="216"/>
      <c r="AH771" s="216"/>
      <c r="AI771" s="216"/>
      <c r="AJ771" s="216"/>
      <c r="AK771" s="216"/>
      <c r="AL771" s="216"/>
      <c r="AM771" s="216"/>
      <c r="AN771" s="216"/>
      <c r="AO771" s="216"/>
      <c r="AP771" s="216"/>
      <c r="AQ771" s="216"/>
      <c r="AR771" s="216"/>
      <c r="AS771" s="216"/>
      <c r="AT771" s="216"/>
      <c r="AU771" s="216"/>
      <c r="AV771" s="216"/>
      <c r="AW771" s="216"/>
      <c r="AX771" s="216"/>
      <c r="AY771" s="216"/>
      <c r="AZ771" s="216"/>
      <c r="BA771" s="216"/>
      <c r="BB771" s="216"/>
      <c r="BC771" s="216"/>
      <c r="BD771" s="216"/>
      <c r="BE771" s="216"/>
      <c r="BF771" s="216"/>
      <c r="BG771" s="216"/>
      <c r="BH771" s="216"/>
    </row>
    <row r="772" spans="1:60" ht="12.75" outlineLevel="1">
      <c r="A772" s="208"/>
      <c r="B772" s="209"/>
      <c r="C772" s="217" t="s">
        <v>1167</v>
      </c>
      <c r="D772" s="218"/>
      <c r="E772" s="219"/>
      <c r="F772" s="213"/>
      <c r="G772" s="214"/>
      <c r="H772" s="216"/>
      <c r="I772" s="216"/>
      <c r="J772" s="216"/>
      <c r="K772" s="216"/>
      <c r="L772" s="216"/>
      <c r="M772" s="216"/>
      <c r="N772" s="216"/>
      <c r="O772" s="216"/>
      <c r="P772" s="216"/>
      <c r="Q772" s="216"/>
      <c r="R772" s="216"/>
      <c r="S772" s="216"/>
      <c r="T772" s="216"/>
      <c r="U772" s="216"/>
      <c r="V772" s="216"/>
      <c r="W772" s="216"/>
      <c r="X772" s="216"/>
      <c r="Y772" s="216"/>
      <c r="Z772" s="216"/>
      <c r="AA772" s="216"/>
      <c r="AB772" s="216"/>
      <c r="AC772" s="216"/>
      <c r="AD772" s="216"/>
      <c r="AE772" s="216"/>
      <c r="AF772" s="216"/>
      <c r="AG772" s="216"/>
      <c r="AH772" s="216"/>
      <c r="AI772" s="216"/>
      <c r="AJ772" s="216"/>
      <c r="AK772" s="216"/>
      <c r="AL772" s="216"/>
      <c r="AM772" s="216"/>
      <c r="AN772" s="216"/>
      <c r="AO772" s="216"/>
      <c r="AP772" s="216"/>
      <c r="AQ772" s="216"/>
      <c r="AR772" s="216"/>
      <c r="AS772" s="216"/>
      <c r="AT772" s="216"/>
      <c r="AU772" s="216"/>
      <c r="AV772" s="216"/>
      <c r="AW772" s="216"/>
      <c r="AX772" s="216"/>
      <c r="AY772" s="216"/>
      <c r="AZ772" s="216"/>
      <c r="BA772" s="216"/>
      <c r="BB772" s="216"/>
      <c r="BC772" s="216"/>
      <c r="BD772" s="216"/>
      <c r="BE772" s="216"/>
      <c r="BF772" s="216"/>
      <c r="BG772" s="216"/>
      <c r="BH772" s="216"/>
    </row>
    <row r="773" spans="1:60" ht="12.75" outlineLevel="1">
      <c r="A773" s="208"/>
      <c r="B773" s="209"/>
      <c r="C773" s="217" t="s">
        <v>1168</v>
      </c>
      <c r="D773" s="218"/>
      <c r="E773" s="219">
        <v>224</v>
      </c>
      <c r="F773" s="213"/>
      <c r="G773" s="214"/>
      <c r="H773" s="216"/>
      <c r="I773" s="216"/>
      <c r="J773" s="216"/>
      <c r="K773" s="216"/>
      <c r="L773" s="216"/>
      <c r="M773" s="216"/>
      <c r="N773" s="216"/>
      <c r="O773" s="216"/>
      <c r="P773" s="216"/>
      <c r="Q773" s="216"/>
      <c r="R773" s="216"/>
      <c r="S773" s="216"/>
      <c r="T773" s="216"/>
      <c r="U773" s="216"/>
      <c r="V773" s="216"/>
      <c r="W773" s="216"/>
      <c r="X773" s="216"/>
      <c r="Y773" s="216"/>
      <c r="Z773" s="216"/>
      <c r="AA773" s="216"/>
      <c r="AB773" s="216"/>
      <c r="AC773" s="216"/>
      <c r="AD773" s="216"/>
      <c r="AE773" s="216"/>
      <c r="AF773" s="216"/>
      <c r="AG773" s="216"/>
      <c r="AH773" s="216"/>
      <c r="AI773" s="216"/>
      <c r="AJ773" s="216"/>
      <c r="AK773" s="216"/>
      <c r="AL773" s="216"/>
      <c r="AM773" s="216"/>
      <c r="AN773" s="216"/>
      <c r="AO773" s="216"/>
      <c r="AP773" s="216"/>
      <c r="AQ773" s="216"/>
      <c r="AR773" s="216"/>
      <c r="AS773" s="216"/>
      <c r="AT773" s="216"/>
      <c r="AU773" s="216"/>
      <c r="AV773" s="216"/>
      <c r="AW773" s="216"/>
      <c r="AX773" s="216"/>
      <c r="AY773" s="216"/>
      <c r="AZ773" s="216"/>
      <c r="BA773" s="216"/>
      <c r="BB773" s="216"/>
      <c r="BC773" s="216"/>
      <c r="BD773" s="216"/>
      <c r="BE773" s="216"/>
      <c r="BF773" s="216"/>
      <c r="BG773" s="216"/>
      <c r="BH773" s="216"/>
    </row>
    <row r="774" spans="1:60" ht="12.75" outlineLevel="1">
      <c r="A774" s="208">
        <v>324</v>
      </c>
      <c r="B774" s="209" t="s">
        <v>1169</v>
      </c>
      <c r="C774" s="210" t="s">
        <v>1170</v>
      </c>
      <c r="D774" s="211" t="s">
        <v>33</v>
      </c>
      <c r="E774" s="212">
        <v>0</v>
      </c>
      <c r="F774" s="226">
        <f>SUM(G739:G773)/100</f>
        <v>0</v>
      </c>
      <c r="G774" s="214">
        <f>E774*F774</f>
        <v>0</v>
      </c>
      <c r="H774" s="216"/>
      <c r="I774" s="216"/>
      <c r="J774" s="216"/>
      <c r="K774" s="216"/>
      <c r="L774" s="216"/>
      <c r="M774" s="216"/>
      <c r="N774" s="216"/>
      <c r="O774" s="216"/>
      <c r="P774" s="216"/>
      <c r="Q774" s="216"/>
      <c r="R774" s="216"/>
      <c r="S774" s="216"/>
      <c r="T774" s="216"/>
      <c r="U774" s="216"/>
      <c r="V774" s="216"/>
      <c r="W774" s="216"/>
      <c r="X774" s="216"/>
      <c r="Y774" s="216"/>
      <c r="Z774" s="216"/>
      <c r="AA774" s="216"/>
      <c r="AB774" s="216"/>
      <c r="AC774" s="216"/>
      <c r="AD774" s="216"/>
      <c r="AE774" s="216"/>
      <c r="AF774" s="216"/>
      <c r="AG774" s="216"/>
      <c r="AH774" s="216"/>
      <c r="AI774" s="216"/>
      <c r="AJ774" s="216"/>
      <c r="AK774" s="216"/>
      <c r="AL774" s="216"/>
      <c r="AM774" s="216"/>
      <c r="AN774" s="216"/>
      <c r="AO774" s="216"/>
      <c r="AP774" s="216"/>
      <c r="AQ774" s="216"/>
      <c r="AR774" s="216"/>
      <c r="AS774" s="216"/>
      <c r="AT774" s="216"/>
      <c r="AU774" s="216"/>
      <c r="AV774" s="216"/>
      <c r="AW774" s="216"/>
      <c r="AX774" s="216"/>
      <c r="AY774" s="216"/>
      <c r="AZ774" s="216"/>
      <c r="BA774" s="216"/>
      <c r="BB774" s="216"/>
      <c r="BC774" s="216"/>
      <c r="BD774" s="216"/>
      <c r="BE774" s="216"/>
      <c r="BF774" s="216"/>
      <c r="BG774" s="216"/>
      <c r="BH774" s="216"/>
    </row>
    <row r="775" spans="1:7" ht="12.75">
      <c r="A775" s="220" t="s">
        <v>149</v>
      </c>
      <c r="B775" s="221" t="s">
        <v>115</v>
      </c>
      <c r="C775" s="222" t="s">
        <v>116</v>
      </c>
      <c r="D775" s="223"/>
      <c r="E775" s="224"/>
      <c r="F775" s="225">
        <f>SUM(G776:G795)</f>
        <v>0</v>
      </c>
      <c r="G775" s="225"/>
    </row>
    <row r="776" spans="1:60" ht="12.75" outlineLevel="1">
      <c r="A776" s="208">
        <v>325</v>
      </c>
      <c r="B776" s="209" t="s">
        <v>1171</v>
      </c>
      <c r="C776" s="210" t="s">
        <v>1172</v>
      </c>
      <c r="D776" s="211" t="s">
        <v>152</v>
      </c>
      <c r="E776" s="212">
        <v>343.852</v>
      </c>
      <c r="F776" s="213"/>
      <c r="G776" s="214">
        <f aca="true" t="shared" si="40" ref="G776:G777">E776*F776</f>
        <v>0</v>
      </c>
      <c r="H776" s="216"/>
      <c r="I776" s="216"/>
      <c r="J776" s="216"/>
      <c r="K776" s="216"/>
      <c r="L776" s="216"/>
      <c r="M776" s="216"/>
      <c r="N776" s="216"/>
      <c r="O776" s="216"/>
      <c r="P776" s="216"/>
      <c r="Q776" s="216"/>
      <c r="R776" s="216"/>
      <c r="S776" s="216"/>
      <c r="T776" s="216"/>
      <c r="U776" s="216"/>
      <c r="V776" s="216"/>
      <c r="W776" s="216"/>
      <c r="X776" s="216"/>
      <c r="Y776" s="216"/>
      <c r="Z776" s="216"/>
      <c r="AA776" s="216"/>
      <c r="AB776" s="216"/>
      <c r="AC776" s="216"/>
      <c r="AD776" s="216"/>
      <c r="AE776" s="216"/>
      <c r="AF776" s="216"/>
      <c r="AG776" s="216"/>
      <c r="AH776" s="216"/>
      <c r="AI776" s="216"/>
      <c r="AJ776" s="216"/>
      <c r="AK776" s="216"/>
      <c r="AL776" s="216"/>
      <c r="AM776" s="216"/>
      <c r="AN776" s="216"/>
      <c r="AO776" s="216"/>
      <c r="AP776" s="216"/>
      <c r="AQ776" s="216"/>
      <c r="AR776" s="216"/>
      <c r="AS776" s="216"/>
      <c r="AT776" s="216"/>
      <c r="AU776" s="216"/>
      <c r="AV776" s="216"/>
      <c r="AW776" s="216"/>
      <c r="AX776" s="216"/>
      <c r="AY776" s="216"/>
      <c r="AZ776" s="216"/>
      <c r="BA776" s="216"/>
      <c r="BB776" s="216"/>
      <c r="BC776" s="216"/>
      <c r="BD776" s="216"/>
      <c r="BE776" s="216"/>
      <c r="BF776" s="216"/>
      <c r="BG776" s="216"/>
      <c r="BH776" s="216"/>
    </row>
    <row r="777" spans="1:60" ht="12.75" outlineLevel="1">
      <c r="A777" s="208">
        <v>326</v>
      </c>
      <c r="B777" s="209" t="s">
        <v>1173</v>
      </c>
      <c r="C777" s="210" t="s">
        <v>1174</v>
      </c>
      <c r="D777" s="211" t="s">
        <v>162</v>
      </c>
      <c r="E777" s="212">
        <v>5</v>
      </c>
      <c r="F777" s="213"/>
      <c r="G777" s="214">
        <f t="shared" si="40"/>
        <v>0</v>
      </c>
      <c r="H777" s="216"/>
      <c r="I777" s="216"/>
      <c r="J777" s="216"/>
      <c r="K777" s="216"/>
      <c r="L777" s="216"/>
      <c r="M777" s="216"/>
      <c r="N777" s="216"/>
      <c r="O777" s="216"/>
      <c r="P777" s="216"/>
      <c r="Q777" s="216"/>
      <c r="R777" s="216"/>
      <c r="S777" s="216"/>
      <c r="T777" s="216"/>
      <c r="U777" s="216"/>
      <c r="V777" s="216"/>
      <c r="W777" s="216"/>
      <c r="X777" s="216"/>
      <c r="Y777" s="216"/>
      <c r="Z777" s="216"/>
      <c r="AA777" s="216"/>
      <c r="AB777" s="216"/>
      <c r="AC777" s="216"/>
      <c r="AD777" s="216"/>
      <c r="AE777" s="216"/>
      <c r="AF777" s="216"/>
      <c r="AG777" s="216"/>
      <c r="AH777" s="216"/>
      <c r="AI777" s="216"/>
      <c r="AJ777" s="216"/>
      <c r="AK777" s="216"/>
      <c r="AL777" s="216"/>
      <c r="AM777" s="216"/>
      <c r="AN777" s="216"/>
      <c r="AO777" s="216"/>
      <c r="AP777" s="216"/>
      <c r="AQ777" s="216"/>
      <c r="AR777" s="216"/>
      <c r="AS777" s="216"/>
      <c r="AT777" s="216"/>
      <c r="AU777" s="216"/>
      <c r="AV777" s="216"/>
      <c r="AW777" s="216"/>
      <c r="AX777" s="216"/>
      <c r="AY777" s="216"/>
      <c r="AZ777" s="216"/>
      <c r="BA777" s="216"/>
      <c r="BB777" s="216"/>
      <c r="BC777" s="216"/>
      <c r="BD777" s="216"/>
      <c r="BE777" s="216"/>
      <c r="BF777" s="216"/>
      <c r="BG777" s="216"/>
      <c r="BH777" s="216"/>
    </row>
    <row r="778" spans="1:60" ht="12.75" outlineLevel="1">
      <c r="A778" s="208"/>
      <c r="B778" s="209"/>
      <c r="C778" s="217" t="s">
        <v>1175</v>
      </c>
      <c r="D778" s="218"/>
      <c r="E778" s="219"/>
      <c r="F778" s="213"/>
      <c r="G778" s="214"/>
      <c r="H778" s="216"/>
      <c r="I778" s="216"/>
      <c r="J778" s="216"/>
      <c r="K778" s="216"/>
      <c r="L778" s="216"/>
      <c r="M778" s="216"/>
      <c r="N778" s="216"/>
      <c r="O778" s="216"/>
      <c r="P778" s="216"/>
      <c r="Q778" s="216"/>
      <c r="R778" s="216"/>
      <c r="S778" s="216"/>
      <c r="T778" s="216"/>
      <c r="U778" s="216"/>
      <c r="V778" s="216"/>
      <c r="W778" s="216"/>
      <c r="X778" s="216"/>
      <c r="Y778" s="216"/>
      <c r="Z778" s="216"/>
      <c r="AA778" s="216"/>
      <c r="AB778" s="216"/>
      <c r="AC778" s="216"/>
      <c r="AD778" s="216"/>
      <c r="AE778" s="216"/>
      <c r="AF778" s="216"/>
      <c r="AG778" s="216"/>
      <c r="AH778" s="216"/>
      <c r="AI778" s="216"/>
      <c r="AJ778" s="216"/>
      <c r="AK778" s="216"/>
      <c r="AL778" s="216"/>
      <c r="AM778" s="216"/>
      <c r="AN778" s="216"/>
      <c r="AO778" s="216"/>
      <c r="AP778" s="216"/>
      <c r="AQ778" s="216"/>
      <c r="AR778" s="216"/>
      <c r="AS778" s="216"/>
      <c r="AT778" s="216"/>
      <c r="AU778" s="216"/>
      <c r="AV778" s="216"/>
      <c r="AW778" s="216"/>
      <c r="AX778" s="216"/>
      <c r="AY778" s="216"/>
      <c r="AZ778" s="216"/>
      <c r="BA778" s="216"/>
      <c r="BB778" s="216"/>
      <c r="BC778" s="216"/>
      <c r="BD778" s="216"/>
      <c r="BE778" s="216"/>
      <c r="BF778" s="216"/>
      <c r="BG778" s="216"/>
      <c r="BH778" s="216"/>
    </row>
    <row r="779" spans="1:60" ht="12.75" outlineLevel="1">
      <c r="A779" s="208"/>
      <c r="B779" s="209"/>
      <c r="C779" s="217" t="s">
        <v>1176</v>
      </c>
      <c r="D779" s="218"/>
      <c r="E779" s="219">
        <v>5</v>
      </c>
      <c r="F779" s="213"/>
      <c r="G779" s="214"/>
      <c r="H779" s="216"/>
      <c r="I779" s="216"/>
      <c r="J779" s="216"/>
      <c r="K779" s="216"/>
      <c r="L779" s="216"/>
      <c r="M779" s="216"/>
      <c r="N779" s="216"/>
      <c r="O779" s="216"/>
      <c r="P779" s="216"/>
      <c r="Q779" s="216"/>
      <c r="R779" s="216"/>
      <c r="S779" s="216"/>
      <c r="T779" s="216"/>
      <c r="U779" s="216"/>
      <c r="V779" s="216"/>
      <c r="W779" s="216"/>
      <c r="X779" s="216"/>
      <c r="Y779" s="216"/>
      <c r="Z779" s="216"/>
      <c r="AA779" s="216"/>
      <c r="AB779" s="216"/>
      <c r="AC779" s="216"/>
      <c r="AD779" s="216"/>
      <c r="AE779" s="216"/>
      <c r="AF779" s="216"/>
      <c r="AG779" s="216"/>
      <c r="AH779" s="216"/>
      <c r="AI779" s="216"/>
      <c r="AJ779" s="216"/>
      <c r="AK779" s="216"/>
      <c r="AL779" s="216"/>
      <c r="AM779" s="216"/>
      <c r="AN779" s="216"/>
      <c r="AO779" s="216"/>
      <c r="AP779" s="216"/>
      <c r="AQ779" s="216"/>
      <c r="AR779" s="216"/>
      <c r="AS779" s="216"/>
      <c r="AT779" s="216"/>
      <c r="AU779" s="216"/>
      <c r="AV779" s="216"/>
      <c r="AW779" s="216"/>
      <c r="AX779" s="216"/>
      <c r="AY779" s="216"/>
      <c r="AZ779" s="216"/>
      <c r="BA779" s="216"/>
      <c r="BB779" s="216"/>
      <c r="BC779" s="216"/>
      <c r="BD779" s="216"/>
      <c r="BE779" s="216"/>
      <c r="BF779" s="216"/>
      <c r="BG779" s="216"/>
      <c r="BH779" s="216"/>
    </row>
    <row r="780" spans="1:60" ht="12.75" outlineLevel="1">
      <c r="A780" s="208">
        <v>327</v>
      </c>
      <c r="B780" s="209" t="s">
        <v>1177</v>
      </c>
      <c r="C780" s="210" t="s">
        <v>1178</v>
      </c>
      <c r="D780" s="211" t="s">
        <v>152</v>
      </c>
      <c r="E780" s="212">
        <v>343.852</v>
      </c>
      <c r="F780" s="213"/>
      <c r="G780" s="214">
        <f>E780*F780</f>
        <v>0</v>
      </c>
      <c r="H780" s="216"/>
      <c r="I780" s="216"/>
      <c r="J780" s="216"/>
      <c r="K780" s="216"/>
      <c r="L780" s="216"/>
      <c r="M780" s="216"/>
      <c r="N780" s="216"/>
      <c r="O780" s="216"/>
      <c r="P780" s="216"/>
      <c r="Q780" s="216"/>
      <c r="R780" s="216"/>
      <c r="S780" s="216"/>
      <c r="T780" s="216"/>
      <c r="U780" s="216"/>
      <c r="V780" s="216"/>
      <c r="W780" s="216"/>
      <c r="X780" s="216"/>
      <c r="Y780" s="216"/>
      <c r="Z780" s="216"/>
      <c r="AA780" s="216"/>
      <c r="AB780" s="216"/>
      <c r="AC780" s="216"/>
      <c r="AD780" s="216"/>
      <c r="AE780" s="216"/>
      <c r="AF780" s="216"/>
      <c r="AG780" s="216"/>
      <c r="AH780" s="216"/>
      <c r="AI780" s="216"/>
      <c r="AJ780" s="216"/>
      <c r="AK780" s="216"/>
      <c r="AL780" s="216"/>
      <c r="AM780" s="216"/>
      <c r="AN780" s="216"/>
      <c r="AO780" s="216"/>
      <c r="AP780" s="216"/>
      <c r="AQ780" s="216"/>
      <c r="AR780" s="216"/>
      <c r="AS780" s="216"/>
      <c r="AT780" s="216"/>
      <c r="AU780" s="216"/>
      <c r="AV780" s="216"/>
      <c r="AW780" s="216"/>
      <c r="AX780" s="216"/>
      <c r="AY780" s="216"/>
      <c r="AZ780" s="216"/>
      <c r="BA780" s="216"/>
      <c r="BB780" s="216"/>
      <c r="BC780" s="216"/>
      <c r="BD780" s="216"/>
      <c r="BE780" s="216"/>
      <c r="BF780" s="216"/>
      <c r="BG780" s="216"/>
      <c r="BH780" s="216"/>
    </row>
    <row r="781" spans="1:60" ht="22.5" outlineLevel="1">
      <c r="A781" s="208"/>
      <c r="B781" s="209"/>
      <c r="C781" s="217" t="s">
        <v>1179</v>
      </c>
      <c r="D781" s="218"/>
      <c r="E781" s="219">
        <v>11.2625</v>
      </c>
      <c r="F781" s="213"/>
      <c r="G781" s="214"/>
      <c r="H781" s="216"/>
      <c r="I781" s="216"/>
      <c r="J781" s="216"/>
      <c r="K781" s="216"/>
      <c r="L781" s="216"/>
      <c r="M781" s="216"/>
      <c r="N781" s="216"/>
      <c r="O781" s="216"/>
      <c r="P781" s="216"/>
      <c r="Q781" s="216"/>
      <c r="R781" s="216"/>
      <c r="S781" s="216"/>
      <c r="T781" s="216"/>
      <c r="U781" s="216"/>
      <c r="V781" s="216"/>
      <c r="W781" s="216"/>
      <c r="X781" s="216"/>
      <c r="Y781" s="216"/>
      <c r="Z781" s="216"/>
      <c r="AA781" s="216"/>
      <c r="AB781" s="216"/>
      <c r="AC781" s="216"/>
      <c r="AD781" s="216"/>
      <c r="AE781" s="216"/>
      <c r="AF781" s="216"/>
      <c r="AG781" s="216"/>
      <c r="AH781" s="216"/>
      <c r="AI781" s="216"/>
      <c r="AJ781" s="216"/>
      <c r="AK781" s="216"/>
      <c r="AL781" s="216"/>
      <c r="AM781" s="216"/>
      <c r="AN781" s="216"/>
      <c r="AO781" s="216"/>
      <c r="AP781" s="216"/>
      <c r="AQ781" s="216"/>
      <c r="AR781" s="216"/>
      <c r="AS781" s="216"/>
      <c r="AT781" s="216"/>
      <c r="AU781" s="216"/>
      <c r="AV781" s="216"/>
      <c r="AW781" s="216"/>
      <c r="AX781" s="216"/>
      <c r="AY781" s="216"/>
      <c r="AZ781" s="216"/>
      <c r="BA781" s="216"/>
      <c r="BB781" s="216"/>
      <c r="BC781" s="216"/>
      <c r="BD781" s="216"/>
      <c r="BE781" s="216"/>
      <c r="BF781" s="216"/>
      <c r="BG781" s="216"/>
      <c r="BH781" s="216"/>
    </row>
    <row r="782" spans="1:60" ht="22.5" outlineLevel="1">
      <c r="A782" s="208"/>
      <c r="B782" s="209"/>
      <c r="C782" s="217" t="s">
        <v>1180</v>
      </c>
      <c r="D782" s="218"/>
      <c r="E782" s="219">
        <v>83.79</v>
      </c>
      <c r="F782" s="213"/>
      <c r="G782" s="214"/>
      <c r="H782" s="216"/>
      <c r="I782" s="216"/>
      <c r="J782" s="216"/>
      <c r="K782" s="216"/>
      <c r="L782" s="216"/>
      <c r="M782" s="216"/>
      <c r="N782" s="216"/>
      <c r="O782" s="216"/>
      <c r="P782" s="216"/>
      <c r="Q782" s="216"/>
      <c r="R782" s="216"/>
      <c r="S782" s="216"/>
      <c r="T782" s="216"/>
      <c r="U782" s="216"/>
      <c r="V782" s="216"/>
      <c r="W782" s="216"/>
      <c r="X782" s="216"/>
      <c r="Y782" s="216"/>
      <c r="Z782" s="216"/>
      <c r="AA782" s="216"/>
      <c r="AB782" s="216"/>
      <c r="AC782" s="216"/>
      <c r="AD782" s="216"/>
      <c r="AE782" s="216"/>
      <c r="AF782" s="216"/>
      <c r="AG782" s="216"/>
      <c r="AH782" s="216"/>
      <c r="AI782" s="216"/>
      <c r="AJ782" s="216"/>
      <c r="AK782" s="216"/>
      <c r="AL782" s="216"/>
      <c r="AM782" s="216"/>
      <c r="AN782" s="216"/>
      <c r="AO782" s="216"/>
      <c r="AP782" s="216"/>
      <c r="AQ782" s="216"/>
      <c r="AR782" s="216"/>
      <c r="AS782" s="216"/>
      <c r="AT782" s="216"/>
      <c r="AU782" s="216"/>
      <c r="AV782" s="216"/>
      <c r="AW782" s="216"/>
      <c r="AX782" s="216"/>
      <c r="AY782" s="216"/>
      <c r="AZ782" s="216"/>
      <c r="BA782" s="216"/>
      <c r="BB782" s="216"/>
      <c r="BC782" s="216"/>
      <c r="BD782" s="216"/>
      <c r="BE782" s="216"/>
      <c r="BF782" s="216"/>
      <c r="BG782" s="216"/>
      <c r="BH782" s="216"/>
    </row>
    <row r="783" spans="1:60" ht="22.5" outlineLevel="1">
      <c r="A783" s="208"/>
      <c r="B783" s="209"/>
      <c r="C783" s="217" t="s">
        <v>1181</v>
      </c>
      <c r="D783" s="218"/>
      <c r="E783" s="219">
        <v>45.6</v>
      </c>
      <c r="F783" s="213"/>
      <c r="G783" s="214"/>
      <c r="H783" s="216"/>
      <c r="I783" s="216"/>
      <c r="J783" s="216"/>
      <c r="K783" s="216"/>
      <c r="L783" s="216"/>
      <c r="M783" s="216"/>
      <c r="N783" s="216"/>
      <c r="O783" s="216"/>
      <c r="P783" s="216"/>
      <c r="Q783" s="216"/>
      <c r="R783" s="216"/>
      <c r="S783" s="216"/>
      <c r="T783" s="216"/>
      <c r="U783" s="216"/>
      <c r="V783" s="216"/>
      <c r="W783" s="216"/>
      <c r="X783" s="216"/>
      <c r="Y783" s="216"/>
      <c r="Z783" s="216"/>
      <c r="AA783" s="216"/>
      <c r="AB783" s="216"/>
      <c r="AC783" s="216"/>
      <c r="AD783" s="216"/>
      <c r="AE783" s="216"/>
      <c r="AF783" s="216"/>
      <c r="AG783" s="216"/>
      <c r="AH783" s="216"/>
      <c r="AI783" s="216"/>
      <c r="AJ783" s="216"/>
      <c r="AK783" s="216"/>
      <c r="AL783" s="216"/>
      <c r="AM783" s="216"/>
      <c r="AN783" s="216"/>
      <c r="AO783" s="216"/>
      <c r="AP783" s="216"/>
      <c r="AQ783" s="216"/>
      <c r="AR783" s="216"/>
      <c r="AS783" s="216"/>
      <c r="AT783" s="216"/>
      <c r="AU783" s="216"/>
      <c r="AV783" s="216"/>
      <c r="AW783" s="216"/>
      <c r="AX783" s="216"/>
      <c r="AY783" s="216"/>
      <c r="AZ783" s="216"/>
      <c r="BA783" s="216"/>
      <c r="BB783" s="216"/>
      <c r="BC783" s="216"/>
      <c r="BD783" s="216"/>
      <c r="BE783" s="216"/>
      <c r="BF783" s="216"/>
      <c r="BG783" s="216"/>
      <c r="BH783" s="216"/>
    </row>
    <row r="784" spans="1:60" ht="12.75" outlineLevel="1">
      <c r="A784" s="208"/>
      <c r="B784" s="209"/>
      <c r="C784" s="217" t="s">
        <v>1182</v>
      </c>
      <c r="D784" s="218"/>
      <c r="E784" s="219">
        <v>1.35</v>
      </c>
      <c r="F784" s="213"/>
      <c r="G784" s="214"/>
      <c r="H784" s="216"/>
      <c r="I784" s="216"/>
      <c r="J784" s="216"/>
      <c r="K784" s="216"/>
      <c r="L784" s="216"/>
      <c r="M784" s="216"/>
      <c r="N784" s="216"/>
      <c r="O784" s="216"/>
      <c r="P784" s="216"/>
      <c r="Q784" s="216"/>
      <c r="R784" s="216"/>
      <c r="S784" s="216"/>
      <c r="T784" s="216"/>
      <c r="U784" s="216"/>
      <c r="V784" s="216"/>
      <c r="W784" s="216"/>
      <c r="X784" s="216"/>
      <c r="Y784" s="216"/>
      <c r="Z784" s="216"/>
      <c r="AA784" s="216"/>
      <c r="AB784" s="216"/>
      <c r="AC784" s="216"/>
      <c r="AD784" s="216"/>
      <c r="AE784" s="216"/>
      <c r="AF784" s="216"/>
      <c r="AG784" s="216"/>
      <c r="AH784" s="216"/>
      <c r="AI784" s="216"/>
      <c r="AJ784" s="216"/>
      <c r="AK784" s="216"/>
      <c r="AL784" s="216"/>
      <c r="AM784" s="216"/>
      <c r="AN784" s="216"/>
      <c r="AO784" s="216"/>
      <c r="AP784" s="216"/>
      <c r="AQ784" s="216"/>
      <c r="AR784" s="216"/>
      <c r="AS784" s="216"/>
      <c r="AT784" s="216"/>
      <c r="AU784" s="216"/>
      <c r="AV784" s="216"/>
      <c r="AW784" s="216"/>
      <c r="AX784" s="216"/>
      <c r="AY784" s="216"/>
      <c r="AZ784" s="216"/>
      <c r="BA784" s="216"/>
      <c r="BB784" s="216"/>
      <c r="BC784" s="216"/>
      <c r="BD784" s="216"/>
      <c r="BE784" s="216"/>
      <c r="BF784" s="216"/>
      <c r="BG784" s="216"/>
      <c r="BH784" s="216"/>
    </row>
    <row r="785" spans="1:60" ht="12.75" outlineLevel="1">
      <c r="A785" s="208"/>
      <c r="B785" s="209"/>
      <c r="C785" s="217" t="s">
        <v>1183</v>
      </c>
      <c r="D785" s="218"/>
      <c r="E785" s="219">
        <v>15.54</v>
      </c>
      <c r="F785" s="213"/>
      <c r="G785" s="214"/>
      <c r="H785" s="216"/>
      <c r="I785" s="216"/>
      <c r="J785" s="216"/>
      <c r="K785" s="216"/>
      <c r="L785" s="216"/>
      <c r="M785" s="216"/>
      <c r="N785" s="216"/>
      <c r="O785" s="216"/>
      <c r="P785" s="216"/>
      <c r="Q785" s="216"/>
      <c r="R785" s="216"/>
      <c r="S785" s="216"/>
      <c r="T785" s="216"/>
      <c r="U785" s="216"/>
      <c r="V785" s="216"/>
      <c r="W785" s="216"/>
      <c r="X785" s="216"/>
      <c r="Y785" s="216"/>
      <c r="Z785" s="216"/>
      <c r="AA785" s="216"/>
      <c r="AB785" s="216"/>
      <c r="AC785" s="216"/>
      <c r="AD785" s="216"/>
      <c r="AE785" s="216"/>
      <c r="AF785" s="216"/>
      <c r="AG785" s="216"/>
      <c r="AH785" s="216"/>
      <c r="AI785" s="216"/>
      <c r="AJ785" s="216"/>
      <c r="AK785" s="216"/>
      <c r="AL785" s="216"/>
      <c r="AM785" s="216"/>
      <c r="AN785" s="216"/>
      <c r="AO785" s="216"/>
      <c r="AP785" s="216"/>
      <c r="AQ785" s="216"/>
      <c r="AR785" s="216"/>
      <c r="AS785" s="216"/>
      <c r="AT785" s="216"/>
      <c r="AU785" s="216"/>
      <c r="AV785" s="216"/>
      <c r="AW785" s="216"/>
      <c r="AX785" s="216"/>
      <c r="AY785" s="216"/>
      <c r="AZ785" s="216"/>
      <c r="BA785" s="216"/>
      <c r="BB785" s="216"/>
      <c r="BC785" s="216"/>
      <c r="BD785" s="216"/>
      <c r="BE785" s="216"/>
      <c r="BF785" s="216"/>
      <c r="BG785" s="216"/>
      <c r="BH785" s="216"/>
    </row>
    <row r="786" spans="1:60" ht="33.75" outlineLevel="1">
      <c r="A786" s="208"/>
      <c r="B786" s="209"/>
      <c r="C786" s="217" t="s">
        <v>597</v>
      </c>
      <c r="D786" s="218"/>
      <c r="E786" s="219">
        <v>129.715</v>
      </c>
      <c r="F786" s="213"/>
      <c r="G786" s="214"/>
      <c r="H786" s="216"/>
      <c r="I786" s="216"/>
      <c r="J786" s="216"/>
      <c r="K786" s="216"/>
      <c r="L786" s="216"/>
      <c r="M786" s="216"/>
      <c r="N786" s="216"/>
      <c r="O786" s="216"/>
      <c r="P786" s="216"/>
      <c r="Q786" s="216"/>
      <c r="R786" s="216"/>
      <c r="S786" s="216"/>
      <c r="T786" s="216"/>
      <c r="U786" s="216"/>
      <c r="V786" s="216"/>
      <c r="W786" s="216"/>
      <c r="X786" s="216"/>
      <c r="Y786" s="216"/>
      <c r="Z786" s="216"/>
      <c r="AA786" s="216"/>
      <c r="AB786" s="216"/>
      <c r="AC786" s="216"/>
      <c r="AD786" s="216"/>
      <c r="AE786" s="216"/>
      <c r="AF786" s="216"/>
      <c r="AG786" s="216"/>
      <c r="AH786" s="216"/>
      <c r="AI786" s="216"/>
      <c r="AJ786" s="216"/>
      <c r="AK786" s="216"/>
      <c r="AL786" s="216"/>
      <c r="AM786" s="216"/>
      <c r="AN786" s="216"/>
      <c r="AO786" s="216"/>
      <c r="AP786" s="216"/>
      <c r="AQ786" s="216"/>
      <c r="AR786" s="216"/>
      <c r="AS786" s="216"/>
      <c r="AT786" s="216"/>
      <c r="AU786" s="216"/>
      <c r="AV786" s="216"/>
      <c r="AW786" s="216"/>
      <c r="AX786" s="216"/>
      <c r="AY786" s="216"/>
      <c r="AZ786" s="216"/>
      <c r="BA786" s="216"/>
      <c r="BB786" s="216"/>
      <c r="BC786" s="216"/>
      <c r="BD786" s="216"/>
      <c r="BE786" s="216"/>
      <c r="BF786" s="216"/>
      <c r="BG786" s="216"/>
      <c r="BH786" s="216"/>
    </row>
    <row r="787" spans="1:60" ht="33.75" outlineLevel="1">
      <c r="A787" s="208"/>
      <c r="B787" s="209"/>
      <c r="C787" s="217" t="s">
        <v>598</v>
      </c>
      <c r="D787" s="218"/>
      <c r="E787" s="219">
        <v>-24.4975</v>
      </c>
      <c r="F787" s="213"/>
      <c r="G787" s="214"/>
      <c r="H787" s="216"/>
      <c r="I787" s="216"/>
      <c r="J787" s="216"/>
      <c r="K787" s="216"/>
      <c r="L787" s="216"/>
      <c r="M787" s="216"/>
      <c r="N787" s="216"/>
      <c r="O787" s="216"/>
      <c r="P787" s="216"/>
      <c r="Q787" s="216"/>
      <c r="R787" s="216"/>
      <c r="S787" s="216"/>
      <c r="T787" s="216"/>
      <c r="U787" s="216"/>
      <c r="V787" s="216"/>
      <c r="W787" s="216"/>
      <c r="X787" s="216"/>
      <c r="Y787" s="216"/>
      <c r="Z787" s="216"/>
      <c r="AA787" s="216"/>
      <c r="AB787" s="216"/>
      <c r="AC787" s="216"/>
      <c r="AD787" s="216"/>
      <c r="AE787" s="216"/>
      <c r="AF787" s="216"/>
      <c r="AG787" s="216"/>
      <c r="AH787" s="216"/>
      <c r="AI787" s="216"/>
      <c r="AJ787" s="216"/>
      <c r="AK787" s="216"/>
      <c r="AL787" s="216"/>
      <c r="AM787" s="216"/>
      <c r="AN787" s="216"/>
      <c r="AO787" s="216"/>
      <c r="AP787" s="216"/>
      <c r="AQ787" s="216"/>
      <c r="AR787" s="216"/>
      <c r="AS787" s="216"/>
      <c r="AT787" s="216"/>
      <c r="AU787" s="216"/>
      <c r="AV787" s="216"/>
      <c r="AW787" s="216"/>
      <c r="AX787" s="216"/>
      <c r="AY787" s="216"/>
      <c r="AZ787" s="216"/>
      <c r="BA787" s="216"/>
      <c r="BB787" s="216"/>
      <c r="BC787" s="216"/>
      <c r="BD787" s="216"/>
      <c r="BE787" s="216"/>
      <c r="BF787" s="216"/>
      <c r="BG787" s="216"/>
      <c r="BH787" s="216"/>
    </row>
    <row r="788" spans="1:60" ht="12.75" outlineLevel="1">
      <c r="A788" s="208"/>
      <c r="B788" s="209"/>
      <c r="C788" s="217" t="s">
        <v>599</v>
      </c>
      <c r="D788" s="218"/>
      <c r="E788" s="219">
        <v>16.68</v>
      </c>
      <c r="F788" s="213"/>
      <c r="G788" s="214"/>
      <c r="H788" s="216"/>
      <c r="I788" s="216"/>
      <c r="J788" s="216"/>
      <c r="K788" s="216"/>
      <c r="L788" s="216"/>
      <c r="M788" s="216"/>
      <c r="N788" s="216"/>
      <c r="O788" s="216"/>
      <c r="P788" s="216"/>
      <c r="Q788" s="216"/>
      <c r="R788" s="216"/>
      <c r="S788" s="216"/>
      <c r="T788" s="216"/>
      <c r="U788" s="216"/>
      <c r="V788" s="216"/>
      <c r="W788" s="216"/>
      <c r="X788" s="216"/>
      <c r="Y788" s="216"/>
      <c r="Z788" s="216"/>
      <c r="AA788" s="216"/>
      <c r="AB788" s="216"/>
      <c r="AC788" s="216"/>
      <c r="AD788" s="216"/>
      <c r="AE788" s="216"/>
      <c r="AF788" s="216"/>
      <c r="AG788" s="216"/>
      <c r="AH788" s="216"/>
      <c r="AI788" s="216"/>
      <c r="AJ788" s="216"/>
      <c r="AK788" s="216"/>
      <c r="AL788" s="216"/>
      <c r="AM788" s="216"/>
      <c r="AN788" s="216"/>
      <c r="AO788" s="216"/>
      <c r="AP788" s="216"/>
      <c r="AQ788" s="216"/>
      <c r="AR788" s="216"/>
      <c r="AS788" s="216"/>
      <c r="AT788" s="216"/>
      <c r="AU788" s="216"/>
      <c r="AV788" s="216"/>
      <c r="AW788" s="216"/>
      <c r="AX788" s="216"/>
      <c r="AY788" s="216"/>
      <c r="AZ788" s="216"/>
      <c r="BA788" s="216"/>
      <c r="BB788" s="216"/>
      <c r="BC788" s="216"/>
      <c r="BD788" s="216"/>
      <c r="BE788" s="216"/>
      <c r="BF788" s="216"/>
      <c r="BG788" s="216"/>
      <c r="BH788" s="216"/>
    </row>
    <row r="789" spans="1:60" ht="22.5" outlineLevel="1">
      <c r="A789" s="208"/>
      <c r="B789" s="209"/>
      <c r="C789" s="217" t="s">
        <v>600</v>
      </c>
      <c r="D789" s="218"/>
      <c r="E789" s="219">
        <v>27.062</v>
      </c>
      <c r="F789" s="213"/>
      <c r="G789" s="214"/>
      <c r="H789" s="216"/>
      <c r="I789" s="216"/>
      <c r="J789" s="216"/>
      <c r="K789" s="216"/>
      <c r="L789" s="216"/>
      <c r="M789" s="216"/>
      <c r="N789" s="216"/>
      <c r="O789" s="216"/>
      <c r="P789" s="216"/>
      <c r="Q789" s="216"/>
      <c r="R789" s="216"/>
      <c r="S789" s="216"/>
      <c r="T789" s="216"/>
      <c r="U789" s="216"/>
      <c r="V789" s="216"/>
      <c r="W789" s="216"/>
      <c r="X789" s="216"/>
      <c r="Y789" s="216"/>
      <c r="Z789" s="216"/>
      <c r="AA789" s="216"/>
      <c r="AB789" s="216"/>
      <c r="AC789" s="216"/>
      <c r="AD789" s="216"/>
      <c r="AE789" s="216"/>
      <c r="AF789" s="216"/>
      <c r="AG789" s="216"/>
      <c r="AH789" s="216"/>
      <c r="AI789" s="216"/>
      <c r="AJ789" s="216"/>
      <c r="AK789" s="216"/>
      <c r="AL789" s="216"/>
      <c r="AM789" s="216"/>
      <c r="AN789" s="216"/>
      <c r="AO789" s="216"/>
      <c r="AP789" s="216"/>
      <c r="AQ789" s="216"/>
      <c r="AR789" s="216"/>
      <c r="AS789" s="216"/>
      <c r="AT789" s="216"/>
      <c r="AU789" s="216"/>
      <c r="AV789" s="216"/>
      <c r="AW789" s="216"/>
      <c r="AX789" s="216"/>
      <c r="AY789" s="216"/>
      <c r="AZ789" s="216"/>
      <c r="BA789" s="216"/>
      <c r="BB789" s="216"/>
      <c r="BC789" s="216"/>
      <c r="BD789" s="216"/>
      <c r="BE789" s="216"/>
      <c r="BF789" s="216"/>
      <c r="BG789" s="216"/>
      <c r="BH789" s="216"/>
    </row>
    <row r="790" spans="1:60" ht="22.5" outlineLevel="1">
      <c r="A790" s="208"/>
      <c r="B790" s="209"/>
      <c r="C790" s="217" t="s">
        <v>601</v>
      </c>
      <c r="D790" s="218"/>
      <c r="E790" s="219">
        <v>37.35</v>
      </c>
      <c r="F790" s="213"/>
      <c r="G790" s="214"/>
      <c r="H790" s="216"/>
      <c r="I790" s="216"/>
      <c r="J790" s="216"/>
      <c r="K790" s="216"/>
      <c r="L790" s="216"/>
      <c r="M790" s="216"/>
      <c r="N790" s="216"/>
      <c r="O790" s="216"/>
      <c r="P790" s="216"/>
      <c r="Q790" s="216"/>
      <c r="R790" s="216"/>
      <c r="S790" s="216"/>
      <c r="T790" s="216"/>
      <c r="U790" s="216"/>
      <c r="V790" s="216"/>
      <c r="W790" s="216"/>
      <c r="X790" s="216"/>
      <c r="Y790" s="216"/>
      <c r="Z790" s="216"/>
      <c r="AA790" s="216"/>
      <c r="AB790" s="216"/>
      <c r="AC790" s="216"/>
      <c r="AD790" s="216"/>
      <c r="AE790" s="216"/>
      <c r="AF790" s="216"/>
      <c r="AG790" s="216"/>
      <c r="AH790" s="216"/>
      <c r="AI790" s="216"/>
      <c r="AJ790" s="216"/>
      <c r="AK790" s="216"/>
      <c r="AL790" s="216"/>
      <c r="AM790" s="216"/>
      <c r="AN790" s="216"/>
      <c r="AO790" s="216"/>
      <c r="AP790" s="216"/>
      <c r="AQ790" s="216"/>
      <c r="AR790" s="216"/>
      <c r="AS790" s="216"/>
      <c r="AT790" s="216"/>
      <c r="AU790" s="216"/>
      <c r="AV790" s="216"/>
      <c r="AW790" s="216"/>
      <c r="AX790" s="216"/>
      <c r="AY790" s="216"/>
      <c r="AZ790" s="216"/>
      <c r="BA790" s="216"/>
      <c r="BB790" s="216"/>
      <c r="BC790" s="216"/>
      <c r="BD790" s="216"/>
      <c r="BE790" s="216"/>
      <c r="BF790" s="216"/>
      <c r="BG790" s="216"/>
      <c r="BH790" s="216"/>
    </row>
    <row r="791" spans="1:60" ht="12.75" outlineLevel="1">
      <c r="A791" s="208">
        <v>328</v>
      </c>
      <c r="B791" s="209" t="s">
        <v>1184</v>
      </c>
      <c r="C791" s="210" t="s">
        <v>1185</v>
      </c>
      <c r="D791" s="211" t="s">
        <v>152</v>
      </c>
      <c r="E791" s="212">
        <v>373.07942</v>
      </c>
      <c r="F791" s="213"/>
      <c r="G791" s="214">
        <f>E791*F791</f>
        <v>0</v>
      </c>
      <c r="H791" s="216"/>
      <c r="I791" s="216"/>
      <c r="J791" s="216"/>
      <c r="K791" s="216"/>
      <c r="L791" s="216"/>
      <c r="M791" s="216"/>
      <c r="N791" s="216"/>
      <c r="O791" s="216"/>
      <c r="P791" s="216"/>
      <c r="Q791" s="216"/>
      <c r="R791" s="216"/>
      <c r="S791" s="216"/>
      <c r="T791" s="216"/>
      <c r="U791" s="216"/>
      <c r="V791" s="216"/>
      <c r="W791" s="216"/>
      <c r="X791" s="216"/>
      <c r="Y791" s="216"/>
      <c r="Z791" s="216"/>
      <c r="AA791" s="216"/>
      <c r="AB791" s="216"/>
      <c r="AC791" s="216"/>
      <c r="AD791" s="216"/>
      <c r="AE791" s="216"/>
      <c r="AF791" s="216"/>
      <c r="AG791" s="216"/>
      <c r="AH791" s="216"/>
      <c r="AI791" s="216"/>
      <c r="AJ791" s="216"/>
      <c r="AK791" s="216"/>
      <c r="AL791" s="216"/>
      <c r="AM791" s="216"/>
      <c r="AN791" s="216"/>
      <c r="AO791" s="216"/>
      <c r="AP791" s="216"/>
      <c r="AQ791" s="216"/>
      <c r="AR791" s="216"/>
      <c r="AS791" s="216"/>
      <c r="AT791" s="216"/>
      <c r="AU791" s="216"/>
      <c r="AV791" s="216"/>
      <c r="AW791" s="216"/>
      <c r="AX791" s="216"/>
      <c r="AY791" s="216"/>
      <c r="AZ791" s="216"/>
      <c r="BA791" s="216"/>
      <c r="BB791" s="216"/>
      <c r="BC791" s="216"/>
      <c r="BD791" s="216"/>
      <c r="BE791" s="216"/>
      <c r="BF791" s="216"/>
      <c r="BG791" s="216"/>
      <c r="BH791" s="216"/>
    </row>
    <row r="792" spans="1:60" ht="12.75" outlineLevel="1">
      <c r="A792" s="208"/>
      <c r="B792" s="209"/>
      <c r="C792" s="217" t="s">
        <v>1186</v>
      </c>
      <c r="D792" s="218"/>
      <c r="E792" s="219">
        <v>373.0794</v>
      </c>
      <c r="F792" s="213"/>
      <c r="G792" s="214"/>
      <c r="H792" s="216"/>
      <c r="I792" s="216"/>
      <c r="J792" s="216"/>
      <c r="K792" s="216"/>
      <c r="L792" s="216"/>
      <c r="M792" s="216"/>
      <c r="N792" s="216"/>
      <c r="O792" s="216"/>
      <c r="P792" s="216"/>
      <c r="Q792" s="216"/>
      <c r="R792" s="216"/>
      <c r="S792" s="216"/>
      <c r="T792" s="216"/>
      <c r="U792" s="216"/>
      <c r="V792" s="216"/>
      <c r="W792" s="216"/>
      <c r="X792" s="216"/>
      <c r="Y792" s="216"/>
      <c r="Z792" s="216"/>
      <c r="AA792" s="216"/>
      <c r="AB792" s="216"/>
      <c r="AC792" s="216"/>
      <c r="AD792" s="216"/>
      <c r="AE792" s="216"/>
      <c r="AF792" s="216"/>
      <c r="AG792" s="216"/>
      <c r="AH792" s="216"/>
      <c r="AI792" s="216"/>
      <c r="AJ792" s="216"/>
      <c r="AK792" s="216"/>
      <c r="AL792" s="216"/>
      <c r="AM792" s="216"/>
      <c r="AN792" s="216"/>
      <c r="AO792" s="216"/>
      <c r="AP792" s="216"/>
      <c r="AQ792" s="216"/>
      <c r="AR792" s="216"/>
      <c r="AS792" s="216"/>
      <c r="AT792" s="216"/>
      <c r="AU792" s="216"/>
      <c r="AV792" s="216"/>
      <c r="AW792" s="216"/>
      <c r="AX792" s="216"/>
      <c r="AY792" s="216"/>
      <c r="AZ792" s="216"/>
      <c r="BA792" s="216"/>
      <c r="BB792" s="216"/>
      <c r="BC792" s="216"/>
      <c r="BD792" s="216"/>
      <c r="BE792" s="216"/>
      <c r="BF792" s="216"/>
      <c r="BG792" s="216"/>
      <c r="BH792" s="216"/>
    </row>
    <row r="793" spans="1:60" ht="12.75" outlineLevel="1">
      <c r="A793" s="208">
        <v>329</v>
      </c>
      <c r="B793" s="209" t="s">
        <v>1159</v>
      </c>
      <c r="C793" s="210" t="s">
        <v>1160</v>
      </c>
      <c r="D793" s="211" t="s">
        <v>152</v>
      </c>
      <c r="E793" s="212">
        <v>1.1</v>
      </c>
      <c r="F793" s="213"/>
      <c r="G793" s="214">
        <f>E793*F793</f>
        <v>0</v>
      </c>
      <c r="H793" s="216"/>
      <c r="I793" s="216"/>
      <c r="J793" s="216"/>
      <c r="K793" s="216"/>
      <c r="L793" s="216"/>
      <c r="M793" s="216"/>
      <c r="N793" s="216"/>
      <c r="O793" s="216"/>
      <c r="P793" s="216"/>
      <c r="Q793" s="216"/>
      <c r="R793" s="216"/>
      <c r="S793" s="216"/>
      <c r="T793" s="216"/>
      <c r="U793" s="216"/>
      <c r="V793" s="216"/>
      <c r="W793" s="216"/>
      <c r="X793" s="216"/>
      <c r="Y793" s="216"/>
      <c r="Z793" s="216"/>
      <c r="AA793" s="216"/>
      <c r="AB793" s="216"/>
      <c r="AC793" s="216"/>
      <c r="AD793" s="216"/>
      <c r="AE793" s="216"/>
      <c r="AF793" s="216"/>
      <c r="AG793" s="216"/>
      <c r="AH793" s="216"/>
      <c r="AI793" s="216"/>
      <c r="AJ793" s="216"/>
      <c r="AK793" s="216"/>
      <c r="AL793" s="216"/>
      <c r="AM793" s="216"/>
      <c r="AN793" s="216"/>
      <c r="AO793" s="216"/>
      <c r="AP793" s="216"/>
      <c r="AQ793" s="216"/>
      <c r="AR793" s="216"/>
      <c r="AS793" s="216"/>
      <c r="AT793" s="216"/>
      <c r="AU793" s="216"/>
      <c r="AV793" s="216"/>
      <c r="AW793" s="216"/>
      <c r="AX793" s="216"/>
      <c r="AY793" s="216"/>
      <c r="AZ793" s="216"/>
      <c r="BA793" s="216"/>
      <c r="BB793" s="216"/>
      <c r="BC793" s="216"/>
      <c r="BD793" s="216"/>
      <c r="BE793" s="216"/>
      <c r="BF793" s="216"/>
      <c r="BG793" s="216"/>
      <c r="BH793" s="216"/>
    </row>
    <row r="794" spans="1:60" ht="12.75" outlineLevel="1">
      <c r="A794" s="208"/>
      <c r="B794" s="209"/>
      <c r="C794" s="217" t="s">
        <v>1187</v>
      </c>
      <c r="D794" s="218"/>
      <c r="E794" s="219">
        <v>1.1</v>
      </c>
      <c r="F794" s="213"/>
      <c r="G794" s="214"/>
      <c r="H794" s="216"/>
      <c r="I794" s="216"/>
      <c r="J794" s="216"/>
      <c r="K794" s="216"/>
      <c r="L794" s="216"/>
      <c r="M794" s="216"/>
      <c r="N794" s="216"/>
      <c r="O794" s="216"/>
      <c r="P794" s="216"/>
      <c r="Q794" s="216"/>
      <c r="R794" s="216"/>
      <c r="S794" s="216"/>
      <c r="T794" s="216"/>
      <c r="U794" s="216"/>
      <c r="V794" s="216"/>
      <c r="W794" s="216"/>
      <c r="X794" s="216"/>
      <c r="Y794" s="216"/>
      <c r="Z794" s="216"/>
      <c r="AA794" s="216"/>
      <c r="AB794" s="216"/>
      <c r="AC794" s="216"/>
      <c r="AD794" s="216"/>
      <c r="AE794" s="216"/>
      <c r="AF794" s="216"/>
      <c r="AG794" s="216"/>
      <c r="AH794" s="216"/>
      <c r="AI794" s="216"/>
      <c r="AJ794" s="216"/>
      <c r="AK794" s="216"/>
      <c r="AL794" s="216"/>
      <c r="AM794" s="216"/>
      <c r="AN794" s="216"/>
      <c r="AO794" s="216"/>
      <c r="AP794" s="216"/>
      <c r="AQ794" s="216"/>
      <c r="AR794" s="216"/>
      <c r="AS794" s="216"/>
      <c r="AT794" s="216"/>
      <c r="AU794" s="216"/>
      <c r="AV794" s="216"/>
      <c r="AW794" s="216"/>
      <c r="AX794" s="216"/>
      <c r="AY794" s="216"/>
      <c r="AZ794" s="216"/>
      <c r="BA794" s="216"/>
      <c r="BB794" s="216"/>
      <c r="BC794" s="216"/>
      <c r="BD794" s="216"/>
      <c r="BE794" s="216"/>
      <c r="BF794" s="216"/>
      <c r="BG794" s="216"/>
      <c r="BH794" s="216"/>
    </row>
    <row r="795" spans="1:60" ht="12.75" outlineLevel="1">
      <c r="A795" s="208">
        <v>330</v>
      </c>
      <c r="B795" s="209" t="s">
        <v>1188</v>
      </c>
      <c r="C795" s="210" t="s">
        <v>1189</v>
      </c>
      <c r="D795" s="211" t="s">
        <v>33</v>
      </c>
      <c r="E795" s="212">
        <v>0</v>
      </c>
      <c r="F795" s="226">
        <f>SUM(G776:G794)/100</f>
        <v>0</v>
      </c>
      <c r="G795" s="214">
        <f>E795*F795</f>
        <v>0</v>
      </c>
      <c r="H795" s="216"/>
      <c r="I795" s="216"/>
      <c r="J795" s="216"/>
      <c r="K795" s="216"/>
      <c r="L795" s="216"/>
      <c r="M795" s="216"/>
      <c r="N795" s="216"/>
      <c r="O795" s="216"/>
      <c r="P795" s="216"/>
      <c r="Q795" s="216"/>
      <c r="R795" s="216"/>
      <c r="S795" s="216"/>
      <c r="T795" s="216"/>
      <c r="U795" s="216"/>
      <c r="V795" s="216"/>
      <c r="W795" s="216"/>
      <c r="X795" s="216"/>
      <c r="Y795" s="216"/>
      <c r="Z795" s="216"/>
      <c r="AA795" s="216"/>
      <c r="AB795" s="216"/>
      <c r="AC795" s="216"/>
      <c r="AD795" s="216"/>
      <c r="AE795" s="216"/>
      <c r="AF795" s="216"/>
      <c r="AG795" s="216"/>
      <c r="AH795" s="216"/>
      <c r="AI795" s="216"/>
      <c r="AJ795" s="216"/>
      <c r="AK795" s="216"/>
      <c r="AL795" s="216"/>
      <c r="AM795" s="216"/>
      <c r="AN795" s="216"/>
      <c r="AO795" s="216"/>
      <c r="AP795" s="216"/>
      <c r="AQ795" s="216"/>
      <c r="AR795" s="216"/>
      <c r="AS795" s="216"/>
      <c r="AT795" s="216"/>
      <c r="AU795" s="216"/>
      <c r="AV795" s="216"/>
      <c r="AW795" s="216"/>
      <c r="AX795" s="216"/>
      <c r="AY795" s="216"/>
      <c r="AZ795" s="216"/>
      <c r="BA795" s="216"/>
      <c r="BB795" s="216"/>
      <c r="BC795" s="216"/>
      <c r="BD795" s="216"/>
      <c r="BE795" s="216"/>
      <c r="BF795" s="216"/>
      <c r="BG795" s="216"/>
      <c r="BH795" s="216"/>
    </row>
    <row r="796" spans="1:7" ht="12.75">
      <c r="A796" s="220" t="s">
        <v>149</v>
      </c>
      <c r="B796" s="221" t="s">
        <v>117</v>
      </c>
      <c r="C796" s="222" t="s">
        <v>118</v>
      </c>
      <c r="D796" s="223"/>
      <c r="E796" s="224"/>
      <c r="F796" s="225">
        <f>SUM(G797:G802)</f>
        <v>0</v>
      </c>
      <c r="G796" s="225"/>
    </row>
    <row r="797" spans="1:60" ht="12.75" outlineLevel="1">
      <c r="A797" s="208">
        <v>331</v>
      </c>
      <c r="B797" s="209" t="s">
        <v>1190</v>
      </c>
      <c r="C797" s="210" t="s">
        <v>1191</v>
      </c>
      <c r="D797" s="211" t="s">
        <v>152</v>
      </c>
      <c r="E797" s="212">
        <v>12.608</v>
      </c>
      <c r="F797" s="213"/>
      <c r="G797" s="214">
        <f>E797*F797</f>
        <v>0</v>
      </c>
      <c r="H797" s="216"/>
      <c r="I797" s="216"/>
      <c r="J797" s="216"/>
      <c r="K797" s="216"/>
      <c r="L797" s="216"/>
      <c r="M797" s="216"/>
      <c r="N797" s="216"/>
      <c r="O797" s="216"/>
      <c r="P797" s="216"/>
      <c r="Q797" s="216"/>
      <c r="R797" s="216"/>
      <c r="S797" s="216"/>
      <c r="T797" s="216"/>
      <c r="U797" s="216"/>
      <c r="V797" s="216"/>
      <c r="W797" s="216"/>
      <c r="X797" s="216"/>
      <c r="Y797" s="216"/>
      <c r="Z797" s="216"/>
      <c r="AA797" s="216"/>
      <c r="AB797" s="216"/>
      <c r="AC797" s="216"/>
      <c r="AD797" s="216"/>
      <c r="AE797" s="216"/>
      <c r="AF797" s="216"/>
      <c r="AG797" s="216"/>
      <c r="AH797" s="216"/>
      <c r="AI797" s="216"/>
      <c r="AJ797" s="216"/>
      <c r="AK797" s="216"/>
      <c r="AL797" s="216"/>
      <c r="AM797" s="216"/>
      <c r="AN797" s="216"/>
      <c r="AO797" s="216"/>
      <c r="AP797" s="216"/>
      <c r="AQ797" s="216"/>
      <c r="AR797" s="216"/>
      <c r="AS797" s="216"/>
      <c r="AT797" s="216"/>
      <c r="AU797" s="216"/>
      <c r="AV797" s="216"/>
      <c r="AW797" s="216"/>
      <c r="AX797" s="216"/>
      <c r="AY797" s="216"/>
      <c r="AZ797" s="216"/>
      <c r="BA797" s="216"/>
      <c r="BB797" s="216"/>
      <c r="BC797" s="216"/>
      <c r="BD797" s="216"/>
      <c r="BE797" s="216"/>
      <c r="BF797" s="216"/>
      <c r="BG797" s="216"/>
      <c r="BH797" s="216"/>
    </row>
    <row r="798" spans="1:60" ht="12.75" outlineLevel="1">
      <c r="A798" s="208"/>
      <c r="B798" s="209"/>
      <c r="C798" s="217" t="s">
        <v>1192</v>
      </c>
      <c r="D798" s="218"/>
      <c r="E798" s="219">
        <v>4.608</v>
      </c>
      <c r="F798" s="213"/>
      <c r="G798" s="214"/>
      <c r="H798" s="216"/>
      <c r="I798" s="216"/>
      <c r="J798" s="216"/>
      <c r="K798" s="216"/>
      <c r="L798" s="216"/>
      <c r="M798" s="216"/>
      <c r="N798" s="216"/>
      <c r="O798" s="216"/>
      <c r="P798" s="216"/>
      <c r="Q798" s="216"/>
      <c r="R798" s="216"/>
      <c r="S798" s="216"/>
      <c r="T798" s="216"/>
      <c r="U798" s="216"/>
      <c r="V798" s="216"/>
      <c r="W798" s="216"/>
      <c r="X798" s="216"/>
      <c r="Y798" s="216"/>
      <c r="Z798" s="216"/>
      <c r="AA798" s="216"/>
      <c r="AB798" s="216"/>
      <c r="AC798" s="216"/>
      <c r="AD798" s="216"/>
      <c r="AE798" s="216"/>
      <c r="AF798" s="216"/>
      <c r="AG798" s="216"/>
      <c r="AH798" s="216"/>
      <c r="AI798" s="216"/>
      <c r="AJ798" s="216"/>
      <c r="AK798" s="216"/>
      <c r="AL798" s="216"/>
      <c r="AM798" s="216"/>
      <c r="AN798" s="216"/>
      <c r="AO798" s="216"/>
      <c r="AP798" s="216"/>
      <c r="AQ798" s="216"/>
      <c r="AR798" s="216"/>
      <c r="AS798" s="216"/>
      <c r="AT798" s="216"/>
      <c r="AU798" s="216"/>
      <c r="AV798" s="216"/>
      <c r="AW798" s="216"/>
      <c r="AX798" s="216"/>
      <c r="AY798" s="216"/>
      <c r="AZ798" s="216"/>
      <c r="BA798" s="216"/>
      <c r="BB798" s="216"/>
      <c r="BC798" s="216"/>
      <c r="BD798" s="216"/>
      <c r="BE798" s="216"/>
      <c r="BF798" s="216"/>
      <c r="BG798" s="216"/>
      <c r="BH798" s="216"/>
    </row>
    <row r="799" spans="1:60" ht="12.75" outlineLevel="1">
      <c r="A799" s="208"/>
      <c r="B799" s="209"/>
      <c r="C799" s="217" t="s">
        <v>1193</v>
      </c>
      <c r="D799" s="218"/>
      <c r="E799" s="219">
        <v>8</v>
      </c>
      <c r="F799" s="213"/>
      <c r="G799" s="214"/>
      <c r="H799" s="216"/>
      <c r="I799" s="216"/>
      <c r="J799" s="216"/>
      <c r="K799" s="216"/>
      <c r="L799" s="216"/>
      <c r="M799" s="216"/>
      <c r="N799" s="216"/>
      <c r="O799" s="216"/>
      <c r="P799" s="216"/>
      <c r="Q799" s="216"/>
      <c r="R799" s="216"/>
      <c r="S799" s="216"/>
      <c r="T799" s="216"/>
      <c r="U799" s="216"/>
      <c r="V799" s="216"/>
      <c r="W799" s="216"/>
      <c r="X799" s="216"/>
      <c r="Y799" s="216"/>
      <c r="Z799" s="216"/>
      <c r="AA799" s="216"/>
      <c r="AB799" s="216"/>
      <c r="AC799" s="216"/>
      <c r="AD799" s="216"/>
      <c r="AE799" s="216"/>
      <c r="AF799" s="216"/>
      <c r="AG799" s="216"/>
      <c r="AH799" s="216"/>
      <c r="AI799" s="216"/>
      <c r="AJ799" s="216"/>
      <c r="AK799" s="216"/>
      <c r="AL799" s="216"/>
      <c r="AM799" s="216"/>
      <c r="AN799" s="216"/>
      <c r="AO799" s="216"/>
      <c r="AP799" s="216"/>
      <c r="AQ799" s="216"/>
      <c r="AR799" s="216"/>
      <c r="AS799" s="216"/>
      <c r="AT799" s="216"/>
      <c r="AU799" s="216"/>
      <c r="AV799" s="216"/>
      <c r="AW799" s="216"/>
      <c r="AX799" s="216"/>
      <c r="AY799" s="216"/>
      <c r="AZ799" s="216"/>
      <c r="BA799" s="216"/>
      <c r="BB799" s="216"/>
      <c r="BC799" s="216"/>
      <c r="BD799" s="216"/>
      <c r="BE799" s="216"/>
      <c r="BF799" s="216"/>
      <c r="BG799" s="216"/>
      <c r="BH799" s="216"/>
    </row>
    <row r="800" spans="1:60" ht="12.75" outlineLevel="1">
      <c r="A800" s="208">
        <v>332</v>
      </c>
      <c r="B800" s="209" t="s">
        <v>1194</v>
      </c>
      <c r="C800" s="210" t="s">
        <v>1195</v>
      </c>
      <c r="D800" s="211" t="s">
        <v>152</v>
      </c>
      <c r="E800" s="212">
        <v>12.608</v>
      </c>
      <c r="F800" s="213"/>
      <c r="G800" s="214">
        <f aca="true" t="shared" si="41" ref="G800:G801">E800*F800</f>
        <v>0</v>
      </c>
      <c r="H800" s="216"/>
      <c r="I800" s="216"/>
      <c r="J800" s="216"/>
      <c r="K800" s="216"/>
      <c r="L800" s="216"/>
      <c r="M800" s="216"/>
      <c r="N800" s="216"/>
      <c r="O800" s="216"/>
      <c r="P800" s="216"/>
      <c r="Q800" s="216"/>
      <c r="R800" s="216"/>
      <c r="S800" s="216"/>
      <c r="T800" s="216"/>
      <c r="U800" s="216"/>
      <c r="V800" s="216"/>
      <c r="W800" s="216"/>
      <c r="X800" s="216"/>
      <c r="Y800" s="216"/>
      <c r="Z800" s="216"/>
      <c r="AA800" s="216"/>
      <c r="AB800" s="216"/>
      <c r="AC800" s="216"/>
      <c r="AD800" s="216"/>
      <c r="AE800" s="216"/>
      <c r="AF800" s="216"/>
      <c r="AG800" s="216"/>
      <c r="AH800" s="216"/>
      <c r="AI800" s="216"/>
      <c r="AJ800" s="216"/>
      <c r="AK800" s="216"/>
      <c r="AL800" s="216"/>
      <c r="AM800" s="216"/>
      <c r="AN800" s="216"/>
      <c r="AO800" s="216"/>
      <c r="AP800" s="216"/>
      <c r="AQ800" s="216"/>
      <c r="AR800" s="216"/>
      <c r="AS800" s="216"/>
      <c r="AT800" s="216"/>
      <c r="AU800" s="216"/>
      <c r="AV800" s="216"/>
      <c r="AW800" s="216"/>
      <c r="AX800" s="216"/>
      <c r="AY800" s="216"/>
      <c r="AZ800" s="216"/>
      <c r="BA800" s="216"/>
      <c r="BB800" s="216"/>
      <c r="BC800" s="216"/>
      <c r="BD800" s="216"/>
      <c r="BE800" s="216"/>
      <c r="BF800" s="216"/>
      <c r="BG800" s="216"/>
      <c r="BH800" s="216"/>
    </row>
    <row r="801" spans="1:60" ht="12.75" outlineLevel="1">
      <c r="A801" s="208">
        <v>333</v>
      </c>
      <c r="B801" s="209" t="s">
        <v>1196</v>
      </c>
      <c r="C801" s="210" t="s">
        <v>1197</v>
      </c>
      <c r="D801" s="211" t="s">
        <v>152</v>
      </c>
      <c r="E801" s="212">
        <v>179.775</v>
      </c>
      <c r="F801" s="213"/>
      <c r="G801" s="214">
        <f t="shared" si="41"/>
        <v>0</v>
      </c>
      <c r="H801" s="216"/>
      <c r="I801" s="216"/>
      <c r="J801" s="216"/>
      <c r="K801" s="216"/>
      <c r="L801" s="216"/>
      <c r="M801" s="216"/>
      <c r="N801" s="216"/>
      <c r="O801" s="216"/>
      <c r="P801" s="216"/>
      <c r="Q801" s="216"/>
      <c r="R801" s="216"/>
      <c r="S801" s="216"/>
      <c r="T801" s="216"/>
      <c r="U801" s="216"/>
      <c r="V801" s="216"/>
      <c r="W801" s="216"/>
      <c r="X801" s="216"/>
      <c r="Y801" s="216"/>
      <c r="Z801" s="216"/>
      <c r="AA801" s="216"/>
      <c r="AB801" s="216"/>
      <c r="AC801" s="216"/>
      <c r="AD801" s="216"/>
      <c r="AE801" s="216"/>
      <c r="AF801" s="216"/>
      <c r="AG801" s="216"/>
      <c r="AH801" s="216"/>
      <c r="AI801" s="216"/>
      <c r="AJ801" s="216"/>
      <c r="AK801" s="216"/>
      <c r="AL801" s="216"/>
      <c r="AM801" s="216"/>
      <c r="AN801" s="216"/>
      <c r="AO801" s="216"/>
      <c r="AP801" s="216"/>
      <c r="AQ801" s="216"/>
      <c r="AR801" s="216"/>
      <c r="AS801" s="216"/>
      <c r="AT801" s="216"/>
      <c r="AU801" s="216"/>
      <c r="AV801" s="216"/>
      <c r="AW801" s="216"/>
      <c r="AX801" s="216"/>
      <c r="AY801" s="216"/>
      <c r="AZ801" s="216"/>
      <c r="BA801" s="216"/>
      <c r="BB801" s="216"/>
      <c r="BC801" s="216"/>
      <c r="BD801" s="216"/>
      <c r="BE801" s="216"/>
      <c r="BF801" s="216"/>
      <c r="BG801" s="216"/>
      <c r="BH801" s="216"/>
    </row>
    <row r="802" spans="1:60" ht="12.75" outlineLevel="1">
      <c r="A802" s="208"/>
      <c r="B802" s="209"/>
      <c r="C802" s="217" t="s">
        <v>1198</v>
      </c>
      <c r="D802" s="218"/>
      <c r="E802" s="219">
        <v>179.775</v>
      </c>
      <c r="F802" s="213"/>
      <c r="G802" s="214"/>
      <c r="H802" s="216"/>
      <c r="I802" s="216"/>
      <c r="J802" s="216"/>
      <c r="K802" s="216"/>
      <c r="L802" s="216"/>
      <c r="M802" s="216"/>
      <c r="N802" s="216"/>
      <c r="O802" s="216"/>
      <c r="P802" s="216"/>
      <c r="Q802" s="216"/>
      <c r="R802" s="216"/>
      <c r="S802" s="216"/>
      <c r="T802" s="216"/>
      <c r="U802" s="216"/>
      <c r="V802" s="216"/>
      <c r="W802" s="216"/>
      <c r="X802" s="216"/>
      <c r="Y802" s="216"/>
      <c r="Z802" s="216"/>
      <c r="AA802" s="216"/>
      <c r="AB802" s="216"/>
      <c r="AC802" s="216"/>
      <c r="AD802" s="216"/>
      <c r="AE802" s="216"/>
      <c r="AF802" s="216"/>
      <c r="AG802" s="216"/>
      <c r="AH802" s="216"/>
      <c r="AI802" s="216"/>
      <c r="AJ802" s="216"/>
      <c r="AK802" s="216"/>
      <c r="AL802" s="216"/>
      <c r="AM802" s="216"/>
      <c r="AN802" s="216"/>
      <c r="AO802" s="216"/>
      <c r="AP802" s="216"/>
      <c r="AQ802" s="216"/>
      <c r="AR802" s="216"/>
      <c r="AS802" s="216"/>
      <c r="AT802" s="216"/>
      <c r="AU802" s="216"/>
      <c r="AV802" s="216"/>
      <c r="AW802" s="216"/>
      <c r="AX802" s="216"/>
      <c r="AY802" s="216"/>
      <c r="AZ802" s="216"/>
      <c r="BA802" s="216"/>
      <c r="BB802" s="216"/>
      <c r="BC802" s="216"/>
      <c r="BD802" s="216"/>
      <c r="BE802" s="216"/>
      <c r="BF802" s="216"/>
      <c r="BG802" s="216"/>
      <c r="BH802" s="216"/>
    </row>
    <row r="803" spans="1:7" ht="12.75">
      <c r="A803" s="220" t="s">
        <v>149</v>
      </c>
      <c r="B803" s="221" t="s">
        <v>119</v>
      </c>
      <c r="C803" s="222" t="s">
        <v>120</v>
      </c>
      <c r="D803" s="223"/>
      <c r="E803" s="224"/>
      <c r="F803" s="225">
        <f>SUM(G804:G808)</f>
        <v>0</v>
      </c>
      <c r="G803" s="225"/>
    </row>
    <row r="804" spans="1:60" ht="12.75" outlineLevel="1">
      <c r="A804" s="208">
        <v>334</v>
      </c>
      <c r="B804" s="209" t="s">
        <v>1199</v>
      </c>
      <c r="C804" s="210" t="s">
        <v>1200</v>
      </c>
      <c r="D804" s="211" t="s">
        <v>152</v>
      </c>
      <c r="E804" s="212">
        <v>356.117</v>
      </c>
      <c r="F804" s="213"/>
      <c r="G804" s="214">
        <f>E804*F804</f>
        <v>0</v>
      </c>
      <c r="H804" s="216"/>
      <c r="I804" s="216"/>
      <c r="J804" s="216"/>
      <c r="K804" s="216"/>
      <c r="L804" s="216"/>
      <c r="M804" s="216"/>
      <c r="N804" s="216"/>
      <c r="O804" s="216"/>
      <c r="P804" s="216"/>
      <c r="Q804" s="216"/>
      <c r="R804" s="216"/>
      <c r="S804" s="216"/>
      <c r="T804" s="216"/>
      <c r="U804" s="216"/>
      <c r="V804" s="216"/>
      <c r="W804" s="216"/>
      <c r="X804" s="216"/>
      <c r="Y804" s="216"/>
      <c r="Z804" s="216"/>
      <c r="AA804" s="216"/>
      <c r="AB804" s="216"/>
      <c r="AC804" s="216"/>
      <c r="AD804" s="216"/>
      <c r="AE804" s="216"/>
      <c r="AF804" s="216"/>
      <c r="AG804" s="216"/>
      <c r="AH804" s="216"/>
      <c r="AI804" s="216"/>
      <c r="AJ804" s="216"/>
      <c r="AK804" s="216"/>
      <c r="AL804" s="216"/>
      <c r="AM804" s="216"/>
      <c r="AN804" s="216"/>
      <c r="AO804" s="216"/>
      <c r="AP804" s="216"/>
      <c r="AQ804" s="216"/>
      <c r="AR804" s="216"/>
      <c r="AS804" s="216"/>
      <c r="AT804" s="216"/>
      <c r="AU804" s="216"/>
      <c r="AV804" s="216"/>
      <c r="AW804" s="216"/>
      <c r="AX804" s="216"/>
      <c r="AY804" s="216"/>
      <c r="AZ804" s="216"/>
      <c r="BA804" s="216"/>
      <c r="BB804" s="216"/>
      <c r="BC804" s="216"/>
      <c r="BD804" s="216"/>
      <c r="BE804" s="216"/>
      <c r="BF804" s="216"/>
      <c r="BG804" s="216"/>
      <c r="BH804" s="216"/>
    </row>
    <row r="805" spans="1:60" ht="12.75" outlineLevel="1">
      <c r="A805" s="208"/>
      <c r="B805" s="209"/>
      <c r="C805" s="217" t="s">
        <v>1201</v>
      </c>
      <c r="D805" s="218"/>
      <c r="E805" s="219">
        <v>356.117</v>
      </c>
      <c r="F805" s="213"/>
      <c r="G805" s="214"/>
      <c r="H805" s="216"/>
      <c r="I805" s="216"/>
      <c r="J805" s="216"/>
      <c r="K805" s="216"/>
      <c r="L805" s="216"/>
      <c r="M805" s="216"/>
      <c r="N805" s="216"/>
      <c r="O805" s="216"/>
      <c r="P805" s="216"/>
      <c r="Q805" s="216"/>
      <c r="R805" s="216"/>
      <c r="S805" s="216"/>
      <c r="T805" s="216"/>
      <c r="U805" s="216"/>
      <c r="V805" s="216"/>
      <c r="W805" s="216"/>
      <c r="X805" s="216"/>
      <c r="Y805" s="216"/>
      <c r="Z805" s="216"/>
      <c r="AA805" s="216"/>
      <c r="AB805" s="216"/>
      <c r="AC805" s="216"/>
      <c r="AD805" s="216"/>
      <c r="AE805" s="216"/>
      <c r="AF805" s="216"/>
      <c r="AG805" s="216"/>
      <c r="AH805" s="216"/>
      <c r="AI805" s="216"/>
      <c r="AJ805" s="216"/>
      <c r="AK805" s="216"/>
      <c r="AL805" s="216"/>
      <c r="AM805" s="216"/>
      <c r="AN805" s="216"/>
      <c r="AO805" s="216"/>
      <c r="AP805" s="216"/>
      <c r="AQ805" s="216"/>
      <c r="AR805" s="216"/>
      <c r="AS805" s="216"/>
      <c r="AT805" s="216"/>
      <c r="AU805" s="216"/>
      <c r="AV805" s="216"/>
      <c r="AW805" s="216"/>
      <c r="AX805" s="216"/>
      <c r="AY805" s="216"/>
      <c r="AZ805" s="216"/>
      <c r="BA805" s="216"/>
      <c r="BB805" s="216"/>
      <c r="BC805" s="216"/>
      <c r="BD805" s="216"/>
      <c r="BE805" s="216"/>
      <c r="BF805" s="216"/>
      <c r="BG805" s="216"/>
      <c r="BH805" s="216"/>
    </row>
    <row r="806" spans="1:60" ht="12.75" outlineLevel="1">
      <c r="A806" s="208">
        <v>335</v>
      </c>
      <c r="B806" s="209" t="s">
        <v>1202</v>
      </c>
      <c r="C806" s="210" t="s">
        <v>1203</v>
      </c>
      <c r="D806" s="211" t="s">
        <v>152</v>
      </c>
      <c r="E806" s="212">
        <v>351.542</v>
      </c>
      <c r="F806" s="213"/>
      <c r="G806" s="214">
        <f>E806*F806</f>
        <v>0</v>
      </c>
      <c r="H806" s="216"/>
      <c r="I806" s="216"/>
      <c r="J806" s="216"/>
      <c r="K806" s="216"/>
      <c r="L806" s="216"/>
      <c r="M806" s="216"/>
      <c r="N806" s="216"/>
      <c r="O806" s="216"/>
      <c r="P806" s="216"/>
      <c r="Q806" s="216"/>
      <c r="R806" s="216"/>
      <c r="S806" s="216"/>
      <c r="T806" s="216"/>
      <c r="U806" s="216"/>
      <c r="V806" s="216"/>
      <c r="W806" s="216"/>
      <c r="X806" s="216"/>
      <c r="Y806" s="216"/>
      <c r="Z806" s="216"/>
      <c r="AA806" s="216"/>
      <c r="AB806" s="216"/>
      <c r="AC806" s="216"/>
      <c r="AD806" s="216"/>
      <c r="AE806" s="216"/>
      <c r="AF806" s="216"/>
      <c r="AG806" s="216"/>
      <c r="AH806" s="216"/>
      <c r="AI806" s="216"/>
      <c r="AJ806" s="216"/>
      <c r="AK806" s="216"/>
      <c r="AL806" s="216"/>
      <c r="AM806" s="216"/>
      <c r="AN806" s="216"/>
      <c r="AO806" s="216"/>
      <c r="AP806" s="216"/>
      <c r="AQ806" s="216"/>
      <c r="AR806" s="216"/>
      <c r="AS806" s="216"/>
      <c r="AT806" s="216"/>
      <c r="AU806" s="216"/>
      <c r="AV806" s="216"/>
      <c r="AW806" s="216"/>
      <c r="AX806" s="216"/>
      <c r="AY806" s="216"/>
      <c r="AZ806" s="216"/>
      <c r="BA806" s="216"/>
      <c r="BB806" s="216"/>
      <c r="BC806" s="216"/>
      <c r="BD806" s="216"/>
      <c r="BE806" s="216"/>
      <c r="BF806" s="216"/>
      <c r="BG806" s="216"/>
      <c r="BH806" s="216"/>
    </row>
    <row r="807" spans="1:60" ht="12.75" outlineLevel="1">
      <c r="A807" s="208"/>
      <c r="B807" s="209"/>
      <c r="C807" s="217" t="s">
        <v>1204</v>
      </c>
      <c r="D807" s="218"/>
      <c r="E807" s="219">
        <v>351.542</v>
      </c>
      <c r="F807" s="213"/>
      <c r="G807" s="214"/>
      <c r="H807" s="216"/>
      <c r="I807" s="216"/>
      <c r="J807" s="216"/>
      <c r="K807" s="216"/>
      <c r="L807" s="216"/>
      <c r="M807" s="216"/>
      <c r="N807" s="216"/>
      <c r="O807" s="216"/>
      <c r="P807" s="216"/>
      <c r="Q807" s="216"/>
      <c r="R807" s="216"/>
      <c r="S807" s="216"/>
      <c r="T807" s="216"/>
      <c r="U807" s="216"/>
      <c r="V807" s="216"/>
      <c r="W807" s="216"/>
      <c r="X807" s="216"/>
      <c r="Y807" s="216"/>
      <c r="Z807" s="216"/>
      <c r="AA807" s="216"/>
      <c r="AB807" s="216"/>
      <c r="AC807" s="216"/>
      <c r="AD807" s="216"/>
      <c r="AE807" s="216"/>
      <c r="AF807" s="216"/>
      <c r="AG807" s="216"/>
      <c r="AH807" s="216"/>
      <c r="AI807" s="216"/>
      <c r="AJ807" s="216"/>
      <c r="AK807" s="216"/>
      <c r="AL807" s="216"/>
      <c r="AM807" s="216"/>
      <c r="AN807" s="216"/>
      <c r="AO807" s="216"/>
      <c r="AP807" s="216"/>
      <c r="AQ807" s="216"/>
      <c r="AR807" s="216"/>
      <c r="AS807" s="216"/>
      <c r="AT807" s="216"/>
      <c r="AU807" s="216"/>
      <c r="AV807" s="216"/>
      <c r="AW807" s="216"/>
      <c r="AX807" s="216"/>
      <c r="AY807" s="216"/>
      <c r="AZ807" s="216"/>
      <c r="BA807" s="216"/>
      <c r="BB807" s="216"/>
      <c r="BC807" s="216"/>
      <c r="BD807" s="216"/>
      <c r="BE807" s="216"/>
      <c r="BF807" s="216"/>
      <c r="BG807" s="216"/>
      <c r="BH807" s="216"/>
    </row>
    <row r="808" spans="1:60" ht="12.75" outlineLevel="1">
      <c r="A808" s="208">
        <v>336</v>
      </c>
      <c r="B808" s="209" t="s">
        <v>1205</v>
      </c>
      <c r="C808" s="210" t="s">
        <v>1206</v>
      </c>
      <c r="D808" s="211" t="s">
        <v>152</v>
      </c>
      <c r="E808" s="212">
        <v>4.575</v>
      </c>
      <c r="F808" s="213"/>
      <c r="G808" s="214">
        <f>E808*F808</f>
        <v>0</v>
      </c>
      <c r="H808" s="216"/>
      <c r="I808" s="216"/>
      <c r="J808" s="216"/>
      <c r="K808" s="216"/>
      <c r="L808" s="216"/>
      <c r="M808" s="216"/>
      <c r="N808" s="216"/>
      <c r="O808" s="216"/>
      <c r="P808" s="216"/>
      <c r="Q808" s="216"/>
      <c r="R808" s="216"/>
      <c r="S808" s="216"/>
      <c r="T808" s="216"/>
      <c r="U808" s="216"/>
      <c r="V808" s="216"/>
      <c r="W808" s="216"/>
      <c r="X808" s="216"/>
      <c r="Y808" s="216"/>
      <c r="Z808" s="216"/>
      <c r="AA808" s="216"/>
      <c r="AB808" s="216"/>
      <c r="AC808" s="216"/>
      <c r="AD808" s="216"/>
      <c r="AE808" s="216"/>
      <c r="AF808" s="216"/>
      <c r="AG808" s="216"/>
      <c r="AH808" s="216"/>
      <c r="AI808" s="216"/>
      <c r="AJ808" s="216"/>
      <c r="AK808" s="216"/>
      <c r="AL808" s="216"/>
      <c r="AM808" s="216"/>
      <c r="AN808" s="216"/>
      <c r="AO808" s="216"/>
      <c r="AP808" s="216"/>
      <c r="AQ808" s="216"/>
      <c r="AR808" s="216"/>
      <c r="AS808" s="216"/>
      <c r="AT808" s="216"/>
      <c r="AU808" s="216"/>
      <c r="AV808" s="216"/>
      <c r="AW808" s="216"/>
      <c r="AX808" s="216"/>
      <c r="AY808" s="216"/>
      <c r="AZ808" s="216"/>
      <c r="BA808" s="216"/>
      <c r="BB808" s="216"/>
      <c r="BC808" s="216"/>
      <c r="BD808" s="216"/>
      <c r="BE808" s="216"/>
      <c r="BF808" s="216"/>
      <c r="BG808" s="216"/>
      <c r="BH808" s="216"/>
    </row>
    <row r="809" spans="1:7" ht="12.75">
      <c r="A809" s="220" t="s">
        <v>149</v>
      </c>
      <c r="B809" s="221" t="s">
        <v>121</v>
      </c>
      <c r="C809" s="222" t="s">
        <v>122</v>
      </c>
      <c r="D809" s="223"/>
      <c r="E809" s="224"/>
      <c r="F809" s="225">
        <f>SUM(G810:G811)</f>
        <v>0</v>
      </c>
      <c r="G809" s="225"/>
    </row>
    <row r="810" spans="1:60" ht="12.75" outlineLevel="1">
      <c r="A810" s="208">
        <v>337</v>
      </c>
      <c r="B810" s="209" t="s">
        <v>1207</v>
      </c>
      <c r="C810" s="210" t="s">
        <v>1208</v>
      </c>
      <c r="D810" s="211" t="s">
        <v>423</v>
      </c>
      <c r="E810" s="212">
        <v>1</v>
      </c>
      <c r="F810" s="213"/>
      <c r="G810" s="214">
        <f aca="true" t="shared" si="42" ref="G810:G811">E810*F810</f>
        <v>0</v>
      </c>
      <c r="H810" s="216"/>
      <c r="I810" s="216"/>
      <c r="J810" s="216"/>
      <c r="K810" s="216"/>
      <c r="L810" s="216"/>
      <c r="M810" s="216"/>
      <c r="N810" s="216"/>
      <c r="O810" s="216"/>
      <c r="P810" s="216"/>
      <c r="Q810" s="216"/>
      <c r="R810" s="216"/>
      <c r="S810" s="216"/>
      <c r="T810" s="216"/>
      <c r="U810" s="216"/>
      <c r="V810" s="216"/>
      <c r="W810" s="216"/>
      <c r="X810" s="216"/>
      <c r="Y810" s="216"/>
      <c r="Z810" s="216"/>
      <c r="AA810" s="216"/>
      <c r="AB810" s="216"/>
      <c r="AC810" s="216"/>
      <c r="AD810" s="216"/>
      <c r="AE810" s="216"/>
      <c r="AF810" s="216"/>
      <c r="AG810" s="216"/>
      <c r="AH810" s="216"/>
      <c r="AI810" s="216"/>
      <c r="AJ810" s="216"/>
      <c r="AK810" s="216"/>
      <c r="AL810" s="216"/>
      <c r="AM810" s="216"/>
      <c r="AN810" s="216"/>
      <c r="AO810" s="216"/>
      <c r="AP810" s="216"/>
      <c r="AQ810" s="216"/>
      <c r="AR810" s="216"/>
      <c r="AS810" s="216"/>
      <c r="AT810" s="216"/>
      <c r="AU810" s="216"/>
      <c r="AV810" s="216"/>
      <c r="AW810" s="216"/>
      <c r="AX810" s="216"/>
      <c r="AY810" s="216"/>
      <c r="AZ810" s="216"/>
      <c r="BA810" s="216"/>
      <c r="BB810" s="216"/>
      <c r="BC810" s="216"/>
      <c r="BD810" s="216"/>
      <c r="BE810" s="216"/>
      <c r="BF810" s="216"/>
      <c r="BG810" s="216"/>
      <c r="BH810" s="216"/>
    </row>
    <row r="811" spans="1:60" ht="22.5" outlineLevel="1">
      <c r="A811" s="208">
        <v>338</v>
      </c>
      <c r="B811" s="209" t="s">
        <v>1209</v>
      </c>
      <c r="C811" s="210" t="s">
        <v>1210</v>
      </c>
      <c r="D811" s="211"/>
      <c r="E811" s="212"/>
      <c r="F811" s="213"/>
      <c r="G811" s="214">
        <f t="shared" si="42"/>
        <v>0</v>
      </c>
      <c r="H811" s="216"/>
      <c r="I811" s="216"/>
      <c r="J811" s="216"/>
      <c r="K811" s="216"/>
      <c r="L811" s="216"/>
      <c r="M811" s="216"/>
      <c r="N811" s="216"/>
      <c r="O811" s="216"/>
      <c r="P811" s="216"/>
      <c r="Q811" s="216"/>
      <c r="R811" s="216"/>
      <c r="S811" s="216"/>
      <c r="T811" s="216"/>
      <c r="U811" s="216"/>
      <c r="V811" s="216"/>
      <c r="W811" s="216"/>
      <c r="X811" s="216"/>
      <c r="Y811" s="216"/>
      <c r="Z811" s="216"/>
      <c r="AA811" s="216"/>
      <c r="AB811" s="216"/>
      <c r="AC811" s="216"/>
      <c r="AD811" s="216"/>
      <c r="AE811" s="216"/>
      <c r="AF811" s="216"/>
      <c r="AG811" s="216"/>
      <c r="AH811" s="216"/>
      <c r="AI811" s="216"/>
      <c r="AJ811" s="216"/>
      <c r="AK811" s="216"/>
      <c r="AL811" s="216"/>
      <c r="AM811" s="216"/>
      <c r="AN811" s="216"/>
      <c r="AO811" s="216"/>
      <c r="AP811" s="216"/>
      <c r="AQ811" s="216"/>
      <c r="AR811" s="216"/>
      <c r="AS811" s="216"/>
      <c r="AT811" s="216"/>
      <c r="AU811" s="216"/>
      <c r="AV811" s="216"/>
      <c r="AW811" s="216"/>
      <c r="AX811" s="216"/>
      <c r="AY811" s="216"/>
      <c r="AZ811" s="216"/>
      <c r="BA811" s="216"/>
      <c r="BB811" s="216"/>
      <c r="BC811" s="216"/>
      <c r="BD811" s="216"/>
      <c r="BE811" s="216"/>
      <c r="BF811" s="216"/>
      <c r="BG811" s="216"/>
      <c r="BH811" s="216"/>
    </row>
    <row r="812" spans="1:7" ht="12.75">
      <c r="A812" s="220" t="s">
        <v>149</v>
      </c>
      <c r="B812" s="221" t="s">
        <v>123</v>
      </c>
      <c r="C812" s="222" t="s">
        <v>124</v>
      </c>
      <c r="D812" s="223"/>
      <c r="E812" s="224"/>
      <c r="F812" s="225">
        <f>SUM(G813:G815)</f>
        <v>0</v>
      </c>
      <c r="G812" s="225"/>
    </row>
    <row r="813" spans="1:60" ht="12.75" outlineLevel="1">
      <c r="A813" s="208">
        <v>339</v>
      </c>
      <c r="B813" s="209" t="s">
        <v>1211</v>
      </c>
      <c r="C813" s="210" t="s">
        <v>1212</v>
      </c>
      <c r="D813" s="211" t="s">
        <v>276</v>
      </c>
      <c r="E813" s="212">
        <v>6</v>
      </c>
      <c r="F813" s="213"/>
      <c r="G813" s="214">
        <f aca="true" t="shared" si="43" ref="G813:G815">E813*F813</f>
        <v>0</v>
      </c>
      <c r="H813" s="216"/>
      <c r="I813" s="216"/>
      <c r="J813" s="216"/>
      <c r="K813" s="216"/>
      <c r="L813" s="216"/>
      <c r="M813" s="216"/>
      <c r="N813" s="216"/>
      <c r="O813" s="216"/>
      <c r="P813" s="216"/>
      <c r="Q813" s="216"/>
      <c r="R813" s="216"/>
      <c r="S813" s="216"/>
      <c r="T813" s="216"/>
      <c r="U813" s="216"/>
      <c r="V813" s="216"/>
      <c r="W813" s="216"/>
      <c r="X813" s="216"/>
      <c r="Y813" s="216"/>
      <c r="Z813" s="216"/>
      <c r="AA813" s="216"/>
      <c r="AB813" s="216"/>
      <c r="AC813" s="216"/>
      <c r="AD813" s="216"/>
      <c r="AE813" s="216"/>
      <c r="AF813" s="216"/>
      <c r="AG813" s="216"/>
      <c r="AH813" s="216"/>
      <c r="AI813" s="216"/>
      <c r="AJ813" s="216"/>
      <c r="AK813" s="216"/>
      <c r="AL813" s="216"/>
      <c r="AM813" s="216"/>
      <c r="AN813" s="216"/>
      <c r="AO813" s="216"/>
      <c r="AP813" s="216"/>
      <c r="AQ813" s="216"/>
      <c r="AR813" s="216"/>
      <c r="AS813" s="216"/>
      <c r="AT813" s="216"/>
      <c r="AU813" s="216"/>
      <c r="AV813" s="216"/>
      <c r="AW813" s="216"/>
      <c r="AX813" s="216"/>
      <c r="AY813" s="216"/>
      <c r="AZ813" s="216"/>
      <c r="BA813" s="216"/>
      <c r="BB813" s="216"/>
      <c r="BC813" s="216"/>
      <c r="BD813" s="216"/>
      <c r="BE813" s="216"/>
      <c r="BF813" s="216"/>
      <c r="BG813" s="216"/>
      <c r="BH813" s="216"/>
    </row>
    <row r="814" spans="1:60" ht="12.75" outlineLevel="1">
      <c r="A814" s="208">
        <v>340</v>
      </c>
      <c r="B814" s="209" t="s">
        <v>1213</v>
      </c>
      <c r="C814" s="210" t="s">
        <v>1214</v>
      </c>
      <c r="D814" s="211" t="s">
        <v>276</v>
      </c>
      <c r="E814" s="212">
        <v>4</v>
      </c>
      <c r="F814" s="213"/>
      <c r="G814" s="214">
        <f t="shared" si="43"/>
        <v>0</v>
      </c>
      <c r="H814" s="216"/>
      <c r="I814" s="216"/>
      <c r="J814" s="216"/>
      <c r="K814" s="216"/>
      <c r="L814" s="216"/>
      <c r="M814" s="216"/>
      <c r="N814" s="216"/>
      <c r="O814" s="216"/>
      <c r="P814" s="216"/>
      <c r="Q814" s="216"/>
      <c r="R814" s="216"/>
      <c r="S814" s="216"/>
      <c r="T814" s="216"/>
      <c r="U814" s="216"/>
      <c r="V814" s="216"/>
      <c r="W814" s="216"/>
      <c r="X814" s="216"/>
      <c r="Y814" s="216"/>
      <c r="Z814" s="216"/>
      <c r="AA814" s="216"/>
      <c r="AB814" s="216"/>
      <c r="AC814" s="216"/>
      <c r="AD814" s="216"/>
      <c r="AE814" s="216"/>
      <c r="AF814" s="216"/>
      <c r="AG814" s="216"/>
      <c r="AH814" s="216"/>
      <c r="AI814" s="216"/>
      <c r="AJ814" s="216"/>
      <c r="AK814" s="216"/>
      <c r="AL814" s="216"/>
      <c r="AM814" s="216"/>
      <c r="AN814" s="216"/>
      <c r="AO814" s="216"/>
      <c r="AP814" s="216"/>
      <c r="AQ814" s="216"/>
      <c r="AR814" s="216"/>
      <c r="AS814" s="216"/>
      <c r="AT814" s="216"/>
      <c r="AU814" s="216"/>
      <c r="AV814" s="216"/>
      <c r="AW814" s="216"/>
      <c r="AX814" s="216"/>
      <c r="AY814" s="216"/>
      <c r="AZ814" s="216"/>
      <c r="BA814" s="216"/>
      <c r="BB814" s="216"/>
      <c r="BC814" s="216"/>
      <c r="BD814" s="216"/>
      <c r="BE814" s="216"/>
      <c r="BF814" s="216"/>
      <c r="BG814" s="216"/>
      <c r="BH814" s="216"/>
    </row>
    <row r="815" spans="1:60" ht="12.75" outlineLevel="1">
      <c r="A815" s="208">
        <v>341</v>
      </c>
      <c r="B815" s="209" t="s">
        <v>1215</v>
      </c>
      <c r="C815" s="210" t="s">
        <v>1216</v>
      </c>
      <c r="D815" s="211" t="s">
        <v>276</v>
      </c>
      <c r="E815" s="212">
        <v>2</v>
      </c>
      <c r="F815" s="213"/>
      <c r="G815" s="214">
        <f t="shared" si="43"/>
        <v>0</v>
      </c>
      <c r="H815" s="216"/>
      <c r="I815" s="216"/>
      <c r="J815" s="216"/>
      <c r="K815" s="216"/>
      <c r="L815" s="216"/>
      <c r="M815" s="216"/>
      <c r="N815" s="216"/>
      <c r="O815" s="216"/>
      <c r="P815" s="216"/>
      <c r="Q815" s="216"/>
      <c r="R815" s="216"/>
      <c r="S815" s="216"/>
      <c r="T815" s="216"/>
      <c r="U815" s="216"/>
      <c r="V815" s="216"/>
      <c r="W815" s="216"/>
      <c r="X815" s="216"/>
      <c r="Y815" s="216"/>
      <c r="Z815" s="216"/>
      <c r="AA815" s="216"/>
      <c r="AB815" s="216"/>
      <c r="AC815" s="216"/>
      <c r="AD815" s="216"/>
      <c r="AE815" s="216"/>
      <c r="AF815" s="216"/>
      <c r="AG815" s="216"/>
      <c r="AH815" s="216"/>
      <c r="AI815" s="216"/>
      <c r="AJ815" s="216"/>
      <c r="AK815" s="216"/>
      <c r="AL815" s="216"/>
      <c r="AM815" s="216"/>
      <c r="AN815" s="216"/>
      <c r="AO815" s="216"/>
      <c r="AP815" s="216"/>
      <c r="AQ815" s="216"/>
      <c r="AR815" s="216"/>
      <c r="AS815" s="216"/>
      <c r="AT815" s="216"/>
      <c r="AU815" s="216"/>
      <c r="AV815" s="216"/>
      <c r="AW815" s="216"/>
      <c r="AX815" s="216"/>
      <c r="AY815" s="216"/>
      <c r="AZ815" s="216"/>
      <c r="BA815" s="216"/>
      <c r="BB815" s="216"/>
      <c r="BC815" s="216"/>
      <c r="BD815" s="216"/>
      <c r="BE815" s="216"/>
      <c r="BF815" s="216"/>
      <c r="BG815" s="216"/>
      <c r="BH815" s="216"/>
    </row>
    <row r="816" spans="1:7" ht="12.75">
      <c r="A816" s="220" t="s">
        <v>149</v>
      </c>
      <c r="B816" s="221" t="s">
        <v>125</v>
      </c>
      <c r="C816" s="222" t="s">
        <v>126</v>
      </c>
      <c r="D816" s="223"/>
      <c r="E816" s="224"/>
      <c r="F816" s="225">
        <f>SUM(G817:G826)</f>
        <v>0</v>
      </c>
      <c r="G816" s="225"/>
    </row>
    <row r="817" spans="1:60" ht="12.75" outlineLevel="1">
      <c r="A817" s="208">
        <v>342</v>
      </c>
      <c r="B817" s="209" t="s">
        <v>1217</v>
      </c>
      <c r="C817" s="210" t="s">
        <v>1218</v>
      </c>
      <c r="D817" s="211" t="s">
        <v>258</v>
      </c>
      <c r="E817" s="212">
        <v>444.704</v>
      </c>
      <c r="F817" s="213"/>
      <c r="G817" s="214">
        <f>E817*F817</f>
        <v>0</v>
      </c>
      <c r="H817" s="216"/>
      <c r="I817" s="216"/>
      <c r="J817" s="216"/>
      <c r="K817" s="216"/>
      <c r="L817" s="216"/>
      <c r="M817" s="216"/>
      <c r="N817" s="216"/>
      <c r="O817" s="216"/>
      <c r="P817" s="216"/>
      <c r="Q817" s="216"/>
      <c r="R817" s="216"/>
      <c r="S817" s="216"/>
      <c r="T817" s="216"/>
      <c r="U817" s="216"/>
      <c r="V817" s="216"/>
      <c r="W817" s="216"/>
      <c r="X817" s="216"/>
      <c r="Y817" s="216"/>
      <c r="Z817" s="216"/>
      <c r="AA817" s="216"/>
      <c r="AB817" s="216"/>
      <c r="AC817" s="216"/>
      <c r="AD817" s="216"/>
      <c r="AE817" s="216"/>
      <c r="AF817" s="216"/>
      <c r="AG817" s="216"/>
      <c r="AH817" s="216"/>
      <c r="AI817" s="216"/>
      <c r="AJ817" s="216"/>
      <c r="AK817" s="216"/>
      <c r="AL817" s="216"/>
      <c r="AM817" s="216"/>
      <c r="AN817" s="216"/>
      <c r="AO817" s="216"/>
      <c r="AP817" s="216"/>
      <c r="AQ817" s="216"/>
      <c r="AR817" s="216"/>
      <c r="AS817" s="216"/>
      <c r="AT817" s="216"/>
      <c r="AU817" s="216"/>
      <c r="AV817" s="216"/>
      <c r="AW817" s="216"/>
      <c r="AX817" s="216"/>
      <c r="AY817" s="216"/>
      <c r="AZ817" s="216"/>
      <c r="BA817" s="216"/>
      <c r="BB817" s="216"/>
      <c r="BC817" s="216"/>
      <c r="BD817" s="216"/>
      <c r="BE817" s="216"/>
      <c r="BF817" s="216"/>
      <c r="BG817" s="216"/>
      <c r="BH817" s="216"/>
    </row>
    <row r="818" spans="1:60" ht="12.75" outlineLevel="1">
      <c r="A818" s="208"/>
      <c r="B818" s="209"/>
      <c r="C818" s="217" t="s">
        <v>1219</v>
      </c>
      <c r="D818" s="218"/>
      <c r="E818" s="219">
        <v>444.704</v>
      </c>
      <c r="F818" s="213"/>
      <c r="G818" s="214"/>
      <c r="H818" s="216"/>
      <c r="I818" s="216"/>
      <c r="J818" s="216"/>
      <c r="K818" s="216"/>
      <c r="L818" s="216"/>
      <c r="M818" s="216"/>
      <c r="N818" s="216"/>
      <c r="O818" s="216"/>
      <c r="P818" s="216"/>
      <c r="Q818" s="216"/>
      <c r="R818" s="216"/>
      <c r="S818" s="216"/>
      <c r="T818" s="216"/>
      <c r="U818" s="216"/>
      <c r="V818" s="216"/>
      <c r="W818" s="216"/>
      <c r="X818" s="216"/>
      <c r="Y818" s="216"/>
      <c r="Z818" s="216"/>
      <c r="AA818" s="216"/>
      <c r="AB818" s="216"/>
      <c r="AC818" s="216"/>
      <c r="AD818" s="216"/>
      <c r="AE818" s="216"/>
      <c r="AF818" s="216"/>
      <c r="AG818" s="216"/>
      <c r="AH818" s="216"/>
      <c r="AI818" s="216"/>
      <c r="AJ818" s="216"/>
      <c r="AK818" s="216"/>
      <c r="AL818" s="216"/>
      <c r="AM818" s="216"/>
      <c r="AN818" s="216"/>
      <c r="AO818" s="216"/>
      <c r="AP818" s="216"/>
      <c r="AQ818" s="216"/>
      <c r="AR818" s="216"/>
      <c r="AS818" s="216"/>
      <c r="AT818" s="216"/>
      <c r="AU818" s="216"/>
      <c r="AV818" s="216"/>
      <c r="AW818" s="216"/>
      <c r="AX818" s="216"/>
      <c r="AY818" s="216"/>
      <c r="AZ818" s="216"/>
      <c r="BA818" s="216"/>
      <c r="BB818" s="216"/>
      <c r="BC818" s="216"/>
      <c r="BD818" s="216"/>
      <c r="BE818" s="216"/>
      <c r="BF818" s="216"/>
      <c r="BG818" s="216"/>
      <c r="BH818" s="216"/>
    </row>
    <row r="819" spans="1:60" ht="12.75" outlineLevel="1">
      <c r="A819" s="208">
        <v>343</v>
      </c>
      <c r="B819" s="209" t="s">
        <v>1220</v>
      </c>
      <c r="C819" s="210" t="s">
        <v>1221</v>
      </c>
      <c r="D819" s="211" t="s">
        <v>258</v>
      </c>
      <c r="E819" s="212">
        <v>103.496</v>
      </c>
      <c r="F819" s="213"/>
      <c r="G819" s="214">
        <f aca="true" t="shared" si="44" ref="G819:G820">E819*F819</f>
        <v>0</v>
      </c>
      <c r="H819" s="216"/>
      <c r="I819" s="216"/>
      <c r="J819" s="216"/>
      <c r="K819" s="216"/>
      <c r="L819" s="216"/>
      <c r="M819" s="216"/>
      <c r="N819" s="216"/>
      <c r="O819" s="216"/>
      <c r="P819" s="216"/>
      <c r="Q819" s="216"/>
      <c r="R819" s="216"/>
      <c r="S819" s="216"/>
      <c r="T819" s="216"/>
      <c r="U819" s="216"/>
      <c r="V819" s="216"/>
      <c r="W819" s="216"/>
      <c r="X819" s="216"/>
      <c r="Y819" s="216"/>
      <c r="Z819" s="216"/>
      <c r="AA819" s="216"/>
      <c r="AB819" s="216"/>
      <c r="AC819" s="216"/>
      <c r="AD819" s="216"/>
      <c r="AE819" s="216"/>
      <c r="AF819" s="216"/>
      <c r="AG819" s="216"/>
      <c r="AH819" s="216"/>
      <c r="AI819" s="216"/>
      <c r="AJ819" s="216"/>
      <c r="AK819" s="216"/>
      <c r="AL819" s="216"/>
      <c r="AM819" s="216"/>
      <c r="AN819" s="216"/>
      <c r="AO819" s="216"/>
      <c r="AP819" s="216"/>
      <c r="AQ819" s="216"/>
      <c r="AR819" s="216"/>
      <c r="AS819" s="216"/>
      <c r="AT819" s="216"/>
      <c r="AU819" s="216"/>
      <c r="AV819" s="216"/>
      <c r="AW819" s="216"/>
      <c r="AX819" s="216"/>
      <c r="AY819" s="216"/>
      <c r="AZ819" s="216"/>
      <c r="BA819" s="216"/>
      <c r="BB819" s="216"/>
      <c r="BC819" s="216"/>
      <c r="BD819" s="216"/>
      <c r="BE819" s="216"/>
      <c r="BF819" s="216"/>
      <c r="BG819" s="216"/>
      <c r="BH819" s="216"/>
    </row>
    <row r="820" spans="1:60" ht="12.75" outlineLevel="1">
      <c r="A820" s="208">
        <v>344</v>
      </c>
      <c r="B820" s="209" t="s">
        <v>1222</v>
      </c>
      <c r="C820" s="210" t="s">
        <v>1223</v>
      </c>
      <c r="D820" s="211" t="s">
        <v>258</v>
      </c>
      <c r="E820" s="212">
        <v>8223</v>
      </c>
      <c r="F820" s="213"/>
      <c r="G820" s="214">
        <f t="shared" si="44"/>
        <v>0</v>
      </c>
      <c r="H820" s="216"/>
      <c r="I820" s="216"/>
      <c r="J820" s="216"/>
      <c r="K820" s="216"/>
      <c r="L820" s="216"/>
      <c r="M820" s="216"/>
      <c r="N820" s="216"/>
      <c r="O820" s="216"/>
      <c r="P820" s="216"/>
      <c r="Q820" s="216"/>
      <c r="R820" s="216"/>
      <c r="S820" s="216"/>
      <c r="T820" s="216"/>
      <c r="U820" s="216"/>
      <c r="V820" s="216"/>
      <c r="W820" s="216"/>
      <c r="X820" s="216"/>
      <c r="Y820" s="216"/>
      <c r="Z820" s="216"/>
      <c r="AA820" s="216"/>
      <c r="AB820" s="216"/>
      <c r="AC820" s="216"/>
      <c r="AD820" s="216"/>
      <c r="AE820" s="216"/>
      <c r="AF820" s="216"/>
      <c r="AG820" s="216"/>
      <c r="AH820" s="216"/>
      <c r="AI820" s="216"/>
      <c r="AJ820" s="216"/>
      <c r="AK820" s="216"/>
      <c r="AL820" s="216"/>
      <c r="AM820" s="216"/>
      <c r="AN820" s="216"/>
      <c r="AO820" s="216"/>
      <c r="AP820" s="216"/>
      <c r="AQ820" s="216"/>
      <c r="AR820" s="216"/>
      <c r="AS820" s="216"/>
      <c r="AT820" s="216"/>
      <c r="AU820" s="216"/>
      <c r="AV820" s="216"/>
      <c r="AW820" s="216"/>
      <c r="AX820" s="216"/>
      <c r="AY820" s="216"/>
      <c r="AZ820" s="216"/>
      <c r="BA820" s="216"/>
      <c r="BB820" s="216"/>
      <c r="BC820" s="216"/>
      <c r="BD820" s="216"/>
      <c r="BE820" s="216"/>
      <c r="BF820" s="216"/>
      <c r="BG820" s="216"/>
      <c r="BH820" s="216"/>
    </row>
    <row r="821" spans="1:60" ht="12.75" outlineLevel="1">
      <c r="A821" s="208"/>
      <c r="B821" s="209"/>
      <c r="C821" s="217" t="s">
        <v>1224</v>
      </c>
      <c r="D821" s="218"/>
      <c r="E821" s="219">
        <v>8223</v>
      </c>
      <c r="F821" s="213"/>
      <c r="G821" s="214"/>
      <c r="H821" s="216"/>
      <c r="I821" s="216"/>
      <c r="J821" s="216"/>
      <c r="K821" s="216"/>
      <c r="L821" s="216"/>
      <c r="M821" s="216"/>
      <c r="N821" s="216"/>
      <c r="O821" s="216"/>
      <c r="P821" s="216"/>
      <c r="Q821" s="216"/>
      <c r="R821" s="216"/>
      <c r="S821" s="216"/>
      <c r="T821" s="216"/>
      <c r="U821" s="216"/>
      <c r="V821" s="216"/>
      <c r="W821" s="216"/>
      <c r="X821" s="216"/>
      <c r="Y821" s="216"/>
      <c r="Z821" s="216"/>
      <c r="AA821" s="216"/>
      <c r="AB821" s="216"/>
      <c r="AC821" s="216"/>
      <c r="AD821" s="216"/>
      <c r="AE821" s="216"/>
      <c r="AF821" s="216"/>
      <c r="AG821" s="216"/>
      <c r="AH821" s="216"/>
      <c r="AI821" s="216"/>
      <c r="AJ821" s="216"/>
      <c r="AK821" s="216"/>
      <c r="AL821" s="216"/>
      <c r="AM821" s="216"/>
      <c r="AN821" s="216"/>
      <c r="AO821" s="216"/>
      <c r="AP821" s="216"/>
      <c r="AQ821" s="216"/>
      <c r="AR821" s="216"/>
      <c r="AS821" s="216"/>
      <c r="AT821" s="216"/>
      <c r="AU821" s="216"/>
      <c r="AV821" s="216"/>
      <c r="AW821" s="216"/>
      <c r="AX821" s="216"/>
      <c r="AY821" s="216"/>
      <c r="AZ821" s="216"/>
      <c r="BA821" s="216"/>
      <c r="BB821" s="216"/>
      <c r="BC821" s="216"/>
      <c r="BD821" s="216"/>
      <c r="BE821" s="216"/>
      <c r="BF821" s="216"/>
      <c r="BG821" s="216"/>
      <c r="BH821" s="216"/>
    </row>
    <row r="822" spans="1:60" ht="12.75" outlineLevel="1">
      <c r="A822" s="208">
        <v>345</v>
      </c>
      <c r="B822" s="209" t="s">
        <v>1225</v>
      </c>
      <c r="C822" s="210" t="s">
        <v>1226</v>
      </c>
      <c r="D822" s="211" t="s">
        <v>258</v>
      </c>
      <c r="E822" s="212">
        <v>82.23</v>
      </c>
      <c r="F822" s="213"/>
      <c r="G822" s="214">
        <f>E822*F822</f>
        <v>0</v>
      </c>
      <c r="H822" s="216"/>
      <c r="I822" s="216"/>
      <c r="J822" s="216"/>
      <c r="K822" s="216"/>
      <c r="L822" s="216"/>
      <c r="M822" s="216"/>
      <c r="N822" s="216"/>
      <c r="O822" s="216"/>
      <c r="P822" s="216"/>
      <c r="Q822" s="216"/>
      <c r="R822" s="216"/>
      <c r="S822" s="216"/>
      <c r="T822" s="216"/>
      <c r="U822" s="216"/>
      <c r="V822" s="216"/>
      <c r="W822" s="216"/>
      <c r="X822" s="216"/>
      <c r="Y822" s="216"/>
      <c r="Z822" s="216"/>
      <c r="AA822" s="216"/>
      <c r="AB822" s="216"/>
      <c r="AC822" s="216"/>
      <c r="AD822" s="216"/>
      <c r="AE822" s="216"/>
      <c r="AF822" s="216"/>
      <c r="AG822" s="216"/>
      <c r="AH822" s="216"/>
      <c r="AI822" s="216"/>
      <c r="AJ822" s="216"/>
      <c r="AK822" s="216"/>
      <c r="AL822" s="216"/>
      <c r="AM822" s="216"/>
      <c r="AN822" s="216"/>
      <c r="AO822" s="216"/>
      <c r="AP822" s="216"/>
      <c r="AQ822" s="216"/>
      <c r="AR822" s="216"/>
      <c r="AS822" s="216"/>
      <c r="AT822" s="216"/>
      <c r="AU822" s="216"/>
      <c r="AV822" s="216"/>
      <c r="AW822" s="216"/>
      <c r="AX822" s="216"/>
      <c r="AY822" s="216"/>
      <c r="AZ822" s="216"/>
      <c r="BA822" s="216"/>
      <c r="BB822" s="216"/>
      <c r="BC822" s="216"/>
      <c r="BD822" s="216"/>
      <c r="BE822" s="216"/>
      <c r="BF822" s="216"/>
      <c r="BG822" s="216"/>
      <c r="BH822" s="216"/>
    </row>
    <row r="823" spans="1:60" ht="12.75" outlineLevel="1">
      <c r="A823" s="208"/>
      <c r="B823" s="209"/>
      <c r="C823" s="217" t="s">
        <v>1227</v>
      </c>
      <c r="D823" s="218"/>
      <c r="E823" s="219">
        <v>82.23</v>
      </c>
      <c r="F823" s="213"/>
      <c r="G823" s="214"/>
      <c r="H823" s="216"/>
      <c r="I823" s="216"/>
      <c r="J823" s="216"/>
      <c r="K823" s="216"/>
      <c r="L823" s="216"/>
      <c r="M823" s="216"/>
      <c r="N823" s="216"/>
      <c r="O823" s="216"/>
      <c r="P823" s="216"/>
      <c r="Q823" s="216"/>
      <c r="R823" s="216"/>
      <c r="S823" s="216"/>
      <c r="T823" s="216"/>
      <c r="U823" s="216"/>
      <c r="V823" s="216"/>
      <c r="W823" s="216"/>
      <c r="X823" s="216"/>
      <c r="Y823" s="216"/>
      <c r="Z823" s="216"/>
      <c r="AA823" s="216"/>
      <c r="AB823" s="216"/>
      <c r="AC823" s="216"/>
      <c r="AD823" s="216"/>
      <c r="AE823" s="216"/>
      <c r="AF823" s="216"/>
      <c r="AG823" s="216"/>
      <c r="AH823" s="216"/>
      <c r="AI823" s="216"/>
      <c r="AJ823" s="216"/>
      <c r="AK823" s="216"/>
      <c r="AL823" s="216"/>
      <c r="AM823" s="216"/>
      <c r="AN823" s="216"/>
      <c r="AO823" s="216"/>
      <c r="AP823" s="216"/>
      <c r="AQ823" s="216"/>
      <c r="AR823" s="216"/>
      <c r="AS823" s="216"/>
      <c r="AT823" s="216"/>
      <c r="AU823" s="216"/>
      <c r="AV823" s="216"/>
      <c r="AW823" s="216"/>
      <c r="AX823" s="216"/>
      <c r="AY823" s="216"/>
      <c r="AZ823" s="216"/>
      <c r="BA823" s="216"/>
      <c r="BB823" s="216"/>
      <c r="BC823" s="216"/>
      <c r="BD823" s="216"/>
      <c r="BE823" s="216"/>
      <c r="BF823" s="216"/>
      <c r="BG823" s="216"/>
      <c r="BH823" s="216"/>
    </row>
    <row r="824" spans="1:60" ht="12.75" outlineLevel="1">
      <c r="A824" s="208">
        <v>346</v>
      </c>
      <c r="B824" s="209" t="s">
        <v>1228</v>
      </c>
      <c r="C824" s="210" t="s">
        <v>1229</v>
      </c>
      <c r="D824" s="211" t="s">
        <v>258</v>
      </c>
      <c r="E824" s="212">
        <v>548.2</v>
      </c>
      <c r="F824" s="213"/>
      <c r="G824" s="214">
        <f aca="true" t="shared" si="45" ref="G824:G826">E824*F824</f>
        <v>0</v>
      </c>
      <c r="H824" s="216"/>
      <c r="I824" s="216"/>
      <c r="J824" s="216"/>
      <c r="K824" s="216"/>
      <c r="L824" s="216"/>
      <c r="M824" s="216"/>
      <c r="N824" s="216"/>
      <c r="O824" s="216"/>
      <c r="P824" s="216"/>
      <c r="Q824" s="216"/>
      <c r="R824" s="216"/>
      <c r="S824" s="216"/>
      <c r="T824" s="216"/>
      <c r="U824" s="216"/>
      <c r="V824" s="216"/>
      <c r="W824" s="216"/>
      <c r="X824" s="216"/>
      <c r="Y824" s="216"/>
      <c r="Z824" s="216"/>
      <c r="AA824" s="216"/>
      <c r="AB824" s="216"/>
      <c r="AC824" s="216"/>
      <c r="AD824" s="216"/>
      <c r="AE824" s="216"/>
      <c r="AF824" s="216"/>
      <c r="AG824" s="216"/>
      <c r="AH824" s="216"/>
      <c r="AI824" s="216"/>
      <c r="AJ824" s="216"/>
      <c r="AK824" s="216"/>
      <c r="AL824" s="216"/>
      <c r="AM824" s="216"/>
      <c r="AN824" s="216"/>
      <c r="AO824" s="216"/>
      <c r="AP824" s="216"/>
      <c r="AQ824" s="216"/>
      <c r="AR824" s="216"/>
      <c r="AS824" s="216"/>
      <c r="AT824" s="216"/>
      <c r="AU824" s="216"/>
      <c r="AV824" s="216"/>
      <c r="AW824" s="216"/>
      <c r="AX824" s="216"/>
      <c r="AY824" s="216"/>
      <c r="AZ824" s="216"/>
      <c r="BA824" s="216"/>
      <c r="BB824" s="216"/>
      <c r="BC824" s="216"/>
      <c r="BD824" s="216"/>
      <c r="BE824" s="216"/>
      <c r="BF824" s="216"/>
      <c r="BG824" s="216"/>
      <c r="BH824" s="216"/>
    </row>
    <row r="825" spans="1:60" ht="12.75" outlineLevel="1">
      <c r="A825" s="208">
        <v>347</v>
      </c>
      <c r="B825" s="209" t="s">
        <v>1230</v>
      </c>
      <c r="C825" s="210" t="s">
        <v>1231</v>
      </c>
      <c r="D825" s="211" t="s">
        <v>258</v>
      </c>
      <c r="E825" s="212">
        <v>548.20006</v>
      </c>
      <c r="F825" s="213"/>
      <c r="G825" s="214">
        <f t="shared" si="45"/>
        <v>0</v>
      </c>
      <c r="H825" s="216"/>
      <c r="I825" s="216"/>
      <c r="J825" s="216"/>
      <c r="K825" s="216"/>
      <c r="L825" s="216"/>
      <c r="M825" s="216"/>
      <c r="N825" s="216"/>
      <c r="O825" s="216"/>
      <c r="P825" s="216"/>
      <c r="Q825" s="216"/>
      <c r="R825" s="216"/>
      <c r="S825" s="216"/>
      <c r="T825" s="216"/>
      <c r="U825" s="216"/>
      <c r="V825" s="216"/>
      <c r="W825" s="216"/>
      <c r="X825" s="216"/>
      <c r="Y825" s="216"/>
      <c r="Z825" s="216"/>
      <c r="AA825" s="216"/>
      <c r="AB825" s="216"/>
      <c r="AC825" s="216"/>
      <c r="AD825" s="216"/>
      <c r="AE825" s="216"/>
      <c r="AF825" s="216"/>
      <c r="AG825" s="216"/>
      <c r="AH825" s="216"/>
      <c r="AI825" s="216"/>
      <c r="AJ825" s="216"/>
      <c r="AK825" s="216"/>
      <c r="AL825" s="216"/>
      <c r="AM825" s="216"/>
      <c r="AN825" s="216"/>
      <c r="AO825" s="216"/>
      <c r="AP825" s="216"/>
      <c r="AQ825" s="216"/>
      <c r="AR825" s="216"/>
      <c r="AS825" s="216"/>
      <c r="AT825" s="216"/>
      <c r="AU825" s="216"/>
      <c r="AV825" s="216"/>
      <c r="AW825" s="216"/>
      <c r="AX825" s="216"/>
      <c r="AY825" s="216"/>
      <c r="AZ825" s="216"/>
      <c r="BA825" s="216"/>
      <c r="BB825" s="216"/>
      <c r="BC825" s="216"/>
      <c r="BD825" s="216"/>
      <c r="BE825" s="216"/>
      <c r="BF825" s="216"/>
      <c r="BG825" s="216"/>
      <c r="BH825" s="216"/>
    </row>
    <row r="826" spans="1:60" ht="13.5" outlineLevel="1">
      <c r="A826" s="227">
        <v>348</v>
      </c>
      <c r="B826" s="228" t="s">
        <v>1232</v>
      </c>
      <c r="C826" s="229" t="s">
        <v>1233</v>
      </c>
      <c r="D826" s="230" t="s">
        <v>258</v>
      </c>
      <c r="E826" s="231">
        <v>548.20006</v>
      </c>
      <c r="F826" s="232"/>
      <c r="G826" s="233">
        <f t="shared" si="45"/>
        <v>0</v>
      </c>
      <c r="H826" s="216"/>
      <c r="I826" s="216"/>
      <c r="J826" s="216"/>
      <c r="K826" s="216"/>
      <c r="L826" s="216"/>
      <c r="M826" s="216"/>
      <c r="N826" s="216"/>
      <c r="O826" s="216"/>
      <c r="P826" s="216"/>
      <c r="Q826" s="216"/>
      <c r="R826" s="216"/>
      <c r="S826" s="216"/>
      <c r="T826" s="216"/>
      <c r="U826" s="216"/>
      <c r="V826" s="216"/>
      <c r="W826" s="216"/>
      <c r="X826" s="216"/>
      <c r="Y826" s="216"/>
      <c r="Z826" s="216"/>
      <c r="AA826" s="216"/>
      <c r="AB826" s="216"/>
      <c r="AC826" s="216"/>
      <c r="AD826" s="216"/>
      <c r="AE826" s="216"/>
      <c r="AF826" s="216"/>
      <c r="AG826" s="216"/>
      <c r="AH826" s="216"/>
      <c r="AI826" s="216"/>
      <c r="AJ826" s="216"/>
      <c r="AK826" s="216"/>
      <c r="AL826" s="216"/>
      <c r="AM826" s="216"/>
      <c r="AN826" s="216"/>
      <c r="AO826" s="216"/>
      <c r="AP826" s="216"/>
      <c r="AQ826" s="216"/>
      <c r="AR826" s="216"/>
      <c r="AS826" s="216"/>
      <c r="AT826" s="216"/>
      <c r="AU826" s="216"/>
      <c r="AV826" s="216"/>
      <c r="AW826" s="216"/>
      <c r="AX826" s="216"/>
      <c r="AY826" s="216"/>
      <c r="AZ826" s="216"/>
      <c r="BA826" s="216"/>
      <c r="BB826" s="216"/>
      <c r="BC826" s="216"/>
      <c r="BD826" s="216"/>
      <c r="BE826" s="216"/>
      <c r="BF826" s="216"/>
      <c r="BG826" s="216"/>
      <c r="BH826" s="216"/>
    </row>
    <row r="827" spans="37:41" ht="12.75">
      <c r="AK827">
        <f>SUM(AK1:AK826)</f>
        <v>0</v>
      </c>
      <c r="AL827">
        <f>SUM(AL1:AL826)</f>
        <v>0</v>
      </c>
      <c r="AN827">
        <v>15</v>
      </c>
      <c r="AO827">
        <v>21</v>
      </c>
    </row>
    <row r="828" spans="40:41" ht="12.75">
      <c r="AN828">
        <f>SUMIF(AM8:AM827,AN827,G8:G827)</f>
        <v>0</v>
      </c>
      <c r="AO828">
        <f>SUMIF(AM8:AM827,AO827,G8:G827)</f>
        <v>0</v>
      </c>
    </row>
  </sheetData>
  <sheetProtection selectLockedCells="1" selectUnlockedCells="1"/>
  <mergeCells count="38">
    <mergeCell ref="A1:G1"/>
    <mergeCell ref="C2:G2"/>
    <mergeCell ref="C3:G3"/>
    <mergeCell ref="C4:G4"/>
    <mergeCell ref="F7:G7"/>
    <mergeCell ref="F65:G65"/>
    <mergeCell ref="F129:G129"/>
    <mergeCell ref="F218:G218"/>
    <mergeCell ref="F258:G258"/>
    <mergeCell ref="F338:G338"/>
    <mergeCell ref="F369:G369"/>
    <mergeCell ref="F406:G406"/>
    <mergeCell ref="F431:G431"/>
    <mergeCell ref="F435:G435"/>
    <mergeCell ref="F449:G449"/>
    <mergeCell ref="F455:G455"/>
    <mergeCell ref="F462:G462"/>
    <mergeCell ref="F474:G474"/>
    <mergeCell ref="F510:G510"/>
    <mergeCell ref="F512:G512"/>
    <mergeCell ref="F549:G549"/>
    <mergeCell ref="F600:G600"/>
    <mergeCell ref="F639:G639"/>
    <mergeCell ref="F642:G642"/>
    <mergeCell ref="F644:G644"/>
    <mergeCell ref="F646:G646"/>
    <mergeCell ref="F648:G648"/>
    <mergeCell ref="F650:G650"/>
    <mergeCell ref="F665:G665"/>
    <mergeCell ref="F677:G677"/>
    <mergeCell ref="F724:G724"/>
    <mergeCell ref="F738:G738"/>
    <mergeCell ref="F775:G775"/>
    <mergeCell ref="F796:G796"/>
    <mergeCell ref="F803:G803"/>
    <mergeCell ref="F809:G809"/>
    <mergeCell ref="F812:G812"/>
    <mergeCell ref="F816:G816"/>
  </mergeCells>
  <printOptions/>
  <pageMargins left="0.49583333333333335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2017-12-11T14:57:06Z</cp:lastPrinted>
  <dcterms:created xsi:type="dcterms:W3CDTF">2007-08-08T05:50:21Z</dcterms:created>
  <dcterms:modified xsi:type="dcterms:W3CDTF">2018-01-04T12:59:56Z</dcterms:modified>
  <cp:category/>
  <cp:version/>
  <cp:contentType/>
  <cp:contentStatus/>
  <cp:revision>1</cp:revision>
</cp:coreProperties>
</file>