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20" yWindow="1680" windowWidth="1980" windowHeight="1335"/>
  </bookViews>
  <sheets>
    <sheet name="cp" sheetId="1" r:id="rId1"/>
    <sheet name="List1" sheetId="2" r:id="rId2"/>
  </sheets>
  <definedNames>
    <definedName name="_xlnm.Print_Area" localSheetId="0">cp!$A$1:$H$49</definedName>
  </definedNames>
  <calcPr calcId="145621"/>
</workbook>
</file>

<file path=xl/calcChain.xml><?xml version="1.0" encoding="utf-8"?>
<calcChain xmlns="http://schemas.openxmlformats.org/spreadsheetml/2006/main">
  <c r="H40" i="1" l="1"/>
  <c r="E42" i="1" s="1"/>
  <c r="H38" i="1"/>
  <c r="H35" i="1"/>
  <c r="H27" i="1" l="1"/>
  <c r="H26" i="1"/>
  <c r="F22" i="1"/>
  <c r="F41" i="2" l="1"/>
  <c r="H38" i="2"/>
  <c r="H36" i="2"/>
  <c r="H35" i="2"/>
  <c r="H34" i="2"/>
  <c r="H32" i="2"/>
  <c r="H31" i="2"/>
  <c r="H30" i="2"/>
  <c r="H29" i="2"/>
  <c r="H28" i="2"/>
  <c r="F22" i="2"/>
  <c r="F12" i="2"/>
  <c r="H19" i="1" l="1"/>
  <c r="H18" i="1"/>
  <c r="H24" i="1"/>
  <c r="H25" i="1"/>
  <c r="H20" i="1"/>
  <c r="H17" i="1"/>
  <c r="H21" i="1"/>
  <c r="H22" i="1"/>
  <c r="H23" i="1"/>
  <c r="H11" i="1"/>
  <c r="H12" i="1"/>
  <c r="H13" i="1"/>
  <c r="H14" i="1"/>
  <c r="H31" i="1"/>
  <c r="H32" i="1"/>
  <c r="H33" i="1"/>
  <c r="H34" i="1"/>
  <c r="H28" i="1" l="1"/>
  <c r="H36" i="1"/>
  <c r="H15" i="1"/>
  <c r="E43" i="1" s="1"/>
  <c r="E45" i="1" s="1"/>
</calcChain>
</file>

<file path=xl/sharedStrings.xml><?xml version="1.0" encoding="utf-8"?>
<sst xmlns="http://schemas.openxmlformats.org/spreadsheetml/2006/main" count="108" uniqueCount="75">
  <si>
    <t xml:space="preserve">Stavba : </t>
  </si>
  <si>
    <t xml:space="preserve">Objekt : </t>
  </si>
  <si>
    <t/>
  </si>
  <si>
    <t>P.Č.</t>
  </si>
  <si>
    <t>KCN</t>
  </si>
  <si>
    <t>Kód položky</t>
  </si>
  <si>
    <t>Skrátený popis</t>
  </si>
  <si>
    <t>MJ</t>
  </si>
  <si>
    <t>Množstvo celkom</t>
  </si>
  <si>
    <t>Cena jednotková</t>
  </si>
  <si>
    <t>Práce a dodávky HSV</t>
  </si>
  <si>
    <t>1</t>
  </si>
  <si>
    <t xml:space="preserve">Zemné práce </t>
  </si>
  <si>
    <t>M3</t>
  </si>
  <si>
    <t>2</t>
  </si>
  <si>
    <t xml:space="preserve">Zakladanie </t>
  </si>
  <si>
    <t>m3</t>
  </si>
  <si>
    <t>m2</t>
  </si>
  <si>
    <t>t</t>
  </si>
  <si>
    <t>Príplatok za lepivosť</t>
  </si>
  <si>
    <t>Vodorovné premiestnenie výkopu z hor. 1-4 do vzdialenosti</t>
  </si>
  <si>
    <t>Uloženie výkopu do násypu</t>
  </si>
  <si>
    <t xml:space="preserve">Debnenie základovej dosky - zriadenie </t>
  </si>
  <si>
    <t xml:space="preserve">Debnenie základovej dosky - odstránenie </t>
  </si>
  <si>
    <t>CENOVÁ PONUKA</t>
  </si>
  <si>
    <t>Hĺbenie rýh v hornine 3 do 100m3</t>
  </si>
  <si>
    <t xml:space="preserve">Betón základových pásov, pätiek, klenieb B-15 (zn.II) </t>
  </si>
  <si>
    <r>
      <t>Základová doska hr.150mm z betónu B-20 (zn III.)</t>
    </r>
    <r>
      <rPr>
        <sz val="7"/>
        <color indexed="10"/>
        <rFont val="Arial CE"/>
        <family val="2"/>
        <charset val="238"/>
      </rPr>
      <t xml:space="preserve"> </t>
    </r>
  </si>
  <si>
    <t>RODINNÝ DOM</t>
  </si>
  <si>
    <t>Základová doska</t>
  </si>
  <si>
    <t>6</t>
  </si>
  <si>
    <t xml:space="preserve">Úpravy povrchov, podlahy, osadenie </t>
  </si>
  <si>
    <t>Prípojky z PVC komponenty kolená,t kusy,a iné</t>
  </si>
  <si>
    <t>ks</t>
  </si>
  <si>
    <t>mb</t>
  </si>
  <si>
    <t>Prípojky z PVC DN 110</t>
  </si>
  <si>
    <t xml:space="preserve">Štrkový násyp pod základy a dosku hr.150mm  </t>
  </si>
  <si>
    <t xml:space="preserve">Bleskozvod dodávka osadenie </t>
  </si>
  <si>
    <t xml:space="preserve">Výstuž zvyslá do základov </t>
  </si>
  <si>
    <t>Debnenie základových pásov - zriadenie bk block 250mm+350</t>
  </si>
  <si>
    <r>
      <t>Betón do debnenia z betónu B-20 (zn III.)</t>
    </r>
    <r>
      <rPr>
        <sz val="7"/>
        <color indexed="10"/>
        <rFont val="Arial CE"/>
        <family val="2"/>
        <charset val="238"/>
      </rPr>
      <t xml:space="preserve"> </t>
    </r>
  </si>
  <si>
    <t>Prípojky z PVC voda DN 32</t>
  </si>
  <si>
    <t>položka:</t>
  </si>
  <si>
    <t>množstvo:</t>
  </si>
  <si>
    <t>poznámky:</t>
  </si>
  <si>
    <t xml:space="preserve">prostý bet. základy: </t>
  </si>
  <si>
    <t>C12/15</t>
  </si>
  <si>
    <t>základ. platňa 100mm:</t>
  </si>
  <si>
    <t>C20/25</t>
  </si>
  <si>
    <t>bet. do debnenia:</t>
  </si>
  <si>
    <t xml:space="preserve">prostý bet. patky: </t>
  </si>
  <si>
    <t>pre 2ks</t>
  </si>
  <si>
    <t>tvarovky DT 300:</t>
  </si>
  <si>
    <t>štvorcové</t>
  </si>
  <si>
    <t>tvarovky DT 250:</t>
  </si>
  <si>
    <t>2 rady</t>
  </si>
  <si>
    <t>makadam pod ŽB dosku</t>
  </si>
  <si>
    <t>fr 16-32</t>
  </si>
  <si>
    <t>Tvarovky DT250</t>
  </si>
  <si>
    <t>pasy</t>
  </si>
  <si>
    <t>patky</t>
  </si>
  <si>
    <t>SPOLU</t>
  </si>
  <si>
    <t>Vystuze základov</t>
  </si>
  <si>
    <t>Výstuž z KARI 6x150x150  2x3 je 18,2kg   2 vrstvy</t>
  </si>
  <si>
    <t>kg</t>
  </si>
  <si>
    <t>Cena celkom v EUR bez DPh</t>
  </si>
  <si>
    <t xml:space="preserve">Cena za jednu dosku </t>
  </si>
  <si>
    <t xml:space="preserve">Cena za šesť  dosiek </t>
  </si>
  <si>
    <t>EUR bez DPh</t>
  </si>
  <si>
    <t xml:space="preserve">Celkom  jedna základová doska bez DPH  </t>
  </si>
  <si>
    <t xml:space="preserve">Množstevná zlava </t>
  </si>
  <si>
    <t xml:space="preserve">Celkova cena za 6 dosiek </t>
  </si>
  <si>
    <t>PRACE</t>
  </si>
  <si>
    <t>hod</t>
  </si>
  <si>
    <t>Je možne doplniť nove položky ka je potrebne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</si>
</sst>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0"/>
  </numFmts>
  <fonts count="29" x14ac:knownFonts="1">
    <font>
      <sz val="10"/>
      <name val="Arial"/>
      <charset val="238"/>
    </font>
    <font>
      <b/>
      <sz val="18"/>
      <color indexed="8"/>
      <name val="Arial CE"/>
      <charset val="238"/>
    </font>
    <font>
      <b/>
      <sz val="16"/>
      <color indexed="8"/>
      <name val="Arial CE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 CE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9"/>
      <color indexed="8"/>
      <name val="Arial CE"/>
      <charset val="238"/>
    </font>
    <font>
      <sz val="7"/>
      <color indexed="8"/>
      <name val="Arial CE"/>
      <charset val="238"/>
    </font>
    <font>
      <b/>
      <sz val="8"/>
      <color indexed="8"/>
      <name val="Arial CE"/>
      <charset val="238"/>
    </font>
    <font>
      <b/>
      <sz val="7"/>
      <color indexed="8"/>
      <name val="Arial CE"/>
      <charset val="238"/>
    </font>
    <font>
      <b/>
      <u/>
      <sz val="8"/>
      <color indexed="8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7"/>
      <color indexed="10"/>
      <name val="Arial CE"/>
      <family val="2"/>
      <charset val="238"/>
    </font>
    <font>
      <sz val="7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8"/>
      <name val="Arial CE"/>
      <charset val="238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@Arial Unicode MS"/>
      <family val="2"/>
      <charset val="238"/>
    </font>
    <font>
      <sz val="8"/>
      <color indexed="8"/>
      <name val="Arial CE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4" fillId="0" borderId="0" xfId="0" applyFont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9" fillId="0" borderId="0" xfId="0" applyNumberFormat="1" applyFont="1" applyFill="1" applyAlignment="1" applyProtection="1">
      <alignment horizontal="center" wrapText="1"/>
    </xf>
    <xf numFmtId="164" fontId="10" fillId="0" borderId="0" xfId="0" applyNumberFormat="1" applyFont="1" applyFill="1" applyAlignment="1" applyProtection="1"/>
    <xf numFmtId="165" fontId="10" fillId="0" borderId="0" xfId="0" applyNumberFormat="1" applyFont="1" applyFill="1" applyAlignment="1" applyProtection="1"/>
    <xf numFmtId="164" fontId="11" fillId="0" borderId="0" xfId="0" applyNumberFormat="1" applyFont="1" applyFill="1" applyAlignment="1" applyProtection="1">
      <alignment vertical="center"/>
    </xf>
    <xf numFmtId="164" fontId="11" fillId="0" borderId="0" xfId="0" applyNumberFormat="1" applyFont="1" applyFill="1" applyAlignment="1" applyProtection="1">
      <alignment horizontal="left" vertical="center"/>
    </xf>
    <xf numFmtId="165" fontId="11" fillId="0" borderId="0" xfId="0" applyNumberFormat="1" applyFont="1" applyFill="1" applyAlignment="1" applyProtection="1">
      <alignment horizontal="left" vertical="center"/>
    </xf>
    <xf numFmtId="164" fontId="9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Alignment="1" applyProtection="1"/>
    <xf numFmtId="164" fontId="12" fillId="0" borderId="0" xfId="0" applyNumberFormat="1" applyFont="1" applyFill="1" applyAlignment="1" applyProtection="1"/>
    <xf numFmtId="4" fontId="3" fillId="0" borderId="0" xfId="0" applyNumberFormat="1" applyFont="1" applyFill="1" applyAlignment="1" applyProtection="1"/>
    <xf numFmtId="4" fontId="6" fillId="0" borderId="0" xfId="0" applyNumberFormat="1" applyFont="1" applyFill="1" applyAlignment="1" applyProtection="1"/>
    <xf numFmtId="4" fontId="9" fillId="0" borderId="0" xfId="0" applyNumberFormat="1" applyFont="1" applyFill="1" applyAlignment="1" applyProtection="1">
      <alignment horizontal="center" wrapText="1"/>
    </xf>
    <xf numFmtId="4" fontId="10" fillId="0" borderId="0" xfId="0" applyNumberFormat="1" applyFont="1" applyFill="1" applyAlignment="1" applyProtection="1"/>
    <xf numFmtId="4" fontId="11" fillId="0" borderId="0" xfId="0" applyNumberFormat="1" applyFont="1" applyFill="1" applyAlignment="1" applyProtection="1">
      <alignment horizontal="left" vertical="center"/>
    </xf>
    <xf numFmtId="4" fontId="4" fillId="0" borderId="0" xfId="0" applyNumberFormat="1" applyFont="1"/>
    <xf numFmtId="4" fontId="9" fillId="0" borderId="0" xfId="0" applyNumberFormat="1" applyFont="1" applyFill="1" applyAlignment="1" applyProtection="1"/>
    <xf numFmtId="4" fontId="8" fillId="0" borderId="0" xfId="0" applyNumberFormat="1" applyFont="1" applyFill="1" applyAlignment="1" applyProtection="1"/>
    <xf numFmtId="0" fontId="13" fillId="0" borderId="0" xfId="0" applyFont="1" applyAlignment="1">
      <alignment horizontal="left"/>
    </xf>
    <xf numFmtId="4" fontId="14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0" fillId="0" borderId="2" xfId="0" applyBorder="1"/>
    <xf numFmtId="0" fontId="0" fillId="0" borderId="0" xfId="0" applyBorder="1"/>
    <xf numFmtId="164" fontId="16" fillId="0" borderId="1" xfId="0" applyNumberFormat="1" applyFont="1" applyFill="1" applyBorder="1" applyAlignment="1" applyProtection="1">
      <alignment vertical="center" wrapText="1"/>
    </xf>
    <xf numFmtId="0" fontId="17" fillId="0" borderId="0" xfId="0" applyFont="1"/>
    <xf numFmtId="4" fontId="19" fillId="0" borderId="0" xfId="0" applyNumberFormat="1" applyFont="1"/>
    <xf numFmtId="165" fontId="22" fillId="0" borderId="1" xfId="0" applyNumberFormat="1" applyFont="1" applyFill="1" applyBorder="1" applyAlignment="1" applyProtection="1">
      <alignment vertical="center"/>
    </xf>
    <xf numFmtId="4" fontId="22" fillId="0" borderId="1" xfId="0" applyNumberFormat="1" applyFont="1" applyFill="1" applyBorder="1" applyAlignment="1" applyProtection="1">
      <alignment vertical="center"/>
    </xf>
    <xf numFmtId="4" fontId="23" fillId="0" borderId="1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Alignment="1" applyProtection="1">
      <alignment vertical="center"/>
    </xf>
    <xf numFmtId="4" fontId="18" fillId="0" borderId="0" xfId="0" applyNumberFormat="1" applyFont="1" applyFill="1" applyAlignment="1" applyProtection="1">
      <alignment vertical="center"/>
    </xf>
    <xf numFmtId="165" fontId="10" fillId="0" borderId="0" xfId="0" applyNumberFormat="1" applyFont="1" applyFill="1" applyAlignment="1" applyProtection="1">
      <alignment horizontal="left" vertical="center"/>
    </xf>
    <xf numFmtId="4" fontId="18" fillId="0" borderId="0" xfId="0" applyNumberFormat="1" applyFont="1" applyFill="1" applyAlignment="1" applyProtection="1">
      <alignment horizontal="left" vertical="center"/>
    </xf>
    <xf numFmtId="0" fontId="24" fillId="0" borderId="0" xfId="0" applyNumberFormat="1" applyFont="1" applyFill="1" applyAlignment="1" applyProtection="1"/>
    <xf numFmtId="4" fontId="25" fillId="0" borderId="0" xfId="0" applyNumberFormat="1" applyFont="1" applyFill="1" applyAlignment="1" applyProtection="1"/>
    <xf numFmtId="4" fontId="21" fillId="0" borderId="1" xfId="0" applyNumberFormat="1" applyFont="1" applyBorder="1"/>
    <xf numFmtId="4" fontId="19" fillId="0" borderId="1" xfId="0" applyNumberFormat="1" applyFont="1" applyBorder="1"/>
    <xf numFmtId="4" fontId="20" fillId="0" borderId="1" xfId="0" applyNumberFormat="1" applyFont="1" applyBorder="1"/>
    <xf numFmtId="0" fontId="26" fillId="0" borderId="0" xfId="0" applyFont="1"/>
    <xf numFmtId="164" fontId="12" fillId="2" borderId="3" xfId="0" applyNumberFormat="1" applyFont="1" applyFill="1" applyBorder="1" applyAlignment="1" applyProtection="1">
      <alignment vertical="center"/>
    </xf>
    <xf numFmtId="164" fontId="10" fillId="2" borderId="2" xfId="0" applyNumberFormat="1" applyFont="1" applyFill="1" applyBorder="1" applyAlignment="1" applyProtection="1"/>
    <xf numFmtId="165" fontId="10" fillId="2" borderId="2" xfId="0" applyNumberFormat="1" applyFont="1" applyFill="1" applyBorder="1" applyAlignment="1" applyProtection="1"/>
    <xf numFmtId="4" fontId="10" fillId="2" borderId="2" xfId="0" applyNumberFormat="1" applyFont="1" applyFill="1" applyBorder="1" applyAlignment="1" applyProtection="1"/>
    <xf numFmtId="4" fontId="20" fillId="2" borderId="1" xfId="0" applyNumberFormat="1" applyFont="1" applyFill="1" applyBorder="1"/>
    <xf numFmtId="4" fontId="20" fillId="0" borderId="0" xfId="0" applyNumberFormat="1" applyFont="1" applyBorder="1"/>
    <xf numFmtId="4" fontId="23" fillId="0" borderId="4" xfId="0" applyNumberFormat="1" applyFont="1" applyFill="1" applyBorder="1" applyAlignment="1" applyProtection="1">
      <alignment vertical="center"/>
    </xf>
    <xf numFmtId="4" fontId="27" fillId="0" borderId="4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Alignment="1" applyProtection="1">
      <alignment horizontal="center"/>
    </xf>
    <xf numFmtId="0" fontId="28" fillId="0" borderId="0" xfId="0" applyFont="1"/>
    <xf numFmtId="2" fontId="0" fillId="0" borderId="0" xfId="0" applyNumberFormat="1"/>
    <xf numFmtId="2" fontId="0" fillId="3" borderId="0" xfId="0" applyNumberFormat="1" applyFill="1"/>
    <xf numFmtId="0" fontId="0" fillId="4" borderId="0" xfId="0" applyFill="1"/>
    <xf numFmtId="4" fontId="20" fillId="0" borderId="5" xfId="0" applyNumberFormat="1" applyFont="1" applyBorder="1"/>
    <xf numFmtId="0" fontId="11" fillId="0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Border="1"/>
    <xf numFmtId="0" fontId="28" fillId="0" borderId="6" xfId="0" applyFont="1" applyBorder="1"/>
    <xf numFmtId="4" fontId="26" fillId="0" borderId="7" xfId="0" applyNumberFormat="1" applyFont="1" applyBorder="1"/>
    <xf numFmtId="0" fontId="28" fillId="0" borderId="8" xfId="0" applyFont="1" applyBorder="1"/>
    <xf numFmtId="0" fontId="28" fillId="0" borderId="9" xfId="0" applyFont="1" applyBorder="1"/>
    <xf numFmtId="0" fontId="26" fillId="0" borderId="12" xfId="0" applyFont="1" applyBorder="1"/>
    <xf numFmtId="0" fontId="28" fillId="0" borderId="10" xfId="0" applyFont="1" applyBorder="1"/>
    <xf numFmtId="0" fontId="28" fillId="0" borderId="11" xfId="0" applyFont="1" applyFill="1" applyBorder="1"/>
    <xf numFmtId="0" fontId="28" fillId="0" borderId="13" xfId="0" applyFont="1" applyBorder="1"/>
    <xf numFmtId="0" fontId="4" fillId="0" borderId="14" xfId="0" applyNumberFormat="1" applyFont="1" applyFill="1" applyBorder="1" applyAlignment="1" applyProtection="1"/>
    <xf numFmtId="0" fontId="4" fillId="0" borderId="15" xfId="0" applyNumberFormat="1" applyFont="1" applyFill="1" applyBorder="1" applyAlignment="1" applyProtection="1"/>
    <xf numFmtId="0" fontId="26" fillId="0" borderId="15" xfId="0" applyNumberFormat="1" applyFont="1" applyFill="1" applyBorder="1" applyAlignment="1" applyProtection="1"/>
    <xf numFmtId="0" fontId="24" fillId="0" borderId="15" xfId="0" applyNumberFormat="1" applyFont="1" applyFill="1" applyBorder="1" applyAlignment="1" applyProtection="1"/>
    <xf numFmtId="4" fontId="25" fillId="0" borderId="15" xfId="0" applyNumberFormat="1" applyFont="1" applyFill="1" applyBorder="1" applyAlignment="1" applyProtection="1"/>
    <xf numFmtId="4" fontId="19" fillId="0" borderId="16" xfId="0" applyNumberFormat="1" applyFont="1" applyBorder="1"/>
    <xf numFmtId="164" fontId="9" fillId="0" borderId="15" xfId="0" applyNumberFormat="1" applyFont="1" applyFill="1" applyBorder="1" applyAlignment="1" applyProtection="1">
      <alignment horizontal="center" vertical="center"/>
    </xf>
    <xf numFmtId="0" fontId="28" fillId="3" borderId="0" xfId="0" applyFont="1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BreakPreview" topLeftCell="A7" zoomScale="115" zoomScaleNormal="130" zoomScaleSheetLayoutView="115" workbookViewId="0">
      <selection activeCell="F43" sqref="F43"/>
    </sheetView>
  </sheetViews>
  <sheetFormatPr defaultRowHeight="12.75" x14ac:dyDescent="0.2"/>
  <cols>
    <col min="1" max="1" width="4.28515625" style="4" customWidth="1"/>
    <col min="2" max="2" width="5.28515625" style="4" customWidth="1"/>
    <col min="3" max="3" width="8" style="4" customWidth="1"/>
    <col min="4" max="4" width="45.140625" style="4" customWidth="1"/>
    <col min="5" max="5" width="10.7109375" style="4" customWidth="1"/>
    <col min="6" max="6" width="17.140625" style="4" customWidth="1"/>
    <col min="7" max="7" width="8.5703125" style="27" customWidth="1"/>
    <col min="8" max="8" width="20.140625" style="27" customWidth="1"/>
    <col min="9" max="16384" width="9.140625" style="4"/>
  </cols>
  <sheetData>
    <row r="1" spans="1:8" ht="23.25" x14ac:dyDescent="0.3">
      <c r="A1" s="1" t="s">
        <v>24</v>
      </c>
      <c r="B1" s="2"/>
      <c r="C1" s="2"/>
      <c r="D1" s="2"/>
      <c r="E1" s="3"/>
      <c r="F1" s="3"/>
      <c r="G1" s="22"/>
      <c r="H1" s="22"/>
    </row>
    <row r="2" spans="1:8" s="34" customFormat="1" ht="5.25" customHeight="1" x14ac:dyDescent="0.25">
      <c r="A2" s="32"/>
      <c r="B2" s="33"/>
      <c r="C2" s="33"/>
      <c r="D2" s="33"/>
      <c r="E2" s="33"/>
      <c r="F2" s="33"/>
      <c r="G2" s="33"/>
      <c r="H2" s="33"/>
    </row>
    <row r="3" spans="1:8" ht="15" x14ac:dyDescent="0.25">
      <c r="A3" s="5" t="s">
        <v>0</v>
      </c>
      <c r="B3" s="6"/>
      <c r="C3" s="7" t="s">
        <v>28</v>
      </c>
      <c r="D3" s="6"/>
      <c r="E3" s="3"/>
      <c r="F3" s="8"/>
      <c r="G3" s="28"/>
      <c r="H3" s="22"/>
    </row>
    <row r="4" spans="1:8" ht="15" x14ac:dyDescent="0.25">
      <c r="A4" s="5" t="s">
        <v>1</v>
      </c>
      <c r="B4" s="5"/>
      <c r="C4" s="7" t="s">
        <v>29</v>
      </c>
      <c r="D4" s="6"/>
      <c r="E4" s="9"/>
      <c r="F4" s="8"/>
      <c r="G4" s="29" t="s">
        <v>2</v>
      </c>
      <c r="H4" s="22"/>
    </row>
    <row r="5" spans="1:8" ht="15" x14ac:dyDescent="0.25">
      <c r="A5" s="5"/>
      <c r="B5" s="5"/>
      <c r="C5" s="7"/>
      <c r="D5" s="6"/>
      <c r="E5" s="6"/>
      <c r="F5" s="8"/>
      <c r="G5" s="29"/>
      <c r="H5" s="59"/>
    </row>
    <row r="6" spans="1:8" x14ac:dyDescent="0.2">
      <c r="A6" s="6"/>
      <c r="B6" s="6"/>
      <c r="C6" s="6"/>
      <c r="D6" s="6"/>
      <c r="E6" s="6"/>
      <c r="F6" s="10"/>
      <c r="G6" s="23"/>
      <c r="H6" s="23"/>
    </row>
    <row r="7" spans="1:8" ht="18" x14ac:dyDescent="0.2">
      <c r="A7" s="65" t="s">
        <v>3</v>
      </c>
      <c r="B7" s="65" t="s">
        <v>4</v>
      </c>
      <c r="C7" s="65" t="s">
        <v>5</v>
      </c>
      <c r="D7" s="65" t="s">
        <v>6</v>
      </c>
      <c r="E7" s="65" t="s">
        <v>7</v>
      </c>
      <c r="F7" s="65" t="s">
        <v>8</v>
      </c>
      <c r="G7" s="66" t="s">
        <v>9</v>
      </c>
      <c r="H7" s="66" t="s">
        <v>65</v>
      </c>
    </row>
    <row r="8" spans="1:8" ht="5.0999999999999996" customHeight="1" x14ac:dyDescent="0.2">
      <c r="A8" s="11"/>
      <c r="B8" s="11"/>
      <c r="C8" s="11"/>
      <c r="D8" s="11"/>
      <c r="E8" s="11"/>
      <c r="F8" s="11"/>
      <c r="G8" s="24"/>
      <c r="H8" s="24"/>
    </row>
    <row r="9" spans="1:8" x14ac:dyDescent="0.2">
      <c r="A9" s="12"/>
      <c r="B9" s="12"/>
      <c r="C9" s="12" t="s">
        <v>2</v>
      </c>
      <c r="D9" s="12" t="s">
        <v>10</v>
      </c>
      <c r="E9" s="12"/>
      <c r="F9" s="13"/>
      <c r="G9" s="25"/>
      <c r="H9" s="25"/>
    </row>
    <row r="10" spans="1:8" x14ac:dyDescent="0.2">
      <c r="A10" s="14"/>
      <c r="B10" s="14"/>
      <c r="C10" s="14" t="s">
        <v>11</v>
      </c>
      <c r="D10" s="14" t="s">
        <v>12</v>
      </c>
      <c r="E10" s="15"/>
      <c r="F10" s="16"/>
      <c r="G10" s="26"/>
      <c r="H10" s="26"/>
    </row>
    <row r="11" spans="1:8" ht="13.5" x14ac:dyDescent="0.25">
      <c r="A11" s="17"/>
      <c r="B11" s="18"/>
      <c r="C11" s="17"/>
      <c r="D11" s="19" t="s">
        <v>25</v>
      </c>
      <c r="E11" s="18" t="s">
        <v>13</v>
      </c>
      <c r="F11" s="38">
        <v>17</v>
      </c>
      <c r="G11" s="39"/>
      <c r="H11" s="47">
        <f>F11*G11</f>
        <v>0</v>
      </c>
    </row>
    <row r="12" spans="1:8" x14ac:dyDescent="0.2">
      <c r="A12" s="17"/>
      <c r="B12" s="18"/>
      <c r="C12" s="17"/>
      <c r="D12" s="19" t="s">
        <v>19</v>
      </c>
      <c r="E12" s="18" t="s">
        <v>13</v>
      </c>
      <c r="F12" s="38">
        <v>17</v>
      </c>
      <c r="G12" s="39"/>
      <c r="H12" s="48">
        <f>F12*G12</f>
        <v>0</v>
      </c>
    </row>
    <row r="13" spans="1:8" x14ac:dyDescent="0.2">
      <c r="A13" s="17"/>
      <c r="B13" s="18"/>
      <c r="C13" s="17"/>
      <c r="D13" s="19" t="s">
        <v>20</v>
      </c>
      <c r="E13" s="18" t="s">
        <v>13</v>
      </c>
      <c r="F13" s="38">
        <v>17</v>
      </c>
      <c r="G13" s="40"/>
      <c r="H13" s="48">
        <f>F13*G13</f>
        <v>0</v>
      </c>
    </row>
    <row r="14" spans="1:8" x14ac:dyDescent="0.2">
      <c r="A14" s="17"/>
      <c r="B14" s="18"/>
      <c r="C14" s="17"/>
      <c r="D14" s="19" t="s">
        <v>21</v>
      </c>
      <c r="E14" s="18" t="s">
        <v>13</v>
      </c>
      <c r="F14" s="38">
        <v>17</v>
      </c>
      <c r="G14" s="40"/>
      <c r="H14" s="48">
        <f>F14*G14</f>
        <v>0</v>
      </c>
    </row>
    <row r="15" spans="1:8" x14ac:dyDescent="0.2">
      <c r="A15" s="14"/>
      <c r="B15" s="14"/>
      <c r="C15" s="14" t="s">
        <v>11</v>
      </c>
      <c r="D15" s="14" t="s">
        <v>12</v>
      </c>
      <c r="E15" s="14"/>
      <c r="F15" s="41"/>
      <c r="G15" s="42"/>
      <c r="H15" s="49">
        <f>SUM(H11:H14)</f>
        <v>0</v>
      </c>
    </row>
    <row r="16" spans="1:8" x14ac:dyDescent="0.2">
      <c r="A16" s="14"/>
      <c r="B16" s="14"/>
      <c r="C16" s="14" t="s">
        <v>14</v>
      </c>
      <c r="D16" s="14" t="s">
        <v>15</v>
      </c>
      <c r="E16" s="15"/>
      <c r="F16" s="43"/>
      <c r="G16" s="44"/>
      <c r="H16" s="37"/>
    </row>
    <row r="17" spans="1:8" x14ac:dyDescent="0.2">
      <c r="A17" s="17"/>
      <c r="B17" s="18"/>
      <c r="C17" s="17"/>
      <c r="D17" s="19" t="s">
        <v>26</v>
      </c>
      <c r="E17" s="18" t="s">
        <v>16</v>
      </c>
      <c r="F17" s="38">
        <v>14.9</v>
      </c>
      <c r="G17" s="40"/>
      <c r="H17" s="48">
        <f t="shared" ref="H17:H27" si="0">F17*G17</f>
        <v>0</v>
      </c>
    </row>
    <row r="18" spans="1:8" x14ac:dyDescent="0.2">
      <c r="A18" s="17"/>
      <c r="B18" s="18"/>
      <c r="C18" s="17"/>
      <c r="D18" s="19" t="s">
        <v>39</v>
      </c>
      <c r="E18" s="18" t="s">
        <v>16</v>
      </c>
      <c r="F18" s="38">
        <v>6.5</v>
      </c>
      <c r="G18" s="40"/>
      <c r="H18" s="48">
        <f t="shared" si="0"/>
        <v>0</v>
      </c>
    </row>
    <row r="19" spans="1:8" x14ac:dyDescent="0.2">
      <c r="A19" s="17"/>
      <c r="B19" s="18"/>
      <c r="C19" s="17"/>
      <c r="D19" s="35" t="s">
        <v>40</v>
      </c>
      <c r="E19" s="18" t="s">
        <v>16</v>
      </c>
      <c r="F19" s="38">
        <v>3.95</v>
      </c>
      <c r="G19" s="40"/>
      <c r="H19" s="48">
        <f t="shared" si="0"/>
        <v>0</v>
      </c>
    </row>
    <row r="20" spans="1:8" x14ac:dyDescent="0.2">
      <c r="A20" s="17"/>
      <c r="B20" s="18"/>
      <c r="C20" s="17"/>
      <c r="D20" s="19" t="s">
        <v>38</v>
      </c>
      <c r="E20" s="18" t="s">
        <v>18</v>
      </c>
      <c r="F20" s="38">
        <v>0.48899999999999999</v>
      </c>
      <c r="G20" s="40"/>
      <c r="H20" s="48">
        <f t="shared" si="0"/>
        <v>0</v>
      </c>
    </row>
    <row r="21" spans="1:8" x14ac:dyDescent="0.2">
      <c r="A21" s="17"/>
      <c r="B21" s="18"/>
      <c r="C21" s="17"/>
      <c r="D21" s="35" t="s">
        <v>27</v>
      </c>
      <c r="E21" s="18" t="s">
        <v>16</v>
      </c>
      <c r="F21" s="38">
        <v>15.3</v>
      </c>
      <c r="G21" s="40"/>
      <c r="H21" s="48">
        <f t="shared" si="0"/>
        <v>0</v>
      </c>
    </row>
    <row r="22" spans="1:8" x14ac:dyDescent="0.2">
      <c r="A22" s="17"/>
      <c r="B22" s="18"/>
      <c r="C22" s="17"/>
      <c r="D22" s="19" t="s">
        <v>22</v>
      </c>
      <c r="E22" s="18" t="s">
        <v>17</v>
      </c>
      <c r="F22" s="38">
        <f>7.905*1.2</f>
        <v>9.4860000000000007</v>
      </c>
      <c r="G22" s="40"/>
      <c r="H22" s="48">
        <f t="shared" si="0"/>
        <v>0</v>
      </c>
    </row>
    <row r="23" spans="1:8" x14ac:dyDescent="0.2">
      <c r="A23" s="17"/>
      <c r="B23" s="18"/>
      <c r="C23" s="17"/>
      <c r="D23" s="19" t="s">
        <v>23</v>
      </c>
      <c r="E23" s="18" t="s">
        <v>17</v>
      </c>
      <c r="F23" s="38">
        <v>7.9050000000000002</v>
      </c>
      <c r="G23" s="40"/>
      <c r="H23" s="48">
        <f t="shared" si="0"/>
        <v>0</v>
      </c>
    </row>
    <row r="24" spans="1:8" x14ac:dyDescent="0.2">
      <c r="A24" s="17"/>
      <c r="B24" s="18"/>
      <c r="C24" s="17"/>
      <c r="D24" s="19" t="s">
        <v>63</v>
      </c>
      <c r="E24" s="18" t="s">
        <v>18</v>
      </c>
      <c r="F24" s="38">
        <v>0.38200000000000001</v>
      </c>
      <c r="G24" s="40"/>
      <c r="H24" s="48">
        <f t="shared" si="0"/>
        <v>0</v>
      </c>
    </row>
    <row r="25" spans="1:8" x14ac:dyDescent="0.2">
      <c r="A25" s="17"/>
      <c r="B25" s="18"/>
      <c r="C25" s="17"/>
      <c r="D25" s="19" t="s">
        <v>36</v>
      </c>
      <c r="E25" s="18" t="s">
        <v>16</v>
      </c>
      <c r="F25" s="38">
        <v>22.3</v>
      </c>
      <c r="G25" s="40"/>
      <c r="H25" s="48">
        <f t="shared" si="0"/>
        <v>0</v>
      </c>
    </row>
    <row r="26" spans="1:8" x14ac:dyDescent="0.2">
      <c r="A26" s="17"/>
      <c r="B26" s="18"/>
      <c r="C26" s="17"/>
      <c r="D26" s="19" t="s">
        <v>58</v>
      </c>
      <c r="E26" s="18" t="s">
        <v>33</v>
      </c>
      <c r="F26" s="38">
        <v>180</v>
      </c>
      <c r="G26" s="40"/>
      <c r="H26" s="48">
        <f t="shared" si="0"/>
        <v>0</v>
      </c>
    </row>
    <row r="27" spans="1:8" x14ac:dyDescent="0.2">
      <c r="A27" s="17"/>
      <c r="B27" s="18"/>
      <c r="C27" s="17"/>
      <c r="D27" s="19" t="s">
        <v>62</v>
      </c>
      <c r="E27" s="18" t="s">
        <v>64</v>
      </c>
      <c r="F27" s="38">
        <v>350</v>
      </c>
      <c r="G27" s="40"/>
      <c r="H27" s="48">
        <f t="shared" si="0"/>
        <v>0</v>
      </c>
    </row>
    <row r="28" spans="1:8" x14ac:dyDescent="0.2">
      <c r="A28" s="14"/>
      <c r="B28" s="14"/>
      <c r="C28" s="14" t="s">
        <v>14</v>
      </c>
      <c r="D28" s="14" t="s">
        <v>15</v>
      </c>
      <c r="E28" s="14"/>
      <c r="F28" s="41"/>
      <c r="G28" s="42"/>
      <c r="H28" s="64">
        <f>SUM(H17:H27)</f>
        <v>0</v>
      </c>
    </row>
    <row r="29" spans="1:8" x14ac:dyDescent="0.2">
      <c r="A29" s="14"/>
      <c r="B29" s="14"/>
      <c r="C29" s="14"/>
      <c r="D29" s="14"/>
      <c r="E29" s="14"/>
      <c r="F29" s="41"/>
      <c r="G29" s="42"/>
      <c r="H29" s="56"/>
    </row>
    <row r="30" spans="1:8" x14ac:dyDescent="0.2">
      <c r="A30" s="14"/>
      <c r="B30" s="14"/>
      <c r="C30" s="14" t="s">
        <v>30</v>
      </c>
      <c r="D30" s="14" t="s">
        <v>31</v>
      </c>
      <c r="E30" s="15"/>
      <c r="F30" s="43"/>
      <c r="G30" s="44"/>
      <c r="H30" s="37"/>
    </row>
    <row r="31" spans="1:8" x14ac:dyDescent="0.2">
      <c r="A31" s="17"/>
      <c r="B31" s="18"/>
      <c r="C31" s="17"/>
      <c r="D31" s="19" t="s">
        <v>32</v>
      </c>
      <c r="E31" s="18" t="s">
        <v>33</v>
      </c>
      <c r="F31" s="38">
        <v>3</v>
      </c>
      <c r="G31" s="40"/>
      <c r="H31" s="48">
        <f>F31*G31</f>
        <v>0</v>
      </c>
    </row>
    <row r="32" spans="1:8" x14ac:dyDescent="0.2">
      <c r="A32" s="17"/>
      <c r="B32" s="18"/>
      <c r="C32" s="17"/>
      <c r="D32" s="19" t="s">
        <v>41</v>
      </c>
      <c r="E32" s="18" t="s">
        <v>34</v>
      </c>
      <c r="F32" s="38">
        <v>5.6</v>
      </c>
      <c r="G32" s="40"/>
      <c r="H32" s="48">
        <f>F32*G32</f>
        <v>0</v>
      </c>
    </row>
    <row r="33" spans="1:8" x14ac:dyDescent="0.2">
      <c r="A33" s="17"/>
      <c r="B33" s="18"/>
      <c r="C33" s="17"/>
      <c r="D33" s="19" t="s">
        <v>32</v>
      </c>
      <c r="E33" s="18" t="s">
        <v>33</v>
      </c>
      <c r="F33" s="38">
        <v>10</v>
      </c>
      <c r="G33" s="57"/>
      <c r="H33" s="48">
        <f>F33*G33</f>
        <v>0</v>
      </c>
    </row>
    <row r="34" spans="1:8" x14ac:dyDescent="0.2">
      <c r="A34" s="17"/>
      <c r="B34" s="18"/>
      <c r="C34" s="17"/>
      <c r="D34" s="19" t="s">
        <v>35</v>
      </c>
      <c r="E34" s="18" t="s">
        <v>34</v>
      </c>
      <c r="F34" s="38">
        <v>15</v>
      </c>
      <c r="G34" s="58"/>
      <c r="H34" s="48">
        <f>F34*G34</f>
        <v>0</v>
      </c>
    </row>
    <row r="35" spans="1:8" x14ac:dyDescent="0.2">
      <c r="A35" s="17"/>
      <c r="B35" s="18"/>
      <c r="C35" s="17"/>
      <c r="D35" s="19" t="s">
        <v>37</v>
      </c>
      <c r="E35" s="18" t="s">
        <v>34</v>
      </c>
      <c r="F35" s="38">
        <v>45</v>
      </c>
      <c r="G35" s="58"/>
      <c r="H35" s="48">
        <f>F35*G35</f>
        <v>0</v>
      </c>
    </row>
    <row r="36" spans="1:8" x14ac:dyDescent="0.2">
      <c r="A36" s="14"/>
      <c r="B36" s="14"/>
      <c r="C36" s="14" t="s">
        <v>30</v>
      </c>
      <c r="D36" s="14" t="s">
        <v>31</v>
      </c>
      <c r="E36" s="14"/>
      <c r="F36" s="41"/>
      <c r="G36" s="42"/>
      <c r="H36" s="49">
        <f>SUM(H31:H35)</f>
        <v>0</v>
      </c>
    </row>
    <row r="37" spans="1:8" ht="13.5" thickBot="1" x14ac:dyDescent="0.25">
      <c r="A37" s="20"/>
      <c r="B37" s="20"/>
      <c r="C37" s="20"/>
      <c r="D37" s="20"/>
      <c r="E37" s="20"/>
      <c r="F37" s="45"/>
      <c r="G37" s="46"/>
      <c r="H37" s="37"/>
    </row>
    <row r="38" spans="1:8" ht="13.5" thickBot="1" x14ac:dyDescent="0.25">
      <c r="A38" s="76"/>
      <c r="B38" s="77"/>
      <c r="C38" s="77"/>
      <c r="D38" s="78" t="s">
        <v>72</v>
      </c>
      <c r="E38" s="82" t="s">
        <v>73</v>
      </c>
      <c r="F38" s="79"/>
      <c r="G38" s="80"/>
      <c r="H38" s="81">
        <f>F38*G38</f>
        <v>0</v>
      </c>
    </row>
    <row r="39" spans="1:8" x14ac:dyDescent="0.2">
      <c r="A39" s="14"/>
      <c r="B39" s="14"/>
      <c r="C39" s="14"/>
      <c r="D39" s="14"/>
      <c r="E39" s="14"/>
      <c r="F39" s="41"/>
      <c r="G39" s="42"/>
      <c r="H39" s="56"/>
    </row>
    <row r="40" spans="1:8" ht="19.5" customHeight="1" x14ac:dyDescent="0.2">
      <c r="A40" s="12"/>
      <c r="B40" s="12"/>
      <c r="C40" s="21"/>
      <c r="D40" s="51" t="s">
        <v>69</v>
      </c>
      <c r="E40" s="52"/>
      <c r="F40" s="53"/>
      <c r="G40" s="54"/>
      <c r="H40" s="55">
        <f>SUM(H15,H28,H36,)+H38</f>
        <v>0</v>
      </c>
    </row>
    <row r="41" spans="1:8" ht="13.5" thickBot="1" x14ac:dyDescent="0.25"/>
    <row r="42" spans="1:8" customFormat="1" ht="15.75" customHeight="1" x14ac:dyDescent="0.25">
      <c r="A42" s="30"/>
      <c r="D42" s="68" t="s">
        <v>66</v>
      </c>
      <c r="E42" s="69">
        <f>H40</f>
        <v>0</v>
      </c>
      <c r="F42" s="70" t="s">
        <v>68</v>
      </c>
      <c r="H42" s="31"/>
    </row>
    <row r="43" spans="1:8" customFormat="1" ht="15.75" customHeight="1" x14ac:dyDescent="0.25">
      <c r="A43" s="30"/>
      <c r="D43" s="71" t="s">
        <v>67</v>
      </c>
      <c r="E43" s="67">
        <f>E42*6</f>
        <v>0</v>
      </c>
      <c r="F43" s="73" t="s">
        <v>68</v>
      </c>
      <c r="H43" s="31"/>
    </row>
    <row r="44" spans="1:8" customFormat="1" ht="15.75" customHeight="1" x14ac:dyDescent="0.25">
      <c r="A44" s="30"/>
      <c r="D44" s="71" t="s">
        <v>70</v>
      </c>
      <c r="E44" s="67">
        <v>0</v>
      </c>
      <c r="F44" s="73" t="s">
        <v>68</v>
      </c>
      <c r="H44" s="31"/>
    </row>
    <row r="45" spans="1:8" customFormat="1" ht="13.5" customHeight="1" thickBot="1" x14ac:dyDescent="0.3">
      <c r="A45" s="30"/>
      <c r="D45" s="74" t="s">
        <v>71</v>
      </c>
      <c r="E45" s="72">
        <f>E43-E44</f>
        <v>0</v>
      </c>
      <c r="F45" s="75" t="s">
        <v>68</v>
      </c>
      <c r="H45" s="31"/>
    </row>
    <row r="46" spans="1:8" customFormat="1" ht="13.5" customHeight="1" x14ac:dyDescent="0.25">
      <c r="A46" s="30"/>
      <c r="E46" s="50"/>
      <c r="H46" s="31"/>
    </row>
    <row r="47" spans="1:8" customFormat="1" ht="13.5" customHeight="1" x14ac:dyDescent="0.25">
      <c r="A47" s="30"/>
      <c r="B47" s="83" t="s">
        <v>74</v>
      </c>
      <c r="C47" s="84"/>
      <c r="D47" s="84"/>
      <c r="E47" s="50"/>
      <c r="H47" s="31"/>
    </row>
    <row r="49" spans="1:8" s="36" customFormat="1" x14ac:dyDescent="0.2">
      <c r="A49" s="4"/>
      <c r="B49" s="4"/>
      <c r="C49" s="4"/>
      <c r="D49" s="4"/>
      <c r="E49" s="4"/>
      <c r="F49" s="4"/>
      <c r="G49" s="27"/>
      <c r="H49" s="27"/>
    </row>
    <row r="50" spans="1:8" s="36" customFormat="1" x14ac:dyDescent="0.2">
      <c r="A50" s="4"/>
      <c r="B50" s="4"/>
      <c r="C50" s="4"/>
      <c r="D50" s="4"/>
      <c r="E50" s="4"/>
      <c r="F50" s="4"/>
      <c r="G50" s="27"/>
      <c r="H50" s="27"/>
    </row>
    <row r="51" spans="1:8" s="36" customFormat="1" x14ac:dyDescent="0.2">
      <c r="A51" s="4"/>
      <c r="B51" s="4"/>
      <c r="C51" s="4"/>
      <c r="D51" s="4"/>
      <c r="E51" s="4"/>
      <c r="F51" s="4"/>
      <c r="G51" s="27"/>
      <c r="H51" s="27"/>
    </row>
    <row r="52" spans="1:8" s="36" customFormat="1" x14ac:dyDescent="0.2">
      <c r="A52" s="4"/>
      <c r="B52" s="4"/>
      <c r="C52" s="4"/>
      <c r="D52" s="4"/>
      <c r="E52" s="4"/>
      <c r="F52" s="4"/>
      <c r="G52" s="27"/>
      <c r="H52" s="27"/>
    </row>
    <row r="57" spans="1:8" ht="15" customHeight="1" x14ac:dyDescent="0.2"/>
    <row r="84" ht="14.25" customHeight="1" x14ac:dyDescent="0.2"/>
    <row r="85" ht="14.25" customHeight="1" x14ac:dyDescent="0.2"/>
    <row r="89" ht="14.25" customHeight="1" x14ac:dyDescent="0.2"/>
    <row r="90" ht="14.25" customHeight="1" x14ac:dyDescent="0.2"/>
    <row r="109" ht="13.5" customHeight="1" x14ac:dyDescent="0.2"/>
  </sheetData>
  <phoneticPr fontId="0" type="noConversion"/>
  <pageMargins left="0.39370078740157483" right="0" top="0.39370078740157483" bottom="0.39370078740157483" header="0.27559055118110237" footer="0.27559055118110237"/>
  <pageSetup paperSize="9" scale="57" orientation="portrait" horizontalDpi="180" verticalDpi="180" r:id="rId1"/>
  <headerFooter alignWithMargins="0">
    <oddFooter>&amp;L&amp;6Spracované systémom CENKROS, tel. 041/7071 031</oddFooter>
  </headerFooter>
  <ignoredErrors>
    <ignoredError sqref="C10 C15:C16 C28 C30 C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41"/>
  <sheetViews>
    <sheetView topLeftCell="A22" workbookViewId="0">
      <selection activeCell="G49" sqref="G49"/>
    </sheetView>
  </sheetViews>
  <sheetFormatPr defaultRowHeight="12.75" x14ac:dyDescent="0.2"/>
  <cols>
    <col min="2" max="2" width="26.42578125" customWidth="1"/>
    <col min="3" max="3" width="7.85546875" customWidth="1"/>
    <col min="4" max="6" width="9.85546875" customWidth="1"/>
    <col min="7" max="7" width="14.42578125" customWidth="1"/>
    <col min="8" max="16" width="26.42578125" customWidth="1"/>
  </cols>
  <sheetData>
    <row r="8" spans="2:9" x14ac:dyDescent="0.2">
      <c r="B8" s="60"/>
      <c r="C8" s="60" t="s">
        <v>42</v>
      </c>
      <c r="F8" s="60" t="s">
        <v>43</v>
      </c>
      <c r="H8" s="60" t="s">
        <v>44</v>
      </c>
    </row>
    <row r="9" spans="2:9" x14ac:dyDescent="0.2">
      <c r="B9" s="60" t="s">
        <v>45</v>
      </c>
      <c r="F9" s="62">
        <v>14.8</v>
      </c>
      <c r="G9" s="60" t="s">
        <v>16</v>
      </c>
      <c r="H9" s="60" t="s">
        <v>46</v>
      </c>
    </row>
    <row r="10" spans="2:9" x14ac:dyDescent="0.2">
      <c r="B10" s="60" t="s">
        <v>47</v>
      </c>
      <c r="F10" s="62">
        <v>15.3</v>
      </c>
      <c r="G10" s="60" t="s">
        <v>16</v>
      </c>
      <c r="H10" s="60" t="s">
        <v>48</v>
      </c>
    </row>
    <row r="11" spans="2:9" x14ac:dyDescent="0.2">
      <c r="B11" s="60" t="s">
        <v>49</v>
      </c>
      <c r="F11" s="62">
        <v>3.95</v>
      </c>
      <c r="G11" s="60" t="s">
        <v>16</v>
      </c>
      <c r="H11" s="60" t="s">
        <v>48</v>
      </c>
    </row>
    <row r="12" spans="2:9" x14ac:dyDescent="0.2">
      <c r="B12" s="60" t="s">
        <v>50</v>
      </c>
      <c r="F12" s="62">
        <f>1.2*1.2*0.6*2</f>
        <v>1.728</v>
      </c>
      <c r="G12" s="60" t="s">
        <v>16</v>
      </c>
      <c r="H12" s="60" t="s">
        <v>48</v>
      </c>
      <c r="I12" t="s">
        <v>51</v>
      </c>
    </row>
    <row r="13" spans="2:9" x14ac:dyDescent="0.2">
      <c r="B13" s="60" t="s">
        <v>52</v>
      </c>
      <c r="F13" s="61">
        <v>4</v>
      </c>
      <c r="G13" s="60" t="s">
        <v>33</v>
      </c>
      <c r="H13" s="60"/>
      <c r="I13" t="s">
        <v>53</v>
      </c>
    </row>
    <row r="14" spans="2:9" x14ac:dyDescent="0.2">
      <c r="B14" s="60" t="s">
        <v>54</v>
      </c>
      <c r="E14" t="s">
        <v>55</v>
      </c>
      <c r="F14" s="61">
        <v>164</v>
      </c>
      <c r="G14" s="60" t="s">
        <v>33</v>
      </c>
    </row>
    <row r="15" spans="2:9" x14ac:dyDescent="0.2">
      <c r="B15" s="60" t="s">
        <v>56</v>
      </c>
      <c r="F15" s="62">
        <v>42.1</v>
      </c>
      <c r="G15" s="60" t="s">
        <v>18</v>
      </c>
      <c r="H15" s="60" t="s">
        <v>57</v>
      </c>
    </row>
    <row r="22" spans="4:8" x14ac:dyDescent="0.2">
      <c r="F22" s="61">
        <f>F9+F10+F11+F12</f>
        <v>35.778000000000006</v>
      </c>
    </row>
    <row r="25" spans="4:8" x14ac:dyDescent="0.2">
      <c r="H25">
        <v>0.5</v>
      </c>
    </row>
    <row r="28" spans="4:8" x14ac:dyDescent="0.2">
      <c r="E28">
        <v>13.3</v>
      </c>
      <c r="F28">
        <v>1</v>
      </c>
      <c r="G28">
        <v>0.6</v>
      </c>
      <c r="H28">
        <f>E28*F28*G28</f>
        <v>7.98</v>
      </c>
    </row>
    <row r="29" spans="4:8" x14ac:dyDescent="0.2">
      <c r="E29">
        <v>8</v>
      </c>
      <c r="F29">
        <v>1</v>
      </c>
      <c r="G29">
        <v>0.6</v>
      </c>
      <c r="H29">
        <f t="shared" ref="H29:H31" si="0">E29*F29*G29</f>
        <v>4.8</v>
      </c>
    </row>
    <row r="30" spans="4:8" x14ac:dyDescent="0.2">
      <c r="E30">
        <v>8</v>
      </c>
      <c r="F30">
        <v>1</v>
      </c>
      <c r="G30">
        <v>0.6</v>
      </c>
      <c r="H30">
        <f t="shared" si="0"/>
        <v>4.8</v>
      </c>
    </row>
    <row r="31" spans="4:8" x14ac:dyDescent="0.2">
      <c r="E31">
        <v>13.3</v>
      </c>
      <c r="F31">
        <v>1</v>
      </c>
      <c r="G31">
        <v>0.42499999999999999</v>
      </c>
      <c r="H31">
        <f t="shared" si="0"/>
        <v>5.6524999999999999</v>
      </c>
    </row>
    <row r="32" spans="4:8" x14ac:dyDescent="0.2">
      <c r="D32" t="s">
        <v>59</v>
      </c>
      <c r="H32" s="63">
        <f>H28+H29+H30+H31</f>
        <v>23.232500000000002</v>
      </c>
    </row>
    <row r="34" spans="4:8" x14ac:dyDescent="0.2">
      <c r="D34" t="s">
        <v>60</v>
      </c>
      <c r="E34">
        <v>1.2</v>
      </c>
      <c r="F34">
        <v>0.5</v>
      </c>
      <c r="G34">
        <v>1.2</v>
      </c>
      <c r="H34">
        <f t="shared" ref="H34:H35" si="1">E34*F34*G34</f>
        <v>0.72</v>
      </c>
    </row>
    <row r="35" spans="4:8" x14ac:dyDescent="0.2">
      <c r="E35">
        <v>1.2</v>
      </c>
      <c r="F35">
        <v>0.5</v>
      </c>
      <c r="G35">
        <v>1.2</v>
      </c>
      <c r="H35">
        <f t="shared" si="1"/>
        <v>0.72</v>
      </c>
    </row>
    <row r="36" spans="4:8" x14ac:dyDescent="0.2">
      <c r="H36" s="63">
        <f>H34+H35</f>
        <v>1.44</v>
      </c>
    </row>
    <row r="38" spans="4:8" x14ac:dyDescent="0.2">
      <c r="D38" t="s">
        <v>61</v>
      </c>
      <c r="H38" s="63">
        <f>H32+H36</f>
        <v>24.672500000000003</v>
      </c>
    </row>
    <row r="41" spans="4:8" x14ac:dyDescent="0.2">
      <c r="D41">
        <v>105</v>
      </c>
      <c r="E41">
        <v>0.15</v>
      </c>
      <c r="F41">
        <f>D41*E41</f>
        <v>15.75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cp</vt:lpstr>
      <vt:lpstr>List1</vt:lpstr>
      <vt:lpstr>cp!Oblast_tisku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GpH</dc:creator>
  <cp:lastModifiedBy>AUTOSERVIS KELLY</cp:lastModifiedBy>
  <cp:lastPrinted>2011-10-23T08:06:18Z</cp:lastPrinted>
  <dcterms:created xsi:type="dcterms:W3CDTF">2006-07-26T10:25:42Z</dcterms:created>
  <dcterms:modified xsi:type="dcterms:W3CDTF">2015-05-25T06:49:50Z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-593393802</vt:i4>
  </property>
  <property fmtid="{D5CDD505-2E9C-101B-9397-08002B2CF9AE}" pid="3" name="_EmailSubject">
    <vt:lpwstr>Praktik 517</vt:lpwstr>
  </property>
  <property fmtid="{D5CDD505-2E9C-101B-9397-08002B2CF9AE}" pid="4" name="_AuthorEmail">
    <vt:lpwstr>v.martinak@martinak.sk</vt:lpwstr>
  </property>
  <property fmtid="{D5CDD505-2E9C-101B-9397-08002B2CF9AE}" pid="5" name="_AuthorEmailDisplayName">
    <vt:lpwstr>Vladimir Martinak</vt:lpwstr>
  </property>
  <property fmtid="{D5CDD505-2E9C-101B-9397-08002B2CF9AE}" pid="6" name="_ReviewingToolsShownOnce">
    <vt:lpwstr/>
  </property>
</Properties>
</file>