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 Friedberger\Desktop\"/>
    </mc:Choice>
  </mc:AlternateContent>
  <xr:revisionPtr revIDLastSave="0" documentId="8_{E1E8846F-E114-46BE-BEF3-CB3BA59C2412}" xr6:coauthVersionLast="32" xr6:coauthVersionMax="32" xr10:uidLastSave="{00000000-0000-0000-0000-000000000000}"/>
  <bookViews>
    <workbookView xWindow="0" yWindow="0" windowWidth="32000" windowHeight="136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List1!$A$1:$P$63</definedName>
  </definedNames>
  <calcPr calcId="179017"/>
</workbook>
</file>

<file path=xl/calcChain.xml><?xml version="1.0" encoding="utf-8"?>
<calcChain xmlns="http://schemas.openxmlformats.org/spreadsheetml/2006/main">
  <c r="M36" i="1" l="1"/>
  <c r="M35" i="1"/>
  <c r="M34" i="1"/>
  <c r="M33" i="1"/>
  <c r="M32" i="1"/>
  <c r="M31" i="1"/>
  <c r="M30" i="1"/>
  <c r="M29" i="1"/>
  <c r="M28" i="1"/>
  <c r="M27" i="1"/>
  <c r="O36" i="1"/>
  <c r="P36" i="1" s="1"/>
  <c r="N36" i="1"/>
  <c r="L36" i="1"/>
  <c r="K36" i="1"/>
  <c r="O35" i="1"/>
  <c r="P35" i="1" s="1"/>
  <c r="N35" i="1"/>
  <c r="L35" i="1"/>
  <c r="K35" i="1"/>
  <c r="O34" i="1"/>
  <c r="P34" i="1" s="1"/>
  <c r="N34" i="1"/>
  <c r="L34" i="1"/>
  <c r="K34" i="1"/>
  <c r="O33" i="1"/>
  <c r="P33" i="1" s="1"/>
  <c r="N33" i="1"/>
  <c r="L33" i="1"/>
  <c r="K33" i="1"/>
  <c r="O32" i="1"/>
  <c r="P32" i="1" s="1"/>
  <c r="N32" i="1"/>
  <c r="L32" i="1"/>
  <c r="K32" i="1"/>
  <c r="O31" i="1"/>
  <c r="P31" i="1" s="1"/>
  <c r="N31" i="1"/>
  <c r="L31" i="1"/>
  <c r="K31" i="1"/>
  <c r="O30" i="1"/>
  <c r="P30" i="1" s="1"/>
  <c r="N30" i="1"/>
  <c r="L30" i="1"/>
  <c r="K30" i="1"/>
  <c r="O29" i="1"/>
  <c r="P29" i="1" s="1"/>
  <c r="N29" i="1"/>
  <c r="L29" i="1"/>
  <c r="K29" i="1"/>
  <c r="K28" i="1" l="1"/>
  <c r="L28" i="1"/>
  <c r="N28" i="1"/>
  <c r="O28" i="1"/>
  <c r="P28" i="1" s="1"/>
  <c r="O27" i="1" l="1"/>
  <c r="P27" i="1" s="1"/>
  <c r="N27" i="1"/>
  <c r="L27" i="1"/>
  <c r="K27" i="1"/>
  <c r="K37" i="1" l="1"/>
  <c r="L37" i="1"/>
  <c r="N37" i="1"/>
  <c r="G25" i="1" l="1"/>
  <c r="I25" i="1" l="1"/>
</calcChain>
</file>

<file path=xl/sharedStrings.xml><?xml version="1.0" encoding="utf-8"?>
<sst xmlns="http://schemas.openxmlformats.org/spreadsheetml/2006/main" count="55" uniqueCount="37">
  <si>
    <t>Poř.č.</t>
  </si>
  <si>
    <t>Zboží</t>
  </si>
  <si>
    <t>Šířka</t>
  </si>
  <si>
    <t>Výška</t>
  </si>
  <si>
    <t>Množství</t>
  </si>
  <si>
    <t>Celkem</t>
  </si>
  <si>
    <t>SLEVA</t>
  </si>
  <si>
    <t>Celkem bez DPH</t>
  </si>
  <si>
    <t>DPH</t>
  </si>
  <si>
    <t>K proplacení zaokrouhleno</t>
  </si>
  <si>
    <t>Cena/ks</t>
  </si>
  <si>
    <t>Cena celkem</t>
  </si>
  <si>
    <t>doprava</t>
  </si>
  <si>
    <t>Celkem s DPH</t>
  </si>
  <si>
    <t>Další možnosti:</t>
  </si>
  <si>
    <t>radiové pohony, centrální ovládání, programovatelný časovač</t>
  </si>
  <si>
    <t>Návrhy na nejvýhodnější řešení ovládání:</t>
  </si>
  <si>
    <t>V případě podlahové plochy u rod.domu nad 350 m2 a bytu nad 120 m2 bude změněno DPH na 21%</t>
  </si>
  <si>
    <t>Vahrazujeme si právo úpravy cen při změnách výrobích rozměrů.</t>
  </si>
  <si>
    <t>roleta</t>
  </si>
  <si>
    <t>vel. schr.</t>
  </si>
  <si>
    <t>šířka/m</t>
  </si>
  <si>
    <t>výška/m</t>
  </si>
  <si>
    <t>mezivýpočet</t>
  </si>
  <si>
    <t>kg</t>
  </si>
  <si>
    <t>165x165</t>
  </si>
  <si>
    <t>el.pohon T3,5 9Nm</t>
  </si>
  <si>
    <t>lakování do RAL</t>
  </si>
  <si>
    <t>příprava pro zapojení venku</t>
  </si>
  <si>
    <t>zapojení</t>
  </si>
  <si>
    <t>montáž</t>
  </si>
  <si>
    <t>dálkové ovládání = velká variabilita,výhoda do budoucna</t>
  </si>
  <si>
    <t>m2 /celkem</t>
  </si>
  <si>
    <t>m2       /roleta</t>
  </si>
  <si>
    <t>barva schránky , vodících lišt , koncové lamely - dle Ral</t>
  </si>
  <si>
    <t>el.pohon T3,5 4Nm</t>
  </si>
  <si>
    <t>ovladač bílé Tango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</si>
</sst>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00"/>
    <numFmt numFmtId="166" formatCode="0.0"/>
    <numFmt numFmtId="167" formatCode="#,##0.00\ &quot;Kč&quot;"/>
    <numFmt numFmtId="168" formatCode="#,##0\ &quot;Kč&quot;"/>
  </numFmts>
  <fonts count="21">
    <font>
      <sz val="12"/>
      <color theme="1"/>
      <name val="Bell MT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color rgb="FF4A8FBA"/>
      <name val="Bell MT"/>
      <family val="1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u/>
      <sz val="8.5"/>
      <color indexed="12"/>
      <name val="Arial CE"/>
      <charset val="238"/>
    </font>
    <font>
      <sz val="12"/>
      <name val="Cambria"/>
      <family val="1"/>
      <charset val="238"/>
      <scheme val="major"/>
    </font>
    <font>
      <sz val="9"/>
      <color theme="1"/>
      <name val="Bell MT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" fillId="0" borderId="0" xfId="1" applyFill="1" applyBorder="1"/>
    <xf numFmtId="0" fontId="9" fillId="0" borderId="0" xfId="1" applyFont="1" applyFill="1" applyBorder="1" applyAlignment="1">
      <alignment horizontal="center"/>
    </xf>
    <xf numFmtId="0" fontId="13" fillId="0" borderId="0" xfId="0" applyFont="1"/>
    <xf numFmtId="2" fontId="13" fillId="0" borderId="5" xfId="0" applyNumberFormat="1" applyFont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1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Border="1"/>
    <xf numFmtId="0" fontId="13" fillId="0" borderId="7" xfId="0" applyFont="1" applyBorder="1"/>
    <xf numFmtId="0" fontId="13" fillId="0" borderId="8" xfId="0" applyFont="1" applyBorder="1"/>
    <xf numFmtId="4" fontId="13" fillId="0" borderId="8" xfId="0" applyNumberFormat="1" applyFont="1" applyBorder="1" applyAlignment="1">
      <alignment horizontal="center"/>
    </xf>
    <xf numFmtId="9" fontId="13" fillId="0" borderId="8" xfId="0" applyNumberFormat="1" applyFont="1" applyBorder="1" applyAlignment="1">
      <alignment horizontal="center"/>
    </xf>
    <xf numFmtId="0" fontId="13" fillId="3" borderId="1" xfId="0" applyFont="1" applyFill="1" applyBorder="1"/>
    <xf numFmtId="0" fontId="13" fillId="3" borderId="2" xfId="0" applyFont="1" applyFill="1" applyBorder="1"/>
    <xf numFmtId="0" fontId="13" fillId="2" borderId="0" xfId="0" applyFont="1" applyFill="1"/>
    <xf numFmtId="0" fontId="13" fillId="0" borderId="0" xfId="0" applyFont="1" applyAlignment="1">
      <alignment horizontal="left"/>
    </xf>
    <xf numFmtId="0" fontId="9" fillId="0" borderId="0" xfId="1" applyFont="1" applyFill="1" applyBorder="1" applyAlignment="1">
      <alignment horizontal="center" textRotation="90"/>
    </xf>
    <xf numFmtId="2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7" fillId="0" borderId="1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/>
    <xf numFmtId="9" fontId="14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center"/>
    </xf>
    <xf numFmtId="165" fontId="7" fillId="0" borderId="0" xfId="1" applyNumberFormat="1" applyFont="1" applyAlignment="1">
      <alignment horizontal="left"/>
    </xf>
    <xf numFmtId="2" fontId="7" fillId="0" borderId="0" xfId="1" applyNumberFormat="1" applyFont="1" applyAlignment="1">
      <alignment horizontal="center"/>
    </xf>
    <xf numFmtId="165" fontId="7" fillId="0" borderId="0" xfId="1" applyNumberFormat="1" applyFont="1" applyBorder="1" applyAlignment="1">
      <alignment horizontal="left"/>
    </xf>
    <xf numFmtId="2" fontId="11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0" borderId="11" xfId="0" applyNumberFormat="1" applyFont="1" applyBorder="1" applyAlignment="1">
      <alignment horizontal="center"/>
    </xf>
    <xf numFmtId="167" fontId="13" fillId="0" borderId="9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4" fillId="0" borderId="11" xfId="0" applyNumberFormat="1" applyFont="1" applyBorder="1" applyAlignment="1">
      <alignment horizontal="center"/>
    </xf>
    <xf numFmtId="167" fontId="17" fillId="0" borderId="11" xfId="0" applyNumberFormat="1" applyFont="1" applyBorder="1" applyAlignment="1">
      <alignment horizontal="center"/>
    </xf>
    <xf numFmtId="168" fontId="15" fillId="3" borderId="3" xfId="0" applyNumberFormat="1" applyFont="1" applyFill="1" applyBorder="1" applyAlignment="1">
      <alignment horizontal="center"/>
    </xf>
    <xf numFmtId="0" fontId="7" fillId="0" borderId="3" xfId="1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0" xfId="0" applyFont="1" applyAlignment="1"/>
    <xf numFmtId="0" fontId="13" fillId="0" borderId="5" xfId="0" applyFont="1" applyFill="1" applyBorder="1" applyAlignment="1">
      <alignment horizontal="center"/>
    </xf>
    <xf numFmtId="2" fontId="7" fillId="0" borderId="0" xfId="1" applyNumberFormat="1" applyFont="1" applyFill="1" applyAlignment="1">
      <alignment horizontal="center"/>
    </xf>
    <xf numFmtId="0" fontId="13" fillId="0" borderId="0" xfId="0" applyFont="1" applyFill="1"/>
    <xf numFmtId="0" fontId="13" fillId="0" borderId="1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10">
    <cellStyle name="Hypertextový odkaz 2" xfId="6" xr:uid="{00000000-0005-0000-0000-000001000000}"/>
    <cellStyle name="Hypertextový odkaz 3" xfId="7" xr:uid="{00000000-0005-0000-0000-000002000000}"/>
    <cellStyle name="Hypertextový odkaz 4" xfId="9" xr:uid="{00000000-0005-0000-0000-000003000000}"/>
    <cellStyle name="Měna 2" xfId="3" xr:uid="{00000000-0005-0000-0000-000004000000}"/>
    <cellStyle name="Měna 3" xfId="8" xr:uid="{00000000-0005-0000-0000-000005000000}"/>
    <cellStyle name="Normální" xfId="0" builtinId="0"/>
    <cellStyle name="Normální 2" xfId="4" xr:uid="{00000000-0005-0000-0000-000007000000}"/>
    <cellStyle name="Normální 3" xfId="1" xr:uid="{00000000-0005-0000-0000-000008000000}"/>
    <cellStyle name="Procenta 2" xfId="5" xr:uid="{00000000-0005-0000-0000-000009000000}"/>
    <cellStyle name="Procenta 3" xfId="2" xr:uid="{00000000-0005-0000-0000-00000A000000}"/>
  </cellStyles>
  <dxfs count="0"/>
  <tableStyles count="0" defaultTableStyle="TableStyleMedium2" defaultPivotStyle="PivotStyleLight16"/>
  <colors>
    <mruColors>
      <color rgb="FF4A8FB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AE69"/>
  <sheetViews>
    <sheetView tabSelected="1" showWhiteSpace="0" view="pageBreakPreview" zoomScaleNormal="100" zoomScaleSheetLayoutView="100" zoomScalePageLayoutView="90" workbookViewId="0">
      <selection activeCell="G56" sqref="G56"/>
    </sheetView>
  </sheetViews>
  <sheetFormatPr defaultRowHeight="15.5"/>
  <cols>
    <col min="1" max="1" width="3.75" customWidth="1"/>
    <col min="2" max="2" width="14.4140625" bestFit="1" customWidth="1"/>
    <col min="4" max="4" width="14.4140625" customWidth="1"/>
    <col min="5" max="5" width="12.6640625" customWidth="1"/>
    <col min="7" max="7" width="9" customWidth="1"/>
    <col min="8" max="8" width="9.9140625" customWidth="1"/>
    <col min="9" max="9" width="16" customWidth="1"/>
    <col min="10" max="10" width="6.25" style="47" bestFit="1" customWidth="1"/>
    <col min="11" max="11" width="5.4140625" style="53" customWidth="1"/>
    <col min="12" max="12" width="6.33203125" style="53" customWidth="1"/>
    <col min="13" max="13" width="4.6640625" style="53" customWidth="1"/>
    <col min="14" max="14" width="4.9140625" style="53" customWidth="1"/>
    <col min="15" max="15" width="8.33203125" style="53" customWidth="1"/>
    <col min="16" max="16" width="5.6640625" style="53" customWidth="1"/>
    <col min="17" max="17" width="4.75" style="53" customWidth="1"/>
    <col min="18" max="18" width="5" customWidth="1"/>
    <col min="19" max="19" width="7.75" customWidth="1"/>
    <col min="20" max="20" width="8.25" customWidth="1"/>
    <col min="21" max="21" width="4.25" customWidth="1"/>
    <col min="22" max="22" width="4.08203125" customWidth="1"/>
    <col min="23" max="23" width="3.33203125" customWidth="1"/>
    <col min="24" max="24" width="6" customWidth="1"/>
    <col min="25" max="25" width="5" customWidth="1"/>
    <col min="26" max="26" width="3.4140625" customWidth="1"/>
    <col min="27" max="27" width="5.33203125" customWidth="1"/>
    <col min="28" max="28" width="6.6640625" customWidth="1"/>
    <col min="29" max="29" width="6.08203125" customWidth="1"/>
    <col min="30" max="30" width="5" customWidth="1"/>
    <col min="31" max="31" width="5.33203125" customWidth="1"/>
  </cols>
  <sheetData>
    <row r="4" spans="2:17" ht="21">
      <c r="B4" s="1"/>
      <c r="C4" s="1"/>
      <c r="D4" s="1"/>
    </row>
    <row r="6" spans="2:17">
      <c r="B6" s="7"/>
      <c r="C6" s="7"/>
      <c r="D6" s="7"/>
      <c r="E6" s="7"/>
      <c r="F6" s="7"/>
      <c r="G6" s="7"/>
      <c r="H6" s="47"/>
      <c r="I6" s="54"/>
      <c r="J6" s="53"/>
      <c r="P6"/>
      <c r="Q6"/>
    </row>
    <row r="7" spans="2:17">
      <c r="B7" s="7"/>
      <c r="C7" s="7"/>
      <c r="D7" s="7"/>
      <c r="E7" s="7"/>
      <c r="F7" s="7"/>
      <c r="G7" s="7"/>
      <c r="H7" s="47"/>
      <c r="I7" s="53"/>
      <c r="J7" s="53"/>
      <c r="P7"/>
      <c r="Q7"/>
    </row>
    <row r="8" spans="2:17">
      <c r="B8" s="7"/>
      <c r="C8" s="7"/>
      <c r="D8" s="7"/>
      <c r="E8" s="7"/>
      <c r="F8" s="7"/>
      <c r="G8" s="7"/>
      <c r="H8" s="47"/>
      <c r="I8" s="53"/>
      <c r="J8" s="53"/>
      <c r="P8"/>
      <c r="Q8"/>
    </row>
    <row r="9" spans="2:17" ht="15.75" customHeight="1">
      <c r="B9" s="7"/>
      <c r="C9" s="7"/>
      <c r="D9" s="7"/>
      <c r="E9" s="7"/>
      <c r="F9" s="7"/>
      <c r="G9" s="7"/>
      <c r="H9" s="47"/>
      <c r="I9" s="53"/>
      <c r="J9" s="53"/>
      <c r="P9"/>
      <c r="Q9"/>
    </row>
    <row r="10" spans="2:17" ht="15.75" customHeight="1">
      <c r="B10" s="7"/>
      <c r="C10" s="7"/>
      <c r="D10" s="7"/>
      <c r="E10" s="7"/>
      <c r="F10" s="7"/>
      <c r="G10" s="7"/>
      <c r="H10" s="47"/>
      <c r="I10" s="53"/>
      <c r="J10" s="53"/>
      <c r="P10"/>
      <c r="Q10"/>
    </row>
    <row r="11" spans="2:17">
      <c r="B11" s="7"/>
      <c r="C11" s="7"/>
      <c r="D11" s="7"/>
      <c r="E11" s="7"/>
      <c r="F11" s="7"/>
      <c r="G11" s="7"/>
      <c r="H11" s="47"/>
      <c r="I11" s="53"/>
      <c r="J11" s="53"/>
      <c r="P11"/>
      <c r="Q11"/>
    </row>
    <row r="12" spans="2:17">
      <c r="B12" s="7" t="s">
        <v>34</v>
      </c>
      <c r="C12" s="7"/>
      <c r="D12" s="7"/>
      <c r="E12" s="7"/>
      <c r="F12" s="7"/>
      <c r="G12" s="7"/>
      <c r="H12" s="47"/>
      <c r="I12" s="53"/>
      <c r="J12" s="53"/>
      <c r="P12"/>
      <c r="Q12"/>
    </row>
    <row r="13" spans="2:17" ht="7.5" customHeight="1" thickBot="1">
      <c r="B13" s="77"/>
      <c r="C13" s="77"/>
      <c r="D13" s="77"/>
      <c r="E13" s="77"/>
      <c r="F13" s="77"/>
      <c r="G13" s="77"/>
      <c r="H13" s="47"/>
      <c r="I13" s="53"/>
      <c r="J13" s="53"/>
      <c r="P13"/>
      <c r="Q13"/>
    </row>
    <row r="14" spans="2:17" ht="16" thickBot="1">
      <c r="B14" s="61" t="s">
        <v>0</v>
      </c>
      <c r="C14" s="83" t="s">
        <v>1</v>
      </c>
      <c r="D14" s="84"/>
      <c r="E14" s="59" t="s">
        <v>2</v>
      </c>
      <c r="F14" s="59" t="s">
        <v>3</v>
      </c>
      <c r="G14" s="59" t="s">
        <v>4</v>
      </c>
      <c r="H14" s="59" t="s">
        <v>10</v>
      </c>
      <c r="I14" s="60" t="s">
        <v>11</v>
      </c>
    </row>
    <row r="15" spans="2:17" ht="8.25" customHeight="1">
      <c r="B15" s="71">
        <v>1</v>
      </c>
      <c r="C15" s="78" t="s">
        <v>19</v>
      </c>
      <c r="D15" s="79"/>
      <c r="E15" s="40">
        <v>173</v>
      </c>
      <c r="F15" s="40">
        <v>162.5</v>
      </c>
      <c r="G15" s="62">
        <v>1</v>
      </c>
      <c r="H15" s="8"/>
      <c r="I15" s="63"/>
    </row>
    <row r="16" spans="2:17">
      <c r="B16" s="9">
        <v>2</v>
      </c>
      <c r="C16" s="78" t="s">
        <v>19</v>
      </c>
      <c r="D16" s="79"/>
      <c r="E16" s="41">
        <v>102</v>
      </c>
      <c r="F16" s="41">
        <v>136.5</v>
      </c>
      <c r="G16" s="58">
        <v>1</v>
      </c>
      <c r="H16" s="10"/>
      <c r="I16" s="64"/>
    </row>
    <row r="17" spans="2:31">
      <c r="B17" s="9">
        <v>3</v>
      </c>
      <c r="C17" s="78" t="s">
        <v>19</v>
      </c>
      <c r="D17" s="79"/>
      <c r="E17" s="41">
        <v>152</v>
      </c>
      <c r="F17" s="41">
        <v>162.5</v>
      </c>
      <c r="G17" s="72">
        <v>1</v>
      </c>
      <c r="H17" s="10"/>
      <c r="I17" s="64"/>
    </row>
    <row r="18" spans="2:31">
      <c r="B18" s="9">
        <v>4</v>
      </c>
      <c r="C18" s="78" t="s">
        <v>19</v>
      </c>
      <c r="D18" s="79"/>
      <c r="E18" s="41">
        <v>161</v>
      </c>
      <c r="F18" s="41">
        <v>249.5</v>
      </c>
      <c r="G18" s="72">
        <v>1</v>
      </c>
      <c r="H18" s="10"/>
      <c r="I18" s="64"/>
    </row>
    <row r="19" spans="2:31">
      <c r="B19" s="9">
        <v>5</v>
      </c>
      <c r="C19" s="78" t="s">
        <v>19</v>
      </c>
      <c r="D19" s="79"/>
      <c r="E19" s="41">
        <v>86</v>
      </c>
      <c r="F19" s="41">
        <v>223.7</v>
      </c>
      <c r="G19" s="72">
        <v>1</v>
      </c>
      <c r="H19" s="10"/>
      <c r="I19" s="64"/>
    </row>
    <row r="20" spans="2:31">
      <c r="B20" s="9">
        <v>6</v>
      </c>
      <c r="C20" s="78" t="s">
        <v>19</v>
      </c>
      <c r="D20" s="79"/>
      <c r="E20" s="41">
        <v>90</v>
      </c>
      <c r="F20" s="41">
        <v>86.5</v>
      </c>
      <c r="G20" s="72">
        <v>1</v>
      </c>
      <c r="H20" s="10"/>
      <c r="I20" s="64"/>
    </row>
    <row r="21" spans="2:31">
      <c r="B21" s="9">
        <v>7</v>
      </c>
      <c r="C21" s="78" t="s">
        <v>19</v>
      </c>
      <c r="D21" s="79"/>
      <c r="E21" s="41">
        <v>173</v>
      </c>
      <c r="F21" s="41">
        <v>135.5</v>
      </c>
      <c r="G21" s="72">
        <v>1</v>
      </c>
      <c r="H21" s="10"/>
      <c r="I21" s="64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"/>
      <c r="Z21" s="2"/>
      <c r="AA21" s="2"/>
      <c r="AB21" s="2"/>
      <c r="AC21" s="2"/>
      <c r="AD21" s="2"/>
      <c r="AE21" s="2"/>
    </row>
    <row r="22" spans="2:31">
      <c r="B22" s="9">
        <v>8</v>
      </c>
      <c r="C22" s="78" t="s">
        <v>19</v>
      </c>
      <c r="D22" s="79"/>
      <c r="E22" s="41">
        <v>114</v>
      </c>
      <c r="F22" s="41">
        <v>135.5</v>
      </c>
      <c r="G22" s="72">
        <v>1</v>
      </c>
      <c r="H22" s="10"/>
      <c r="I22" s="64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"/>
      <c r="Z22" s="2"/>
      <c r="AA22" s="2"/>
      <c r="AB22" s="2"/>
      <c r="AC22" s="2"/>
      <c r="AD22" s="2"/>
      <c r="AE22" s="2"/>
    </row>
    <row r="23" spans="2:31">
      <c r="B23" s="9">
        <v>9</v>
      </c>
      <c r="C23" s="78" t="s">
        <v>19</v>
      </c>
      <c r="D23" s="79"/>
      <c r="E23" s="41">
        <v>114</v>
      </c>
      <c r="F23" s="41">
        <v>135.5</v>
      </c>
      <c r="G23" s="72">
        <v>1</v>
      </c>
      <c r="H23" s="10"/>
      <c r="I23" s="64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"/>
      <c r="Z23" s="2"/>
      <c r="AA23" s="2"/>
      <c r="AB23" s="2"/>
      <c r="AC23" s="2"/>
      <c r="AD23" s="2"/>
      <c r="AE23" s="2"/>
    </row>
    <row r="24" spans="2:31" ht="16" thickBot="1">
      <c r="B24" s="9">
        <v>10</v>
      </c>
      <c r="C24" s="78" t="s">
        <v>19</v>
      </c>
      <c r="D24" s="79"/>
      <c r="E24" s="41">
        <v>163</v>
      </c>
      <c r="F24" s="41">
        <v>135.5</v>
      </c>
      <c r="G24" s="72">
        <v>1</v>
      </c>
      <c r="H24" s="10"/>
      <c r="I24" s="64"/>
      <c r="J24" s="28"/>
      <c r="K24" s="28"/>
      <c r="L24" s="28"/>
      <c r="M24" s="80" t="s">
        <v>33</v>
      </c>
      <c r="N24" s="81" t="s">
        <v>32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"/>
      <c r="Z24" s="2"/>
      <c r="AA24" s="2"/>
      <c r="AB24" s="2"/>
      <c r="AC24" s="2"/>
      <c r="AD24" s="2"/>
      <c r="AE24" s="2"/>
    </row>
    <row r="25" spans="2:31" ht="16" thickBot="1">
      <c r="B25" s="11" t="s">
        <v>5</v>
      </c>
      <c r="C25" s="13"/>
      <c r="D25" s="13"/>
      <c r="E25" s="13"/>
      <c r="F25" s="13"/>
      <c r="G25" s="59">
        <f>SUM(G15:G24)</f>
        <v>10</v>
      </c>
      <c r="H25" s="13"/>
      <c r="I25" s="66">
        <f>SUM(I15:I24)</f>
        <v>0</v>
      </c>
      <c r="J25" s="28"/>
      <c r="K25" s="28"/>
      <c r="L25" s="28"/>
      <c r="M25" s="80"/>
      <c r="N25" s="81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"/>
      <c r="Z25" s="2"/>
      <c r="AA25" s="2"/>
      <c r="AB25" s="2"/>
      <c r="AC25" s="2"/>
      <c r="AD25" s="2"/>
      <c r="AE25" s="2"/>
    </row>
    <row r="26" spans="2:31" ht="16" thickBot="1">
      <c r="B26" s="14"/>
      <c r="C26" s="15" t="s">
        <v>35</v>
      </c>
      <c r="D26" s="15"/>
      <c r="E26" s="15"/>
      <c r="F26" s="15"/>
      <c r="G26" s="75"/>
      <c r="H26" s="73"/>
      <c r="I26" s="63"/>
      <c r="J26" s="70" t="s">
        <v>20</v>
      </c>
      <c r="K26" s="48" t="s">
        <v>21</v>
      </c>
      <c r="L26" s="55" t="s">
        <v>22</v>
      </c>
      <c r="M26" s="80"/>
      <c r="N26" s="81"/>
      <c r="O26" s="48" t="s">
        <v>23</v>
      </c>
      <c r="P26" s="48" t="s">
        <v>24</v>
      </c>
      <c r="Q26" s="28"/>
      <c r="R26" s="28"/>
      <c r="S26" s="28"/>
      <c r="T26" s="28"/>
      <c r="U26" s="28"/>
      <c r="V26" s="28"/>
      <c r="W26" s="28"/>
      <c r="X26" s="28"/>
      <c r="Y26" s="3"/>
      <c r="Z26" s="3"/>
      <c r="AA26" s="3"/>
      <c r="AB26" s="3"/>
      <c r="AC26" s="3"/>
      <c r="AD26" s="3"/>
      <c r="AE26" s="3"/>
    </row>
    <row r="27" spans="2:31">
      <c r="B27" s="16"/>
      <c r="C27" s="17" t="s">
        <v>26</v>
      </c>
      <c r="D27" s="17"/>
      <c r="E27" s="17"/>
      <c r="F27" s="17"/>
      <c r="G27" s="18"/>
      <c r="H27" s="72"/>
      <c r="I27" s="64"/>
      <c r="J27" s="49" t="s">
        <v>25</v>
      </c>
      <c r="K27" s="50">
        <f>SUM(E15/100)*G15</f>
        <v>1.73</v>
      </c>
      <c r="L27" s="50">
        <f>SUM(F15/100)*2*G15</f>
        <v>3.25</v>
      </c>
      <c r="M27" s="50">
        <f>SUM(E15/100)*(F15/100)</f>
        <v>2.8112499999999998</v>
      </c>
      <c r="N27" s="50">
        <f>SUM(E15/100)*(F15/100)*G15</f>
        <v>2.8112499999999998</v>
      </c>
      <c r="O27" s="50">
        <f>SUM(E15/100)*(F15/100)*2.8</f>
        <v>7.8714999999999993</v>
      </c>
      <c r="P27" s="50">
        <f>SUM(O27*0.15)+O27</f>
        <v>9.052225</v>
      </c>
      <c r="Q27" s="4"/>
      <c r="R27" s="4"/>
      <c r="S27" s="4"/>
      <c r="T27" s="4"/>
      <c r="U27" s="4"/>
      <c r="V27" s="4"/>
      <c r="W27" s="4"/>
      <c r="X27" s="29"/>
      <c r="Y27" s="30"/>
      <c r="Z27" s="30"/>
      <c r="AA27" s="31"/>
      <c r="AB27" s="31"/>
      <c r="AC27" s="31"/>
      <c r="AD27" s="31"/>
      <c r="AE27" s="31"/>
    </row>
    <row r="28" spans="2:31">
      <c r="B28" s="16"/>
      <c r="C28" s="17" t="s">
        <v>36</v>
      </c>
      <c r="D28" s="17"/>
      <c r="E28" s="17"/>
      <c r="F28" s="17"/>
      <c r="G28" s="18"/>
      <c r="H28" s="72"/>
      <c r="I28" s="64"/>
      <c r="J28" s="49" t="s">
        <v>25</v>
      </c>
      <c r="K28" s="50">
        <f>SUM(E16/100)*G16</f>
        <v>1.02</v>
      </c>
      <c r="L28" s="50">
        <f>SUM(F16/100)*2*G16</f>
        <v>2.73</v>
      </c>
      <c r="M28" s="50">
        <f>SUM(E16/100)*(F16/100)</f>
        <v>1.3923000000000001</v>
      </c>
      <c r="N28" s="50">
        <f>SUM(E16/100)*(F16/100)*G16</f>
        <v>1.3923000000000001</v>
      </c>
      <c r="O28" s="50">
        <f>SUM(E16/100)*(F16/100)*2.8</f>
        <v>3.8984399999999999</v>
      </c>
      <c r="P28" s="50">
        <f t="shared" ref="P28" si="0">SUM(O28*0.15)+O28</f>
        <v>4.483206</v>
      </c>
      <c r="Q28" s="4"/>
      <c r="R28" s="4"/>
      <c r="S28" s="4"/>
      <c r="T28" s="4"/>
      <c r="U28" s="4"/>
      <c r="V28" s="4"/>
      <c r="W28" s="4"/>
      <c r="X28" s="29"/>
      <c r="Y28" s="30"/>
      <c r="Z28" s="5"/>
      <c r="AA28" s="31"/>
      <c r="AB28" s="31"/>
      <c r="AC28" s="31"/>
      <c r="AD28" s="31"/>
      <c r="AE28" s="31"/>
    </row>
    <row r="29" spans="2:31">
      <c r="B29" s="16"/>
      <c r="C29" s="19" t="s">
        <v>6</v>
      </c>
      <c r="D29" s="19"/>
      <c r="E29" s="44"/>
      <c r="F29" s="44"/>
      <c r="G29" s="45"/>
      <c r="H29" s="46"/>
      <c r="I29" s="67"/>
      <c r="J29" s="49" t="s">
        <v>25</v>
      </c>
      <c r="K29" s="50">
        <f>SUM(E17/100)*G17</f>
        <v>1.52</v>
      </c>
      <c r="L29" s="50">
        <f>SUM(F17/100)*2*G17</f>
        <v>3.25</v>
      </c>
      <c r="M29" s="76">
        <f>SUM(E17/100)*(F17/100)</f>
        <v>2.4700000000000002</v>
      </c>
      <c r="N29" s="76">
        <f>SUM(E17/100)*(F17/100)*G17</f>
        <v>2.4700000000000002</v>
      </c>
      <c r="O29" s="50">
        <f>SUM(E17/100)*(F17/100)*2.8</f>
        <v>6.9160000000000004</v>
      </c>
      <c r="P29" s="50">
        <f t="shared" ref="P29:P36" si="1">SUM(O29*0.15)+O29</f>
        <v>7.9534000000000002</v>
      </c>
      <c r="Q29" s="4"/>
      <c r="R29" s="4"/>
      <c r="S29" s="4"/>
      <c r="T29" s="4"/>
      <c r="U29" s="4"/>
      <c r="V29" s="4"/>
      <c r="W29" s="4"/>
      <c r="X29" s="29"/>
      <c r="Y29" s="30"/>
      <c r="Z29" s="5"/>
      <c r="AA29" s="31"/>
      <c r="AB29" s="31"/>
      <c r="AC29" s="31"/>
      <c r="AD29" s="31"/>
      <c r="AE29" s="31"/>
    </row>
    <row r="30" spans="2:31">
      <c r="B30" s="35"/>
      <c r="C30" s="19" t="s">
        <v>27</v>
      </c>
      <c r="D30" s="19"/>
      <c r="E30" s="19"/>
      <c r="F30" s="19"/>
      <c r="G30" s="42"/>
      <c r="H30" s="43"/>
      <c r="I30" s="67"/>
      <c r="J30" s="49" t="s">
        <v>25</v>
      </c>
      <c r="K30" s="50">
        <f>SUM(E18/100)*G18</f>
        <v>1.61</v>
      </c>
      <c r="L30" s="50">
        <f>SUM(F18/100)*2*G18</f>
        <v>4.99</v>
      </c>
      <c r="M30" s="76">
        <f>SUM(E18/100)*(F18/100)</f>
        <v>4.0169500000000005</v>
      </c>
      <c r="N30" s="76">
        <f>SUM(E18/100)*(F18/100)*G18</f>
        <v>4.0169500000000005</v>
      </c>
      <c r="O30" s="50">
        <f>SUM(E18/100)*(F18/100)*2.8</f>
        <v>11.24746</v>
      </c>
      <c r="P30" s="50">
        <f t="shared" si="1"/>
        <v>12.934578999999999</v>
      </c>
      <c r="Q30" s="4"/>
      <c r="R30" s="4"/>
      <c r="S30" s="4"/>
      <c r="T30" s="4"/>
      <c r="U30" s="4"/>
      <c r="V30" s="4"/>
      <c r="W30" s="4"/>
      <c r="X30" s="29"/>
      <c r="Y30" s="30"/>
      <c r="Z30" s="5"/>
      <c r="AA30" s="31"/>
      <c r="AB30" s="31"/>
      <c r="AC30" s="31"/>
      <c r="AD30" s="31"/>
      <c r="AE30" s="31"/>
    </row>
    <row r="31" spans="2:31">
      <c r="B31" s="35"/>
      <c r="C31" s="36" t="s">
        <v>28</v>
      </c>
      <c r="D31" s="36"/>
      <c r="E31" s="36"/>
      <c r="F31" s="36"/>
      <c r="G31" s="38"/>
      <c r="H31" s="37"/>
      <c r="I31" s="68"/>
      <c r="J31" s="49" t="s">
        <v>25</v>
      </c>
      <c r="K31" s="50">
        <f>SUM(E19/100)*G19</f>
        <v>0.86</v>
      </c>
      <c r="L31" s="50">
        <f>SUM(F19/100)*2*G19</f>
        <v>4.4740000000000002</v>
      </c>
      <c r="M31" s="50">
        <f>SUM(E19/100)*(F19/100)</f>
        <v>1.9238200000000001</v>
      </c>
      <c r="N31" s="50">
        <f>SUM(E19/100)*(F19/100)*G19</f>
        <v>1.9238200000000001</v>
      </c>
      <c r="O31" s="50">
        <f>SUM(E19/100)*(F19/100)*2.8</f>
        <v>5.3866959999999997</v>
      </c>
      <c r="P31" s="50">
        <f t="shared" si="1"/>
        <v>6.1947003999999994</v>
      </c>
      <c r="Q31" s="4"/>
      <c r="R31" s="4"/>
      <c r="S31" s="4"/>
      <c r="T31" s="4"/>
      <c r="U31" s="4"/>
      <c r="V31" s="4"/>
      <c r="W31" s="4"/>
      <c r="X31" s="29"/>
      <c r="Y31" s="30"/>
      <c r="Z31" s="5"/>
      <c r="AA31" s="31"/>
      <c r="AB31" s="31"/>
      <c r="AC31" s="31"/>
      <c r="AD31" s="31"/>
      <c r="AE31" s="31"/>
    </row>
    <row r="32" spans="2:31">
      <c r="B32" s="35"/>
      <c r="C32" s="36" t="s">
        <v>30</v>
      </c>
      <c r="D32" s="36"/>
      <c r="E32" s="36"/>
      <c r="F32" s="36"/>
      <c r="G32" s="38"/>
      <c r="H32" s="37"/>
      <c r="I32" s="68"/>
      <c r="J32" s="49" t="s">
        <v>25</v>
      </c>
      <c r="K32" s="50">
        <f>SUM(E20/100)*G20</f>
        <v>0.9</v>
      </c>
      <c r="L32" s="50">
        <f>SUM(F20/100)*2*G20</f>
        <v>1.73</v>
      </c>
      <c r="M32" s="50">
        <f>SUM(E20/100)*(F20/100)</f>
        <v>0.77849999999999997</v>
      </c>
      <c r="N32" s="50">
        <f>SUM(E20/100)*(F20/100)*G20</f>
        <v>0.77849999999999997</v>
      </c>
      <c r="O32" s="50">
        <f>SUM(E20/100)*(F20/100)*2.8</f>
        <v>2.1797999999999997</v>
      </c>
      <c r="P32" s="50">
        <f t="shared" si="1"/>
        <v>2.5067699999999995</v>
      </c>
      <c r="Q32" s="4"/>
      <c r="R32" s="4"/>
      <c r="S32" s="4"/>
      <c r="T32" s="4"/>
      <c r="U32" s="4"/>
      <c r="V32" s="4"/>
      <c r="W32" s="4"/>
      <c r="X32" s="29"/>
      <c r="Y32" s="30"/>
      <c r="Z32" s="5"/>
      <c r="AA32" s="31"/>
      <c r="AB32" s="31"/>
      <c r="AC32" s="31"/>
      <c r="AD32" s="31"/>
      <c r="AE32" s="31"/>
    </row>
    <row r="33" spans="2:31">
      <c r="B33" s="35"/>
      <c r="C33" s="36" t="s">
        <v>29</v>
      </c>
      <c r="D33" s="36"/>
      <c r="E33" s="36"/>
      <c r="F33" s="36"/>
      <c r="G33" s="38"/>
      <c r="H33" s="37"/>
      <c r="I33" s="68"/>
      <c r="J33" s="49" t="s">
        <v>25</v>
      </c>
      <c r="K33" s="50">
        <f>SUM(E21/100)*G21</f>
        <v>1.73</v>
      </c>
      <c r="L33" s="50">
        <f>SUM(F21/100)*2*G21</f>
        <v>2.71</v>
      </c>
      <c r="M33" s="50">
        <f>SUM(E21/100)*(F21/100)</f>
        <v>2.34415</v>
      </c>
      <c r="N33" s="50">
        <f>SUM(E21/100)*(F21/100)*G21</f>
        <v>2.34415</v>
      </c>
      <c r="O33" s="50">
        <f>SUM(E21/100)*(F21/100)*2.8</f>
        <v>6.5636199999999993</v>
      </c>
      <c r="P33" s="50">
        <f t="shared" si="1"/>
        <v>7.5481629999999988</v>
      </c>
      <c r="Q33" s="4"/>
      <c r="R33" s="4"/>
      <c r="S33" s="4"/>
      <c r="T33" s="4"/>
      <c r="U33" s="4"/>
      <c r="V33" s="4"/>
      <c r="W33" s="4"/>
      <c r="X33" s="29"/>
      <c r="Y33" s="30"/>
      <c r="Z33" s="5"/>
      <c r="AA33" s="31"/>
      <c r="AB33" s="31"/>
      <c r="AC33" s="31"/>
      <c r="AD33" s="31"/>
      <c r="AE33" s="31"/>
    </row>
    <row r="34" spans="2:31" ht="16" thickBot="1">
      <c r="B34" s="20"/>
      <c r="C34" s="21" t="s">
        <v>12</v>
      </c>
      <c r="D34" s="21"/>
      <c r="E34" s="21"/>
      <c r="F34" s="21"/>
      <c r="G34" s="39"/>
      <c r="H34" s="22"/>
      <c r="I34" s="65"/>
      <c r="J34" s="49" t="s">
        <v>25</v>
      </c>
      <c r="K34" s="50">
        <f>SUM(E22/100)*G22</f>
        <v>1.1399999999999999</v>
      </c>
      <c r="L34" s="50">
        <f>SUM(F22/100)*2*G22</f>
        <v>2.71</v>
      </c>
      <c r="M34" s="50">
        <f>SUM(E22/100)*(F22/100)</f>
        <v>1.5446999999999997</v>
      </c>
      <c r="N34" s="50">
        <f>SUM(E22/100)*(F22/100)*G22</f>
        <v>1.5446999999999997</v>
      </c>
      <c r="O34" s="50">
        <f>SUM(E22/100)*(F22/100)*2.8</f>
        <v>4.3251599999999986</v>
      </c>
      <c r="P34" s="50">
        <f t="shared" si="1"/>
        <v>4.9739339999999981</v>
      </c>
      <c r="Q34" s="4"/>
      <c r="R34" s="4"/>
      <c r="S34" s="4"/>
      <c r="T34" s="4"/>
      <c r="U34" s="4"/>
      <c r="V34" s="4"/>
      <c r="W34" s="4"/>
      <c r="X34" s="29"/>
      <c r="Y34" s="30"/>
      <c r="Z34" s="5"/>
      <c r="AA34" s="31"/>
      <c r="AB34" s="31"/>
      <c r="AC34" s="31"/>
      <c r="AD34" s="31"/>
      <c r="AE34" s="31"/>
    </row>
    <row r="35" spans="2:31">
      <c r="B35" s="14" t="s">
        <v>7</v>
      </c>
      <c r="C35" s="15"/>
      <c r="D35" s="15"/>
      <c r="E35" s="15"/>
      <c r="F35" s="15"/>
      <c r="G35" s="15"/>
      <c r="H35" s="15"/>
      <c r="I35" s="63"/>
      <c r="J35" s="49" t="s">
        <v>25</v>
      </c>
      <c r="K35" s="50">
        <f>SUM(E23/100)*G23</f>
        <v>1.1399999999999999</v>
      </c>
      <c r="L35" s="50">
        <f>SUM(F23/100)*2*G23</f>
        <v>2.71</v>
      </c>
      <c r="M35" s="50">
        <f>SUM(E23/100)*(F23/100)</f>
        <v>1.5446999999999997</v>
      </c>
      <c r="N35" s="50">
        <f>SUM(E23/100)*(F23/100)*G23</f>
        <v>1.5446999999999997</v>
      </c>
      <c r="O35" s="50">
        <f>SUM(E23/100)*(F23/100)*2.8</f>
        <v>4.3251599999999986</v>
      </c>
      <c r="P35" s="50">
        <f t="shared" si="1"/>
        <v>4.9739339999999981</v>
      </c>
      <c r="Q35" s="4"/>
      <c r="R35" s="4"/>
      <c r="S35" s="4"/>
      <c r="T35" s="4"/>
      <c r="U35" s="4"/>
      <c r="V35" s="4"/>
      <c r="W35" s="4"/>
      <c r="X35" s="29"/>
      <c r="Y35" s="30"/>
      <c r="Z35" s="5"/>
      <c r="AA35" s="31"/>
      <c r="AB35" s="31"/>
      <c r="AC35" s="31"/>
      <c r="AD35" s="31"/>
      <c r="AE35" s="31"/>
    </row>
    <row r="36" spans="2:31" ht="16" thickBot="1">
      <c r="B36" s="20"/>
      <c r="C36" s="21" t="s">
        <v>8</v>
      </c>
      <c r="D36" s="21"/>
      <c r="E36" s="21"/>
      <c r="F36" s="21"/>
      <c r="G36" s="23"/>
      <c r="H36" s="21"/>
      <c r="I36" s="65"/>
      <c r="J36" s="49" t="s">
        <v>25</v>
      </c>
      <c r="K36" s="50">
        <f>SUM(E24/100)*G24</f>
        <v>1.63</v>
      </c>
      <c r="L36" s="50">
        <f>SUM(F24/100)*2*G24</f>
        <v>2.71</v>
      </c>
      <c r="M36" s="50">
        <f>SUM(E24/100)*(F24/100)</f>
        <v>2.20865</v>
      </c>
      <c r="N36" s="50">
        <f>SUM(E24/100)*(F24/100)*G24</f>
        <v>2.20865</v>
      </c>
      <c r="O36" s="50">
        <f>SUM(E24/100)*(F24/100)*2.8</f>
        <v>6.1842199999999998</v>
      </c>
      <c r="P36" s="50">
        <f t="shared" si="1"/>
        <v>7.111853</v>
      </c>
      <c r="Q36" s="4"/>
      <c r="R36" s="4"/>
      <c r="S36" s="4"/>
      <c r="T36" s="4"/>
      <c r="U36" s="4"/>
      <c r="V36" s="4"/>
      <c r="W36" s="4"/>
      <c r="X36" s="29"/>
      <c r="Y36" s="30"/>
      <c r="Z36" s="5"/>
      <c r="AA36" s="31"/>
      <c r="AB36" s="31"/>
      <c r="AC36" s="31"/>
      <c r="AD36" s="31"/>
      <c r="AE36" s="31"/>
    </row>
    <row r="37" spans="2:31" ht="16" thickBot="1">
      <c r="B37" s="12" t="s">
        <v>13</v>
      </c>
      <c r="C37" s="13"/>
      <c r="D37" s="13"/>
      <c r="E37" s="13"/>
      <c r="F37" s="13"/>
      <c r="G37" s="13"/>
      <c r="H37" s="13"/>
      <c r="I37" s="66"/>
      <c r="J37" s="51"/>
      <c r="K37" s="52">
        <f>SUM(K27:K36)</f>
        <v>13.280000000000001</v>
      </c>
      <c r="L37" s="52">
        <f>SUM(L27:L36)</f>
        <v>31.264000000000006</v>
      </c>
      <c r="M37" s="52"/>
      <c r="N37" s="52">
        <f>SUM(N27:N36)</f>
        <v>21.035019999999996</v>
      </c>
      <c r="O37" s="56"/>
      <c r="P37" s="56"/>
      <c r="Q37" s="6"/>
      <c r="R37" s="6"/>
      <c r="S37" s="32"/>
      <c r="T37" s="6"/>
      <c r="U37" s="33"/>
      <c r="V37" s="33"/>
      <c r="W37" s="33"/>
      <c r="X37" s="34"/>
      <c r="Y37" s="33"/>
      <c r="Z37" s="5"/>
      <c r="AA37" s="33"/>
      <c r="AB37" s="33"/>
      <c r="AC37" s="33"/>
      <c r="AD37" s="33"/>
      <c r="AE37" s="33"/>
    </row>
    <row r="38" spans="2:31" ht="20.5" thickBot="1">
      <c r="B38" s="24" t="s">
        <v>9</v>
      </c>
      <c r="C38" s="25"/>
      <c r="D38" s="25"/>
      <c r="E38" s="25"/>
      <c r="F38" s="25"/>
      <c r="G38" s="25"/>
      <c r="H38" s="25"/>
      <c r="I38" s="69"/>
    </row>
    <row r="39" spans="2:31">
      <c r="B39" s="7"/>
      <c r="C39" s="7"/>
      <c r="D39" s="7"/>
      <c r="E39" s="7"/>
      <c r="F39" s="7"/>
      <c r="G39" s="7"/>
      <c r="H39" s="7"/>
      <c r="I39" s="7"/>
    </row>
    <row r="40" spans="2:31">
      <c r="B40" s="82" t="s">
        <v>14</v>
      </c>
      <c r="C40" s="82"/>
      <c r="D40" s="7" t="s">
        <v>15</v>
      </c>
      <c r="E40" s="7"/>
      <c r="F40" s="7"/>
      <c r="G40" s="7"/>
      <c r="H40" s="7"/>
      <c r="I40" s="7"/>
    </row>
    <row r="41" spans="2:31">
      <c r="B41" s="7"/>
      <c r="C41" s="7"/>
      <c r="D41" s="7"/>
      <c r="E41" s="7"/>
      <c r="F41" s="7"/>
      <c r="G41" s="7"/>
      <c r="H41" s="7"/>
      <c r="I41" s="7"/>
    </row>
    <row r="42" spans="2:31">
      <c r="B42" s="74" t="s">
        <v>16</v>
      </c>
      <c r="C42" s="74"/>
      <c r="D42" s="74"/>
      <c r="E42" s="27" t="s">
        <v>31</v>
      </c>
      <c r="F42" s="7"/>
      <c r="G42" s="7"/>
      <c r="H42" s="7"/>
    </row>
    <row r="43" spans="2:31">
      <c r="B43" s="57"/>
      <c r="C43" s="57"/>
      <c r="D43" s="57"/>
      <c r="E43" s="57"/>
      <c r="F43" s="27"/>
      <c r="G43" s="7"/>
      <c r="H43" s="7"/>
      <c r="I43" s="7"/>
    </row>
    <row r="44" spans="2:31">
      <c r="B44" s="57"/>
      <c r="C44" s="57"/>
      <c r="D44" s="57"/>
      <c r="E44" s="57"/>
      <c r="F44" s="27"/>
      <c r="G44" s="7"/>
      <c r="H44" s="7"/>
      <c r="I44" s="7"/>
    </row>
    <row r="45" spans="2:31">
      <c r="B45" s="7"/>
      <c r="C45" s="7"/>
      <c r="D45" s="7"/>
      <c r="E45" s="7"/>
      <c r="F45" s="7"/>
      <c r="G45" s="7"/>
      <c r="H45" s="7"/>
      <c r="I45" s="7"/>
    </row>
    <row r="46" spans="2:31">
      <c r="B46" s="26" t="s">
        <v>17</v>
      </c>
      <c r="C46" s="26"/>
      <c r="D46" s="26"/>
      <c r="E46" s="26"/>
      <c r="F46" s="26"/>
      <c r="G46" s="26"/>
      <c r="H46" s="26"/>
      <c r="I46" s="26"/>
    </row>
    <row r="47" spans="2:31">
      <c r="B47" s="7"/>
      <c r="C47" s="7"/>
      <c r="D47" s="7"/>
      <c r="E47" s="7"/>
      <c r="F47" s="7"/>
      <c r="G47" s="7"/>
      <c r="H47" s="7"/>
      <c r="I47" s="7"/>
    </row>
    <row r="48" spans="2:31">
      <c r="B48" s="7" t="s">
        <v>18</v>
      </c>
      <c r="C48" s="7"/>
      <c r="D48" s="7"/>
      <c r="E48" s="7"/>
      <c r="F48" s="7"/>
      <c r="G48" s="7"/>
      <c r="H48" s="7"/>
      <c r="I48" s="7"/>
    </row>
    <row r="49" spans="2:17">
      <c r="B49" s="7"/>
      <c r="C49" s="7"/>
      <c r="D49" s="7"/>
      <c r="E49" s="7"/>
      <c r="F49" s="7"/>
      <c r="G49" s="7"/>
      <c r="H49" s="7"/>
      <c r="I49" s="7"/>
    </row>
    <row r="50" spans="2:17" ht="28.5" customHeight="1"/>
    <row r="57" spans="2:17" ht="12" customHeight="1"/>
    <row r="59" spans="2:17" ht="9.75" customHeight="1"/>
    <row r="64" spans="2:17">
      <c r="J64"/>
      <c r="K64"/>
      <c r="L64"/>
      <c r="M64"/>
      <c r="N64"/>
      <c r="O64"/>
      <c r="P64"/>
      <c r="Q64"/>
    </row>
    <row r="65" spans="10:17">
      <c r="J65"/>
      <c r="K65"/>
      <c r="L65"/>
      <c r="M65"/>
      <c r="N65"/>
      <c r="O65"/>
      <c r="P65"/>
      <c r="Q65"/>
    </row>
    <row r="66" spans="10:17">
      <c r="J66"/>
      <c r="K66"/>
      <c r="L66"/>
      <c r="M66"/>
      <c r="N66"/>
      <c r="O66"/>
      <c r="P66"/>
      <c r="Q66"/>
    </row>
    <row r="67" spans="10:17">
      <c r="J67"/>
      <c r="K67"/>
      <c r="L67"/>
      <c r="M67"/>
      <c r="N67"/>
      <c r="O67"/>
      <c r="P67"/>
      <c r="Q67"/>
    </row>
    <row r="68" spans="10:17">
      <c r="J68"/>
      <c r="K68"/>
      <c r="L68"/>
      <c r="M68"/>
      <c r="N68"/>
      <c r="O68"/>
      <c r="P68"/>
      <c r="Q68"/>
    </row>
    <row r="69" spans="10:17">
      <c r="J69"/>
      <c r="K69"/>
      <c r="L69"/>
      <c r="M69"/>
      <c r="N69"/>
      <c r="O69"/>
      <c r="P69"/>
      <c r="Q69"/>
    </row>
  </sheetData>
  <mergeCells count="4">
    <mergeCell ref="B40:C40"/>
    <mergeCell ref="C14:D14"/>
    <mergeCell ref="M24:M26"/>
    <mergeCell ref="N24:N26"/>
  </mergeCells>
  <pageMargins left="0.7" right="0.7" top="0.78740157499999996" bottom="0.78740157499999996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Petr Friedberger</cp:lastModifiedBy>
  <cp:lastPrinted>2018-05-03T12:00:28Z</cp:lastPrinted>
  <dcterms:created xsi:type="dcterms:W3CDTF">2017-10-06T11:41:11Z</dcterms:created>
  <dcterms:modified xsi:type="dcterms:W3CDTF">2018-05-03T12:00:45Z</dcterms:modified>
</cp:coreProperties>
</file>