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oložky" sheetId="1" r:id="rId1"/>
    <sheet name="__VBA__0" sheetId="2" r:id="rId2"/>
    <sheet name="__VBA__1" sheetId="3" r:id="rId3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Položky!#REF!</definedName>
    <definedName name="HSV">#REF!</definedName>
    <definedName name="HSV0">Položky!#REF!</definedName>
    <definedName name="HZS">#REF!</definedName>
    <definedName name="HZS0">Položky!#REF!</definedName>
    <definedName name="JKSO">#REF!</definedName>
    <definedName name="MJ">#REF!</definedName>
    <definedName name="Mont">#REF!</definedName>
    <definedName name="Montaz0">Položky!#REF!</definedName>
    <definedName name="NazevDilu">#REF!</definedName>
    <definedName name="nazevobjektu">#REF!</definedName>
    <definedName name="nazevstavby">#REF!</definedName>
    <definedName name="_xlnm.Print_Titles" localSheetId="0">Položky!$1:$6</definedName>
    <definedName name="Objednatel">#REF!</definedName>
    <definedName name="_xlnm.Print_Area" localSheetId="0">Položky!$A$1:$G$49</definedName>
    <definedName name="PocetMJ">#REF!</definedName>
    <definedName name="Poznamka">#REF!</definedName>
    <definedName name="Projektant">#REF!</definedName>
    <definedName name="PSV">#REF!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>0</definedName>
    <definedName name="solver_num" localSheetId="2">0</definedName>
    <definedName name="solver_opt" localSheetId="0">Položky!#REF!</definedName>
    <definedName name="solver_typ" localSheetId="2">1</definedName>
    <definedName name="solver_val" localSheetId="2">0</definedName>
    <definedName name="Typ">Položky!#REF!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25725"/>
</workbook>
</file>

<file path=xl/calcChain.xml><?xml version="1.0" encoding="utf-8"?>
<calcChain xmlns="http://schemas.openxmlformats.org/spreadsheetml/2006/main">
  <c r="G8" i="1"/>
  <c r="BA8"/>
  <c r="BB8"/>
  <c r="BC8"/>
  <c r="BD8"/>
  <c r="BE8"/>
  <c r="G9"/>
  <c r="BA9"/>
  <c r="BB9"/>
  <c r="BC9"/>
  <c r="BD9"/>
  <c r="BE9"/>
  <c r="G11"/>
  <c r="BA11"/>
  <c r="BB11"/>
  <c r="BC11"/>
  <c r="BD11"/>
  <c r="BE11"/>
  <c r="G13"/>
  <c r="BA13"/>
  <c r="BB13"/>
  <c r="BC13"/>
  <c r="BD13"/>
  <c r="BE13"/>
  <c r="G14"/>
  <c r="BA14"/>
  <c r="BB14"/>
  <c r="BC14"/>
  <c r="BD14"/>
  <c r="BE14"/>
  <c r="G15"/>
  <c r="BA15"/>
  <c r="BB15"/>
  <c r="BC15"/>
  <c r="BD15"/>
  <c r="BE15"/>
  <c r="C16"/>
  <c r="BA16"/>
  <c r="BC16"/>
  <c r="BE16"/>
  <c r="G18"/>
  <c r="G24" s="1"/>
  <c r="BA18"/>
  <c r="BB18"/>
  <c r="BC18"/>
  <c r="BD18"/>
  <c r="BD24" s="1"/>
  <c r="BE18"/>
  <c r="G21"/>
  <c r="BA21"/>
  <c r="BB21"/>
  <c r="BC21"/>
  <c r="BD21"/>
  <c r="BE21"/>
  <c r="C24"/>
  <c r="BB24"/>
  <c r="G26"/>
  <c r="G28" s="1"/>
  <c r="BA26"/>
  <c r="BB26"/>
  <c r="BB28" s="1"/>
  <c r="BC26"/>
  <c r="BD26"/>
  <c r="BD28" s="1"/>
  <c r="BE26"/>
  <c r="C28"/>
  <c r="BA28"/>
  <c r="BC28"/>
  <c r="BE28"/>
  <c r="G30"/>
  <c r="G44" s="1"/>
  <c r="BA30"/>
  <c r="BB30"/>
  <c r="BC30"/>
  <c r="BD30"/>
  <c r="BD44" s="1"/>
  <c r="BE30"/>
  <c r="G31"/>
  <c r="BA31"/>
  <c r="BB31"/>
  <c r="BC31"/>
  <c r="BD31"/>
  <c r="BE31"/>
  <c r="G33"/>
  <c r="BA33"/>
  <c r="BB33"/>
  <c r="BC33"/>
  <c r="BD33"/>
  <c r="BE33"/>
  <c r="G35"/>
  <c r="BA35"/>
  <c r="BB35"/>
  <c r="BC35"/>
  <c r="BD35"/>
  <c r="BE35"/>
  <c r="G36"/>
  <c r="BA36"/>
  <c r="BB36"/>
  <c r="BC36"/>
  <c r="BD36"/>
  <c r="BE36"/>
  <c r="G37"/>
  <c r="BA37"/>
  <c r="BB37"/>
  <c r="BC37"/>
  <c r="BD37"/>
  <c r="BE37"/>
  <c r="G38"/>
  <c r="BA38"/>
  <c r="BB38"/>
  <c r="BC38"/>
  <c r="BD38"/>
  <c r="BE38"/>
  <c r="G39"/>
  <c r="BA39"/>
  <c r="BB39"/>
  <c r="BC39"/>
  <c r="BD39"/>
  <c r="BE39"/>
  <c r="G40"/>
  <c r="BA40"/>
  <c r="BB40"/>
  <c r="BC40"/>
  <c r="BD40"/>
  <c r="BE40"/>
  <c r="G41"/>
  <c r="BA41"/>
  <c r="BB41"/>
  <c r="BC41"/>
  <c r="BD41"/>
  <c r="BE41"/>
  <c r="G42"/>
  <c r="BA42"/>
  <c r="BB42"/>
  <c r="BC42"/>
  <c r="BD42"/>
  <c r="BE42"/>
  <c r="G43"/>
  <c r="BA43"/>
  <c r="BB43"/>
  <c r="BC43"/>
  <c r="BD43"/>
  <c r="BE43"/>
  <c r="C44"/>
  <c r="BB44"/>
  <c r="G46"/>
  <c r="BA46"/>
  <c r="BB46"/>
  <c r="BC46"/>
  <c r="BD46"/>
  <c r="BE46"/>
  <c r="G47"/>
  <c r="BA47"/>
  <c r="BB47"/>
  <c r="BC47"/>
  <c r="BD47"/>
  <c r="BE47"/>
  <c r="G48"/>
  <c r="BA48"/>
  <c r="BB48"/>
  <c r="BC48"/>
  <c r="BD48"/>
  <c r="BE48"/>
  <c r="C49"/>
  <c r="BA49"/>
  <c r="BC49"/>
  <c r="BE49"/>
  <c r="BB49" l="1"/>
  <c r="BD16"/>
  <c r="BB16"/>
  <c r="G16"/>
  <c r="BD49"/>
  <c r="G49"/>
  <c r="BE44"/>
  <c r="BC44"/>
  <c r="BA44"/>
  <c r="BE24"/>
  <c r="BC24"/>
  <c r="BA24"/>
  <c r="G51"/>
</calcChain>
</file>

<file path=xl/sharedStrings.xml><?xml version="1.0" encoding="utf-8"?>
<sst xmlns="http://schemas.openxmlformats.org/spreadsheetml/2006/main" count="113" uniqueCount="85">
  <si>
    <t xml:space="preserve">Položkový rozpočet </t>
  </si>
  <si>
    <t>Stavba 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</si>
  <si>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</si>
  <si>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</si>
  <si>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</si>
  <si>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</si>
  <si>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</si>
  <si>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</si>
  <si>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</si>
  <si>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</si>
  <si>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</si>
  <si>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712</t>
  </si>
  <si>
    <t>Živičné krytiny</t>
  </si>
  <si>
    <t>712 30-0911.R00</t>
  </si>
  <si>
    <t>m2</t>
  </si>
  <si>
    <t>712 34-1559.R00</t>
  </si>
  <si>
    <t>Povlaková krytina střech do 10° přitavením 1 vrstva, spodní, asfalt. pás</t>
  </si>
  <si>
    <t>Doplnění spodního pásu v potřebných místech - okraj střechy, přechod na podstavce VZT, vytažení na strojovnu výtahu, atiku apod.</t>
  </si>
  <si>
    <t>712 34-1559.RV1</t>
  </si>
  <si>
    <t>Povlak. krytina střech do 10°, přitavením 1 vrstva vrchní asf. modifikovaný pás tl.4mm s posypem</t>
  </si>
  <si>
    <t xml:space="preserve">Plocha střechy vč. vytažení pásů na podstavce VZT, atiku, strojovnu výtahu. </t>
  </si>
  <si>
    <t>712-1 vlastní</t>
  </si>
  <si>
    <t xml:space="preserve">Montáž hlavice odvětrávací plastové </t>
  </si>
  <si>
    <t>ks</t>
  </si>
  <si>
    <t>712-2 vlastní</t>
  </si>
  <si>
    <t>Montáž sanační střešní vpusti vč. demontáže stávající</t>
  </si>
  <si>
    <t>712-3 vlastní</t>
  </si>
  <si>
    <t>Výměna potrubí ovětrání kanalizace od podlahy 6.NP nad střechu - potrubí plast</t>
  </si>
  <si>
    <t>Celkem za</t>
  </si>
  <si>
    <t>713</t>
  </si>
  <si>
    <t>Izolace tepelné</t>
  </si>
  <si>
    <t>713 14-1311.R00</t>
  </si>
  <si>
    <t xml:space="preserve">Izolace tepelná střech, EPS s asf. pásem, na kotvy </t>
  </si>
  <si>
    <t>kompletizované dílce EPS70 tl.120 s nakašírovaným pásem G200S40</t>
  </si>
  <si>
    <t>713 14-1151.R00</t>
  </si>
  <si>
    <t xml:space="preserve">Izolace tepelná střech kladená na sucho 1vrstvá </t>
  </si>
  <si>
    <t>EPS100S tl.200mm, plocha střechy mimo střechu strojovny</t>
  </si>
  <si>
    <t>762</t>
  </si>
  <si>
    <t>Konstrukce tesařské</t>
  </si>
  <si>
    <t>762 36-1114.R00</t>
  </si>
  <si>
    <t>m</t>
  </si>
  <si>
    <t>V místě přechodu asf. pásů na svislé stěny (podstavce VZT, atika, strojovna výtahu)</t>
  </si>
  <si>
    <t>764</t>
  </si>
  <si>
    <t>Konstrukce klempířské</t>
  </si>
  <si>
    <t>764 53-0430.RT2</t>
  </si>
  <si>
    <t>764 39-1240.R00</t>
  </si>
  <si>
    <t xml:space="preserve">Závětrná lišta z Pz plechu </t>
  </si>
  <si>
    <t>Ukončení střešní krytiny - podélné strany budovy, strana nad sousední střechou a strojovna výtahu</t>
  </si>
  <si>
    <t>764 33-1220.R00</t>
  </si>
  <si>
    <t xml:space="preserve">Připojovací lišta z Pz plechu </t>
  </si>
  <si>
    <t>Ukončení asfalt. pásů na svislých stěnách (podstavce VZT, atika, strojovna výtahu)</t>
  </si>
  <si>
    <t>764 35-2201.R00</t>
  </si>
  <si>
    <t>764 45-4202.R00</t>
  </si>
  <si>
    <t>764 32-3230.R00</t>
  </si>
  <si>
    <t>764 21-1401.R00</t>
  </si>
  <si>
    <t>764 39-1840.R00</t>
  </si>
  <si>
    <t xml:space="preserve">Demontáž závětrné lišty </t>
  </si>
  <si>
    <t>764 43-0850.R00</t>
  </si>
  <si>
    <t>764 31-1821.R00</t>
  </si>
  <si>
    <t>764 35-2810.R00</t>
  </si>
  <si>
    <t>764 34-1811.R00</t>
  </si>
  <si>
    <t xml:space="preserve">Demontáž ventilačních komínků </t>
  </si>
  <si>
    <t>kus</t>
  </si>
  <si>
    <t>M21</t>
  </si>
  <si>
    <t>Elektromontáže</t>
  </si>
  <si>
    <t>M21-1 vlastní</t>
  </si>
  <si>
    <t>Hromosvod ve střešní části</t>
  </si>
  <si>
    <t>M21-3 vlastní</t>
  </si>
  <si>
    <t xml:space="preserve">Demontáž ventilátorů VZT </t>
  </si>
  <si>
    <t>M21-4 vlastní</t>
  </si>
  <si>
    <t xml:space="preserve">Montáž ventilátoru nízkotl. potrubí do D400mm </t>
  </si>
  <si>
    <t>Celkem Kč bez DPH</t>
  </si>
  <si>
    <t>V případě, že některé práce uvedené ve výkazu výměr neprovádíte, tyto neoceňujte, ale naceňte, prosím, zbývající položky.</t>
  </si>
  <si>
    <t>Náběhové dřevěné klíny - instalace na PUR pěnu</t>
  </si>
  <si>
    <t>Oplechování zdí z Ti Zn plechu - atika vytupující nad střechu</t>
  </si>
  <si>
    <t>Oplechování okapů Pz, živičná krytina, rš 330 mm - strojovna výtahu</t>
  </si>
  <si>
    <t>Odpadní trouby z TiZn plechu, kruhové, D 100 mm - strojovna výtahu</t>
  </si>
  <si>
    <t>Žlaby z TiZn plechu podokapní půlkruhové - strojovna výtahu</t>
  </si>
  <si>
    <t>Krytina hladká z Ti Zn tabulí 2 x 1 m, do 30° - komory VZT</t>
  </si>
  <si>
    <t>Demontáž oplechování zdí - atika nad střechou</t>
  </si>
  <si>
    <t>Demontáž krytiny, do 25 m2, do 30° - komory VZT</t>
  </si>
  <si>
    <t>Demontáž okapnice, žlabů a svodů - strojovna</t>
  </si>
  <si>
    <t>Příprava podkladu - očištění případné proříznutí a vyrovnání boulí (řešit spíše po prohlídce střechy)</t>
  </si>
  <si>
    <t xml:space="preserve">Zateplení střešního pláště je uvažováno polystyrenovými deskami EPS100 Z tl. 200 mm a kompletizov. dílci z EPS100 tl. 120 mm
s nakašírovaným asfalt. pásem mechanicky kotvenými k nosnému podkladu střešní kce. Nová střešní krytina bude
z asfalt. modifikovaných pásů, bude vytažena na vystupující části (komory VZT, atika, strjovna) a ukončena připojovací lištou,
Klempířské prvky, na které budou taveny asfalt. pásy (závětrná lišta, okapnice, připojovací lišty) budou z Pz (pozink) plechu, 
ostatní (stříšky komor VZT, oplech. atiky, žlaby, svody) budou z TiZn plechu. Stávající střešní vpusť bude demontována a nahrazena novou sanační. 
Stávající ventilátory VZT budou demontovány a nahrazeny novými.
</t>
  </si>
  <si>
    <t>NACENIT POUZE PRÁCI, MATERIÁL DODÁME.</t>
  </si>
</sst>
</file>

<file path=xl/styles.xml><?xml version="1.0" encoding="utf-8"?>
<styleSheet xmlns="http://schemas.openxmlformats.org/spreadsheetml/2006/main">
  <fonts count="32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  <family val="2"/>
      <charset val="238"/>
    </font>
    <font>
      <sz val="8"/>
      <color indexed="50"/>
      <name val="Arial CE"/>
      <family val="2"/>
      <charset val="238"/>
    </font>
    <font>
      <b/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</fills>
  <borders count="2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11" borderId="0" applyNumberFormat="0" applyBorder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30" fillId="0" borderId="0"/>
    <xf numFmtId="0" fontId="10" fillId="0" borderId="0" applyNumberFormat="0" applyFill="0" applyBorder="0" applyAlignment="0" applyProtection="0"/>
    <xf numFmtId="0" fontId="30" fillId="4" borderId="6" applyNumberFormat="0" applyAlignment="0" applyProtection="0"/>
    <xf numFmtId="0" fontId="11" fillId="0" borderId="7" applyNumberFormat="0" applyFill="0" applyAlignment="0" applyProtection="0"/>
    <xf numFmtId="0" fontId="12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62">
    <xf numFmtId="0" fontId="0" fillId="0" borderId="0" xfId="0"/>
    <xf numFmtId="0" fontId="30" fillId="0" borderId="0" xfId="27"/>
    <xf numFmtId="0" fontId="30" fillId="0" borderId="0" xfId="27" applyAlignment="1">
      <alignment horizontal="right"/>
    </xf>
    <xf numFmtId="0" fontId="30" fillId="0" borderId="0" xfId="27" applyFill="1"/>
    <xf numFmtId="0" fontId="18" fillId="0" borderId="0" xfId="27" applyFont="1" applyFill="1" applyAlignment="1">
      <alignment horizontal="center"/>
    </xf>
    <xf numFmtId="0" fontId="19" fillId="0" borderId="0" xfId="27" applyFont="1" applyFill="1" applyAlignment="1">
      <alignment horizontal="center"/>
    </xf>
    <xf numFmtId="0" fontId="19" fillId="0" borderId="0" xfId="27" applyFont="1" applyFill="1" applyAlignment="1">
      <alignment horizontal="right"/>
    </xf>
    <xf numFmtId="0" fontId="20" fillId="0" borderId="11" xfId="27" applyFont="1" applyFill="1" applyBorder="1"/>
    <xf numFmtId="0" fontId="30" fillId="0" borderId="11" xfId="27" applyFill="1" applyBorder="1"/>
    <xf numFmtId="0" fontId="21" fillId="0" borderId="11" xfId="27" applyFont="1" applyFill="1" applyBorder="1" applyAlignment="1">
      <alignment horizontal="right"/>
    </xf>
    <xf numFmtId="0" fontId="30" fillId="0" borderId="11" xfId="27" applyFill="1" applyBorder="1" applyAlignment="1">
      <alignment horizontal="left"/>
    </xf>
    <xf numFmtId="0" fontId="30" fillId="0" borderId="12" xfId="27" applyFill="1" applyBorder="1"/>
    <xf numFmtId="0" fontId="20" fillId="0" borderId="14" xfId="27" applyFont="1" applyFill="1" applyBorder="1"/>
    <xf numFmtId="0" fontId="30" fillId="0" borderId="14" xfId="27" applyFill="1" applyBorder="1"/>
    <xf numFmtId="0" fontId="21" fillId="0" borderId="0" xfId="27" applyFont="1" applyFill="1"/>
    <xf numFmtId="0" fontId="0" fillId="0" borderId="0" xfId="27" applyFont="1" applyFill="1"/>
    <xf numFmtId="0" fontId="30" fillId="0" borderId="0" xfId="27" applyFill="1" applyAlignment="1">
      <alignment horizontal="right"/>
    </xf>
    <xf numFmtId="0" fontId="30" fillId="0" borderId="0" xfId="27" applyFill="1" applyAlignment="1"/>
    <xf numFmtId="49" fontId="22" fillId="0" borderId="16" xfId="27" applyNumberFormat="1" applyFont="1" applyFill="1" applyBorder="1"/>
    <xf numFmtId="0" fontId="22" fillId="0" borderId="17" xfId="27" applyFont="1" applyFill="1" applyBorder="1" applyAlignment="1">
      <alignment horizontal="center"/>
    </xf>
    <xf numFmtId="0" fontId="22" fillId="0" borderId="17" xfId="27" applyNumberFormat="1" applyFont="1" applyFill="1" applyBorder="1" applyAlignment="1">
      <alignment horizontal="center"/>
    </xf>
    <xf numFmtId="0" fontId="22" fillId="0" borderId="16" xfId="27" applyFont="1" applyFill="1" applyBorder="1" applyAlignment="1">
      <alignment horizontal="center"/>
    </xf>
    <xf numFmtId="0" fontId="23" fillId="0" borderId="18" xfId="27" applyFont="1" applyFill="1" applyBorder="1" applyAlignment="1">
      <alignment horizontal="center"/>
    </xf>
    <xf numFmtId="49" fontId="23" fillId="0" borderId="18" xfId="27" applyNumberFormat="1" applyFont="1" applyFill="1" applyBorder="1" applyAlignment="1">
      <alignment horizontal="left"/>
    </xf>
    <xf numFmtId="0" fontId="23" fillId="0" borderId="18" xfId="27" applyFont="1" applyFill="1" applyBorder="1"/>
    <xf numFmtId="0" fontId="30" fillId="0" borderId="18" xfId="27" applyFill="1" applyBorder="1" applyAlignment="1">
      <alignment horizontal="center"/>
    </xf>
    <xf numFmtId="0" fontId="30" fillId="0" borderId="18" xfId="27" applyNumberFormat="1" applyFill="1" applyBorder="1" applyAlignment="1">
      <alignment horizontal="right"/>
    </xf>
    <xf numFmtId="0" fontId="30" fillId="0" borderId="18" xfId="27" applyNumberFormat="1" applyFill="1" applyBorder="1"/>
    <xf numFmtId="0" fontId="30" fillId="0" borderId="0" xfId="27" applyNumberFormat="1"/>
    <xf numFmtId="0" fontId="24" fillId="0" borderId="0" xfId="27" applyFont="1"/>
    <xf numFmtId="0" fontId="0" fillId="0" borderId="18" xfId="27" applyFont="1" applyFill="1" applyBorder="1" applyAlignment="1">
      <alignment horizontal="center"/>
    </xf>
    <xf numFmtId="49" fontId="25" fillId="0" borderId="18" xfId="27" applyNumberFormat="1" applyFont="1" applyFill="1" applyBorder="1" applyAlignment="1">
      <alignment horizontal="left"/>
    </xf>
    <xf numFmtId="0" fontId="25" fillId="0" borderId="18" xfId="27" applyFont="1" applyFill="1" applyBorder="1" applyAlignment="1">
      <alignment wrapText="1"/>
    </xf>
    <xf numFmtId="49" fontId="25" fillId="0" borderId="18" xfId="27" applyNumberFormat="1" applyFont="1" applyFill="1" applyBorder="1" applyAlignment="1">
      <alignment horizontal="center" shrinkToFit="1"/>
    </xf>
    <xf numFmtId="4" fontId="25" fillId="0" borderId="18" xfId="27" applyNumberFormat="1" applyFont="1" applyFill="1" applyBorder="1" applyAlignment="1">
      <alignment horizontal="right"/>
    </xf>
    <xf numFmtId="4" fontId="25" fillId="0" borderId="18" xfId="27" applyNumberFormat="1" applyFont="1" applyFill="1" applyBorder="1"/>
    <xf numFmtId="0" fontId="21" fillId="0" borderId="18" xfId="27" applyFont="1" applyFill="1" applyBorder="1" applyAlignment="1">
      <alignment horizontal="center"/>
    </xf>
    <xf numFmtId="49" fontId="21" fillId="0" borderId="18" xfId="27" applyNumberFormat="1" applyFont="1" applyFill="1" applyBorder="1" applyAlignment="1">
      <alignment horizontal="left"/>
    </xf>
    <xf numFmtId="0" fontId="30" fillId="0" borderId="19" xfId="27" applyFill="1" applyBorder="1" applyAlignment="1">
      <alignment horizontal="center"/>
    </xf>
    <xf numFmtId="49" fontId="20" fillId="0" borderId="19" xfId="27" applyNumberFormat="1" applyFont="1" applyFill="1" applyBorder="1" applyAlignment="1">
      <alignment horizontal="left"/>
    </xf>
    <xf numFmtId="0" fontId="20" fillId="0" borderId="19" xfId="27" applyFont="1" applyFill="1" applyBorder="1"/>
    <xf numFmtId="4" fontId="30" fillId="0" borderId="19" xfId="27" applyNumberFormat="1" applyFill="1" applyBorder="1" applyAlignment="1">
      <alignment horizontal="right"/>
    </xf>
    <xf numFmtId="4" fontId="23" fillId="0" borderId="19" xfId="27" applyNumberFormat="1" applyFont="1" applyFill="1" applyBorder="1"/>
    <xf numFmtId="3" fontId="30" fillId="0" borderId="0" xfId="27" applyNumberFormat="1"/>
    <xf numFmtId="0" fontId="0" fillId="0" borderId="0" xfId="27" applyFont="1" applyAlignment="1">
      <alignment horizontal="center" vertical="center"/>
    </xf>
    <xf numFmtId="4" fontId="23" fillId="0" borderId="20" xfId="27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top" wrapText="1"/>
    </xf>
    <xf numFmtId="0" fontId="30" fillId="0" borderId="0" xfId="27" applyBorder="1"/>
    <xf numFmtId="0" fontId="28" fillId="0" borderId="0" xfId="27" applyFont="1" applyAlignment="1"/>
    <xf numFmtId="0" fontId="29" fillId="0" borderId="0" xfId="27" applyFont="1" applyBorder="1"/>
    <xf numFmtId="3" fontId="29" fillId="0" borderId="0" xfId="27" applyNumberFormat="1" applyFont="1" applyBorder="1" applyAlignment="1">
      <alignment horizontal="right"/>
    </xf>
    <xf numFmtId="4" fontId="29" fillId="0" borderId="0" xfId="27" applyNumberFormat="1" applyFont="1" applyBorder="1"/>
    <xf numFmtId="0" fontId="28" fillId="0" borderId="0" xfId="27" applyFont="1" applyBorder="1" applyAlignment="1"/>
    <xf numFmtId="0" fontId="30" fillId="0" borderId="0" xfId="27" applyBorder="1" applyAlignment="1">
      <alignment horizontal="right"/>
    </xf>
    <xf numFmtId="0" fontId="31" fillId="0" borderId="0" xfId="27" applyFont="1"/>
    <xf numFmtId="0" fontId="26" fillId="0" borderId="18" xfId="27" applyFont="1" applyFill="1" applyBorder="1" applyAlignment="1">
      <alignment horizontal="left" wrapText="1" indent="1"/>
    </xf>
    <xf numFmtId="0" fontId="25" fillId="0" borderId="0" xfId="0" applyFont="1" applyBorder="1" applyAlignment="1">
      <alignment horizontal="left" vertical="top" wrapText="1"/>
    </xf>
    <xf numFmtId="0" fontId="27" fillId="0" borderId="0" xfId="27" applyFont="1" applyBorder="1" applyAlignment="1">
      <alignment wrapText="1"/>
    </xf>
    <xf numFmtId="0" fontId="17" fillId="0" borderId="0" xfId="27" applyFont="1" applyBorder="1" applyAlignment="1">
      <alignment horizontal="center"/>
    </xf>
    <xf numFmtId="0" fontId="0" fillId="0" borderId="10" xfId="27" applyFont="1" applyFill="1" applyBorder="1" applyAlignment="1">
      <alignment horizontal="center"/>
    </xf>
    <xf numFmtId="49" fontId="0" fillId="0" borderId="13" xfId="27" applyNumberFormat="1" applyFont="1" applyFill="1" applyBorder="1" applyAlignment="1">
      <alignment horizontal="center"/>
    </xf>
    <xf numFmtId="0" fontId="30" fillId="0" borderId="15" xfId="27" applyFill="1" applyBorder="1" applyAlignment="1">
      <alignment horizontal="center" shrinkToFi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8" builtinId="15" customBuiltin="1"/>
    <cellStyle name="Neutrální" xfId="26" builtinId="28" customBuiltin="1"/>
    <cellStyle name="normální" xfId="0" builtinId="0"/>
    <cellStyle name="normální_POL.XLS" xfId="27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5" builtinId="22" customBuiltin="1"/>
    <cellStyle name="Výstup" xfId="36" builtinId="21" customBuiltin="1"/>
    <cellStyle name="Vysvětlující text" xfId="34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CZ120"/>
  <sheetViews>
    <sheetView showGridLines="0" showZeros="0" tabSelected="1" workbookViewId="0">
      <selection activeCell="C68" sqref="C68"/>
    </sheetView>
  </sheetViews>
  <sheetFormatPr defaultRowHeight="12.75"/>
  <cols>
    <col min="1" max="1" width="3.85546875" style="1" customWidth="1"/>
    <col min="2" max="2" width="12.7109375" style="1" customWidth="1"/>
    <col min="3" max="3" width="40.42578125" style="1" customWidth="1"/>
    <col min="4" max="4" width="5.5703125" style="1" customWidth="1"/>
    <col min="5" max="5" width="8.5703125" style="2" customWidth="1"/>
    <col min="6" max="6" width="9.85546875" style="1" customWidth="1"/>
    <col min="7" max="7" width="13.85546875" style="1" customWidth="1"/>
    <col min="8" max="16384" width="9.140625" style="1"/>
  </cols>
  <sheetData>
    <row r="1" spans="1:104" ht="15.75">
      <c r="A1" s="58" t="s">
        <v>0</v>
      </c>
      <c r="B1" s="58"/>
      <c r="C1" s="58"/>
      <c r="D1" s="58"/>
      <c r="E1" s="58"/>
      <c r="F1" s="58"/>
      <c r="G1" s="58"/>
    </row>
    <row r="2" spans="1:104">
      <c r="A2" s="3"/>
      <c r="B2" s="4"/>
      <c r="C2" s="5"/>
      <c r="D2" s="5"/>
      <c r="E2" s="6"/>
      <c r="F2" s="5"/>
      <c r="G2" s="5"/>
    </row>
    <row r="3" spans="1:104">
      <c r="A3" s="59" t="s">
        <v>1</v>
      </c>
      <c r="B3" s="59"/>
      <c r="C3" s="7"/>
      <c r="D3" s="8"/>
      <c r="E3" s="9"/>
      <c r="F3" s="10"/>
      <c r="G3" s="11"/>
    </row>
    <row r="4" spans="1:104">
      <c r="A4" s="60" t="s">
        <v>2</v>
      </c>
      <c r="B4" s="60"/>
      <c r="C4" s="12"/>
      <c r="D4" s="13"/>
      <c r="E4" s="61"/>
      <c r="F4" s="61"/>
      <c r="G4" s="61"/>
    </row>
    <row r="5" spans="1:104">
      <c r="A5" s="14"/>
      <c r="B5" s="15"/>
      <c r="C5" s="15"/>
      <c r="D5" s="3"/>
      <c r="E5" s="16"/>
      <c r="F5" s="3"/>
      <c r="G5" s="17"/>
    </row>
    <row r="6" spans="1:104">
      <c r="A6" s="18" t="s">
        <v>3</v>
      </c>
      <c r="B6" s="19" t="s">
        <v>4</v>
      </c>
      <c r="C6" s="19" t="s">
        <v>5</v>
      </c>
      <c r="D6" s="19" t="s">
        <v>6</v>
      </c>
      <c r="E6" s="20" t="s">
        <v>7</v>
      </c>
      <c r="F6" s="19" t="s">
        <v>8</v>
      </c>
      <c r="G6" s="21" t="s">
        <v>9</v>
      </c>
    </row>
    <row r="7" spans="1:104">
      <c r="A7" s="22" t="s">
        <v>10</v>
      </c>
      <c r="B7" s="23" t="s">
        <v>11</v>
      </c>
      <c r="C7" s="24" t="s">
        <v>12</v>
      </c>
      <c r="D7" s="25"/>
      <c r="E7" s="26"/>
      <c r="F7" s="26"/>
      <c r="G7" s="27"/>
      <c r="H7" s="28"/>
      <c r="I7" s="28"/>
      <c r="O7" s="29">
        <v>1</v>
      </c>
    </row>
    <row r="8" spans="1:104" ht="22.5">
      <c r="A8" s="30">
        <v>1</v>
      </c>
      <c r="B8" s="31" t="s">
        <v>13</v>
      </c>
      <c r="C8" s="32" t="s">
        <v>82</v>
      </c>
      <c r="D8" s="33" t="s">
        <v>14</v>
      </c>
      <c r="E8" s="34">
        <v>246</v>
      </c>
      <c r="F8" s="34"/>
      <c r="G8" s="35">
        <f>E8*F8</f>
        <v>0</v>
      </c>
      <c r="O8" s="29">
        <v>2</v>
      </c>
      <c r="AA8" s="1">
        <v>12</v>
      </c>
      <c r="AB8" s="1">
        <v>0</v>
      </c>
      <c r="AC8" s="1">
        <v>1</v>
      </c>
      <c r="AZ8" s="1">
        <v>2</v>
      </c>
      <c r="BA8" s="1">
        <f>IF(AZ8=1,G8,0)</f>
        <v>0</v>
      </c>
      <c r="BB8" s="1">
        <f>IF(AZ8=2,G8,0)</f>
        <v>0</v>
      </c>
      <c r="BC8" s="1">
        <f>IF(AZ8=3,G8,0)</f>
        <v>0</v>
      </c>
      <c r="BD8" s="1">
        <f>IF(AZ8=4,G8,0)</f>
        <v>0</v>
      </c>
      <c r="BE8" s="1">
        <f>IF(AZ8=5,G8,0)</f>
        <v>0</v>
      </c>
      <c r="CZ8" s="1">
        <v>1.8699999999999999E-3</v>
      </c>
    </row>
    <row r="9" spans="1:104" ht="22.5">
      <c r="A9" s="30">
        <v>2</v>
      </c>
      <c r="B9" s="31" t="s">
        <v>15</v>
      </c>
      <c r="C9" s="32" t="s">
        <v>16</v>
      </c>
      <c r="D9" s="33" t="s">
        <v>14</v>
      </c>
      <c r="E9" s="34">
        <v>20</v>
      </c>
      <c r="F9" s="34"/>
      <c r="G9" s="35">
        <f>E9*F9</f>
        <v>0</v>
      </c>
      <c r="O9" s="29">
        <v>2</v>
      </c>
      <c r="AA9" s="1">
        <v>12</v>
      </c>
      <c r="AB9" s="1">
        <v>0</v>
      </c>
      <c r="AC9" s="1">
        <v>2</v>
      </c>
      <c r="AZ9" s="1">
        <v>2</v>
      </c>
      <c r="BA9" s="1">
        <f>IF(AZ9=1,G9,0)</f>
        <v>0</v>
      </c>
      <c r="BB9" s="1">
        <f>IF(AZ9=2,G9,0)</f>
        <v>0</v>
      </c>
      <c r="BC9" s="1">
        <f>IF(AZ9=3,G9,0)</f>
        <v>0</v>
      </c>
      <c r="BD9" s="1">
        <f>IF(AZ9=4,G9,0)</f>
        <v>0</v>
      </c>
      <c r="BE9" s="1">
        <f>IF(AZ9=5,G9,0)</f>
        <v>0</v>
      </c>
      <c r="CZ9" s="1">
        <v>3.5E-4</v>
      </c>
    </row>
    <row r="10" spans="1:104" ht="26.25" customHeight="1">
      <c r="A10" s="36"/>
      <c r="B10" s="37"/>
      <c r="C10" s="55" t="s">
        <v>17</v>
      </c>
      <c r="D10" s="55"/>
      <c r="E10" s="55"/>
      <c r="F10" s="55"/>
      <c r="G10" s="55"/>
      <c r="O10" s="29">
        <v>3</v>
      </c>
    </row>
    <row r="11" spans="1:104" ht="22.5">
      <c r="A11" s="30">
        <v>3</v>
      </c>
      <c r="B11" s="31" t="s">
        <v>18</v>
      </c>
      <c r="C11" s="32" t="s">
        <v>19</v>
      </c>
      <c r="D11" s="33" t="s">
        <v>14</v>
      </c>
      <c r="E11" s="34">
        <v>305</v>
      </c>
      <c r="F11" s="34">
        <v>0</v>
      </c>
      <c r="G11" s="35">
        <f>E11*F11</f>
        <v>0</v>
      </c>
      <c r="O11" s="29">
        <v>2</v>
      </c>
      <c r="AA11" s="1">
        <v>12</v>
      </c>
      <c r="AB11" s="1">
        <v>0</v>
      </c>
      <c r="AC11" s="1">
        <v>3</v>
      </c>
      <c r="AZ11" s="1">
        <v>2</v>
      </c>
      <c r="BA11" s="1">
        <f>IF(AZ11=1,G11,0)</f>
        <v>0</v>
      </c>
      <c r="BB11" s="1">
        <f>IF(AZ11=2,G11,0)</f>
        <v>0</v>
      </c>
      <c r="BC11" s="1">
        <f>IF(AZ11=3,G11,0)</f>
        <v>0</v>
      </c>
      <c r="BD11" s="1">
        <f>IF(AZ11=4,G11,0)</f>
        <v>0</v>
      </c>
      <c r="BE11" s="1">
        <f>IF(AZ11=5,G11,0)</f>
        <v>0</v>
      </c>
      <c r="CZ11" s="1">
        <v>5.3E-3</v>
      </c>
    </row>
    <row r="12" spans="1:104" ht="12.75" customHeight="1">
      <c r="A12" s="36"/>
      <c r="B12" s="37"/>
      <c r="C12" s="55" t="s">
        <v>20</v>
      </c>
      <c r="D12" s="55"/>
      <c r="E12" s="55"/>
      <c r="F12" s="55"/>
      <c r="G12" s="55"/>
      <c r="O12" s="29">
        <v>3</v>
      </c>
    </row>
    <row r="13" spans="1:104">
      <c r="A13" s="30">
        <v>4</v>
      </c>
      <c r="B13" s="31" t="s">
        <v>21</v>
      </c>
      <c r="C13" s="32" t="s">
        <v>22</v>
      </c>
      <c r="D13" s="33" t="s">
        <v>23</v>
      </c>
      <c r="E13" s="34">
        <v>3</v>
      </c>
      <c r="F13" s="34">
        <v>0</v>
      </c>
      <c r="G13" s="35">
        <f>E13*F13</f>
        <v>0</v>
      </c>
      <c r="O13" s="29">
        <v>2</v>
      </c>
      <c r="AA13" s="1">
        <v>12</v>
      </c>
      <c r="AB13" s="1">
        <v>0</v>
      </c>
      <c r="AC13" s="1">
        <v>4</v>
      </c>
      <c r="AZ13" s="1">
        <v>2</v>
      </c>
      <c r="BA13" s="1">
        <f>IF(AZ13=1,G13,0)</f>
        <v>0</v>
      </c>
      <c r="BB13" s="1">
        <f>IF(AZ13=2,G13,0)</f>
        <v>0</v>
      </c>
      <c r="BC13" s="1">
        <f>IF(AZ13=3,G13,0)</f>
        <v>0</v>
      </c>
      <c r="BD13" s="1">
        <f>IF(AZ13=4,G13,0)</f>
        <v>0</v>
      </c>
      <c r="BE13" s="1">
        <f>IF(AZ13=5,G13,0)</f>
        <v>0</v>
      </c>
      <c r="CZ13" s="1">
        <v>4.4999999999999997E-3</v>
      </c>
    </row>
    <row r="14" spans="1:104">
      <c r="A14" s="30">
        <v>5</v>
      </c>
      <c r="B14" s="31" t="s">
        <v>24</v>
      </c>
      <c r="C14" s="32" t="s">
        <v>25</v>
      </c>
      <c r="D14" s="33" t="s">
        <v>23</v>
      </c>
      <c r="E14" s="34">
        <v>1</v>
      </c>
      <c r="F14" s="34">
        <v>0</v>
      </c>
      <c r="G14" s="35">
        <f>E14*F14</f>
        <v>0</v>
      </c>
      <c r="O14" s="29">
        <v>2</v>
      </c>
      <c r="AA14" s="1">
        <v>12</v>
      </c>
      <c r="AB14" s="1">
        <v>0</v>
      </c>
      <c r="AC14" s="1">
        <v>5</v>
      </c>
      <c r="AZ14" s="1">
        <v>2</v>
      </c>
      <c r="BA14" s="1">
        <f>IF(AZ14=1,G14,0)</f>
        <v>0</v>
      </c>
      <c r="BB14" s="1">
        <f>IF(AZ14=2,G14,0)</f>
        <v>0</v>
      </c>
      <c r="BC14" s="1">
        <f>IF(AZ14=3,G14,0)</f>
        <v>0</v>
      </c>
      <c r="BD14" s="1">
        <f>IF(AZ14=4,G14,0)</f>
        <v>0</v>
      </c>
      <c r="BE14" s="1">
        <f>IF(AZ14=5,G14,0)</f>
        <v>0</v>
      </c>
      <c r="CZ14" s="1">
        <v>5.5999999999999999E-3</v>
      </c>
    </row>
    <row r="15" spans="1:104" ht="22.5">
      <c r="A15" s="30">
        <v>6</v>
      </c>
      <c r="B15" s="31" t="s">
        <v>26</v>
      </c>
      <c r="C15" s="32" t="s">
        <v>27</v>
      </c>
      <c r="D15" s="33" t="s">
        <v>23</v>
      </c>
      <c r="E15" s="34">
        <v>3</v>
      </c>
      <c r="F15" s="34">
        <v>0</v>
      </c>
      <c r="G15" s="35">
        <f>E15*F15</f>
        <v>0</v>
      </c>
      <c r="O15" s="29">
        <v>2</v>
      </c>
      <c r="AA15" s="1">
        <v>12</v>
      </c>
      <c r="AB15" s="1">
        <v>0</v>
      </c>
      <c r="AC15" s="1">
        <v>6</v>
      </c>
      <c r="AZ15" s="1">
        <v>2</v>
      </c>
      <c r="BA15" s="1">
        <f>IF(AZ15=1,G15,0)</f>
        <v>0</v>
      </c>
      <c r="BB15" s="1">
        <f>IF(AZ15=2,G15,0)</f>
        <v>0</v>
      </c>
      <c r="BC15" s="1">
        <f>IF(AZ15=3,G15,0)</f>
        <v>0</v>
      </c>
      <c r="BD15" s="1">
        <f>IF(AZ15=4,G15,0)</f>
        <v>0</v>
      </c>
      <c r="BE15" s="1">
        <f>IF(AZ15=5,G15,0)</f>
        <v>0</v>
      </c>
      <c r="CZ15" s="1">
        <v>9.7999999999999997E-3</v>
      </c>
    </row>
    <row r="16" spans="1:104">
      <c r="A16" s="38"/>
      <c r="B16" s="39" t="s">
        <v>28</v>
      </c>
      <c r="C16" s="40" t="str">
        <f>CONCATENATE(B7," ",C7)</f>
        <v>712 Živičné krytiny</v>
      </c>
      <c r="D16" s="38"/>
      <c r="E16" s="41"/>
      <c r="F16" s="41"/>
      <c r="G16" s="42">
        <f>SUM(G7:G15)</f>
        <v>0</v>
      </c>
      <c r="O16" s="29">
        <v>4</v>
      </c>
      <c r="BA16" s="43">
        <f>SUM(BA7:BA15)</f>
        <v>0</v>
      </c>
      <c r="BB16" s="43">
        <f>SUM(BB7:BB15)</f>
        <v>0</v>
      </c>
      <c r="BC16" s="43">
        <f>SUM(BC7:BC15)</f>
        <v>0</v>
      </c>
      <c r="BD16" s="43">
        <f>SUM(BD7:BD15)</f>
        <v>0</v>
      </c>
      <c r="BE16" s="43">
        <f>SUM(BE7:BE15)</f>
        <v>0</v>
      </c>
    </row>
    <row r="17" spans="1:104">
      <c r="A17" s="22" t="s">
        <v>10</v>
      </c>
      <c r="B17" s="23" t="s">
        <v>29</v>
      </c>
      <c r="C17" s="24" t="s">
        <v>30</v>
      </c>
      <c r="D17" s="25"/>
      <c r="E17" s="26"/>
      <c r="F17" s="26"/>
      <c r="G17" s="27"/>
      <c r="H17" s="28"/>
      <c r="I17" s="28"/>
      <c r="O17" s="29">
        <v>1</v>
      </c>
    </row>
    <row r="18" spans="1:104">
      <c r="A18" s="30">
        <v>7</v>
      </c>
      <c r="B18" s="31" t="s">
        <v>31</v>
      </c>
      <c r="C18" s="32" t="s">
        <v>32</v>
      </c>
      <c r="D18" s="33" t="s">
        <v>14</v>
      </c>
      <c r="E18" s="34">
        <v>246</v>
      </c>
      <c r="F18" s="34"/>
      <c r="G18" s="35">
        <f>E18*F18</f>
        <v>0</v>
      </c>
      <c r="O18" s="29">
        <v>2</v>
      </c>
      <c r="AA18" s="1">
        <v>12</v>
      </c>
      <c r="AB18" s="1">
        <v>0</v>
      </c>
      <c r="AC18" s="1">
        <v>7</v>
      </c>
      <c r="AZ18" s="1">
        <v>2</v>
      </c>
      <c r="BA18" s="1">
        <f>IF(AZ18=1,G18,0)</f>
        <v>0</v>
      </c>
      <c r="BB18" s="1">
        <f>IF(AZ18=2,G18,0)</f>
        <v>0</v>
      </c>
      <c r="BC18" s="1">
        <f>IF(AZ18=3,G18,0)</f>
        <v>0</v>
      </c>
      <c r="BD18" s="1">
        <f>IF(AZ18=4,G18,0)</f>
        <v>0</v>
      </c>
      <c r="BE18" s="1">
        <f>IF(AZ18=5,G18,0)</f>
        <v>0</v>
      </c>
      <c r="CZ18" s="1">
        <v>6.0000000000000001E-3</v>
      </c>
    </row>
    <row r="19" spans="1:104" ht="16.5" customHeight="1">
      <c r="A19" s="36"/>
      <c r="B19" s="37"/>
      <c r="C19" s="55" t="s">
        <v>33</v>
      </c>
      <c r="D19" s="55"/>
      <c r="E19" s="55"/>
      <c r="F19" s="55"/>
      <c r="G19" s="55"/>
      <c r="O19" s="29">
        <v>3</v>
      </c>
    </row>
    <row r="20" spans="1:104" ht="12.75" customHeight="1">
      <c r="A20" s="36"/>
      <c r="B20" s="37"/>
      <c r="C20" s="55"/>
      <c r="D20" s="55"/>
      <c r="E20" s="55"/>
      <c r="F20" s="55"/>
      <c r="G20" s="55"/>
      <c r="O20" s="29">
        <v>3</v>
      </c>
    </row>
    <row r="21" spans="1:104">
      <c r="A21" s="30">
        <v>8</v>
      </c>
      <c r="B21" s="31" t="s">
        <v>34</v>
      </c>
      <c r="C21" s="32" t="s">
        <v>35</v>
      </c>
      <c r="D21" s="33" t="s">
        <v>14</v>
      </c>
      <c r="E21" s="34">
        <v>230</v>
      </c>
      <c r="F21" s="34"/>
      <c r="G21" s="35">
        <f>E21*F21</f>
        <v>0</v>
      </c>
      <c r="O21" s="29">
        <v>2</v>
      </c>
      <c r="AA21" s="1">
        <v>12</v>
      </c>
      <c r="AB21" s="1">
        <v>0</v>
      </c>
      <c r="AC21" s="1">
        <v>8</v>
      </c>
      <c r="AZ21" s="1">
        <v>2</v>
      </c>
      <c r="BA21" s="1">
        <f>IF(AZ21=1,G21,0)</f>
        <v>0</v>
      </c>
      <c r="BB21" s="1">
        <f>IF(AZ21=2,G21,0)</f>
        <v>0</v>
      </c>
      <c r="BC21" s="1">
        <f>IF(AZ21=3,G21,0)</f>
        <v>0</v>
      </c>
      <c r="BD21" s="1">
        <f>IF(AZ21=4,G21,0)</f>
        <v>0</v>
      </c>
      <c r="BE21" s="1">
        <f>IF(AZ21=5,G21,0)</f>
        <v>0</v>
      </c>
      <c r="CZ21" s="1">
        <v>1.5E-3</v>
      </c>
    </row>
    <row r="22" spans="1:104" ht="12.75" customHeight="1">
      <c r="A22" s="36"/>
      <c r="B22" s="37"/>
      <c r="C22" s="55" t="s">
        <v>36</v>
      </c>
      <c r="D22" s="55"/>
      <c r="E22" s="55"/>
      <c r="F22" s="55"/>
      <c r="G22" s="55"/>
      <c r="O22" s="29">
        <v>3</v>
      </c>
    </row>
    <row r="23" spans="1:104" ht="12.75" customHeight="1">
      <c r="A23" s="36"/>
      <c r="B23" s="37"/>
      <c r="C23" s="55"/>
      <c r="D23" s="55"/>
      <c r="E23" s="55"/>
      <c r="F23" s="55"/>
      <c r="G23" s="55"/>
      <c r="O23" s="29">
        <v>3</v>
      </c>
    </row>
    <row r="24" spans="1:104">
      <c r="A24" s="38"/>
      <c r="B24" s="39" t="s">
        <v>28</v>
      </c>
      <c r="C24" s="40" t="str">
        <f>CONCATENATE(B17," ",C17)</f>
        <v>713 Izolace tepelné</v>
      </c>
      <c r="D24" s="38"/>
      <c r="E24" s="41"/>
      <c r="F24" s="41"/>
      <c r="G24" s="42">
        <f>SUM(G17:G23)</f>
        <v>0</v>
      </c>
      <c r="O24" s="29">
        <v>4</v>
      </c>
      <c r="BA24" s="43">
        <f>SUM(BA17:BA23)</f>
        <v>0</v>
      </c>
      <c r="BB24" s="43">
        <f>SUM(BB17:BB23)</f>
        <v>0</v>
      </c>
      <c r="BC24" s="43">
        <f>SUM(BC17:BC23)</f>
        <v>0</v>
      </c>
      <c r="BD24" s="43">
        <f>SUM(BD17:BD23)</f>
        <v>0</v>
      </c>
      <c r="BE24" s="43">
        <f>SUM(BE17:BE23)</f>
        <v>0</v>
      </c>
    </row>
    <row r="25" spans="1:104">
      <c r="A25" s="22" t="s">
        <v>10</v>
      </c>
      <c r="B25" s="23" t="s">
        <v>37</v>
      </c>
      <c r="C25" s="24" t="s">
        <v>38</v>
      </c>
      <c r="D25" s="25"/>
      <c r="E25" s="26"/>
      <c r="F25" s="26"/>
      <c r="G25" s="27"/>
      <c r="H25" s="28"/>
      <c r="I25" s="28"/>
      <c r="O25" s="29">
        <v>1</v>
      </c>
    </row>
    <row r="26" spans="1:104">
      <c r="A26" s="30">
        <v>9</v>
      </c>
      <c r="B26" s="31" t="s">
        <v>39</v>
      </c>
      <c r="C26" s="32" t="s">
        <v>73</v>
      </c>
      <c r="D26" s="33" t="s">
        <v>40</v>
      </c>
      <c r="E26" s="34">
        <v>42</v>
      </c>
      <c r="F26" s="34"/>
      <c r="G26" s="35">
        <f>E26*F26</f>
        <v>0</v>
      </c>
      <c r="O26" s="29">
        <v>2</v>
      </c>
      <c r="AA26" s="1">
        <v>12</v>
      </c>
      <c r="AB26" s="1">
        <v>0</v>
      </c>
      <c r="AC26" s="1">
        <v>9</v>
      </c>
      <c r="AZ26" s="1">
        <v>2</v>
      </c>
      <c r="BA26" s="1">
        <f>IF(AZ26=1,G26,0)</f>
        <v>0</v>
      </c>
      <c r="BB26" s="1">
        <f>IF(AZ26=2,G26,0)</f>
        <v>0</v>
      </c>
      <c r="BC26" s="1">
        <f>IF(AZ26=3,G26,0)</f>
        <v>0</v>
      </c>
      <c r="BD26" s="1">
        <f>IF(AZ26=4,G26,0)</f>
        <v>0</v>
      </c>
      <c r="BE26" s="1">
        <f>IF(AZ26=5,G26,0)</f>
        <v>0</v>
      </c>
      <c r="CZ26" s="1">
        <v>0</v>
      </c>
    </row>
    <row r="27" spans="1:104" ht="12.75" customHeight="1">
      <c r="A27" s="36"/>
      <c r="B27" s="37"/>
      <c r="C27" s="55" t="s">
        <v>41</v>
      </c>
      <c r="D27" s="55"/>
      <c r="E27" s="55"/>
      <c r="F27" s="55"/>
      <c r="G27" s="55"/>
      <c r="O27" s="29">
        <v>3</v>
      </c>
    </row>
    <row r="28" spans="1:104">
      <c r="A28" s="38"/>
      <c r="B28" s="39" t="s">
        <v>28</v>
      </c>
      <c r="C28" s="40" t="str">
        <f>CONCATENATE(B25," ",C25)</f>
        <v>762 Konstrukce tesařské</v>
      </c>
      <c r="D28" s="38"/>
      <c r="E28" s="41"/>
      <c r="F28" s="41"/>
      <c r="G28" s="42">
        <f>SUM(G25:G27)</f>
        <v>0</v>
      </c>
      <c r="O28" s="29">
        <v>4</v>
      </c>
      <c r="BA28" s="43">
        <f>SUM(BA25:BA27)</f>
        <v>0</v>
      </c>
      <c r="BB28" s="43">
        <f>SUM(BB25:BB27)</f>
        <v>0</v>
      </c>
      <c r="BC28" s="43">
        <f>SUM(BC25:BC27)</f>
        <v>0</v>
      </c>
      <c r="BD28" s="43">
        <f>SUM(BD25:BD27)</f>
        <v>0</v>
      </c>
      <c r="BE28" s="43">
        <f>SUM(BE25:BE27)</f>
        <v>0</v>
      </c>
    </row>
    <row r="29" spans="1:104">
      <c r="A29" s="22" t="s">
        <v>10</v>
      </c>
      <c r="B29" s="23" t="s">
        <v>42</v>
      </c>
      <c r="C29" s="24" t="s">
        <v>43</v>
      </c>
      <c r="D29" s="25"/>
      <c r="E29" s="26"/>
      <c r="F29" s="26"/>
      <c r="G29" s="27"/>
      <c r="H29" s="28"/>
      <c r="I29" s="28"/>
      <c r="O29" s="29">
        <v>1</v>
      </c>
    </row>
    <row r="30" spans="1:104" ht="22.5">
      <c r="A30" s="30">
        <v>10</v>
      </c>
      <c r="B30" s="31" t="s">
        <v>44</v>
      </c>
      <c r="C30" s="32" t="s">
        <v>74</v>
      </c>
      <c r="D30" s="33" t="s">
        <v>40</v>
      </c>
      <c r="E30" s="34">
        <v>2.5</v>
      </c>
      <c r="F30" s="34"/>
      <c r="G30" s="35">
        <f>E30*F30</f>
        <v>0</v>
      </c>
      <c r="O30" s="29">
        <v>2</v>
      </c>
      <c r="AA30" s="1">
        <v>12</v>
      </c>
      <c r="AB30" s="1">
        <v>0</v>
      </c>
      <c r="AC30" s="1">
        <v>10</v>
      </c>
      <c r="AZ30" s="1">
        <v>2</v>
      </c>
      <c r="BA30" s="1">
        <f>IF(AZ30=1,G30,0)</f>
        <v>0</v>
      </c>
      <c r="BB30" s="1">
        <f>IF(AZ30=2,G30,0)</f>
        <v>0</v>
      </c>
      <c r="BC30" s="1">
        <f>IF(AZ30=3,G30,0)</f>
        <v>0</v>
      </c>
      <c r="BD30" s="1">
        <f>IF(AZ30=4,G30,0)</f>
        <v>0</v>
      </c>
      <c r="BE30" s="1">
        <f>IF(AZ30=5,G30,0)</f>
        <v>0</v>
      </c>
      <c r="CZ30" s="1">
        <v>3.3400000000000001E-3</v>
      </c>
    </row>
    <row r="31" spans="1:104">
      <c r="A31" s="30">
        <v>11</v>
      </c>
      <c r="B31" s="31" t="s">
        <v>45</v>
      </c>
      <c r="C31" s="32" t="s">
        <v>46</v>
      </c>
      <c r="D31" s="33" t="s">
        <v>40</v>
      </c>
      <c r="E31" s="34">
        <v>64.5</v>
      </c>
      <c r="F31" s="34">
        <v>0</v>
      </c>
      <c r="G31" s="35">
        <f>E31*F31</f>
        <v>0</v>
      </c>
      <c r="O31" s="29">
        <v>2</v>
      </c>
      <c r="AA31" s="1">
        <v>12</v>
      </c>
      <c r="AB31" s="1">
        <v>0</v>
      </c>
      <c r="AC31" s="1">
        <v>11</v>
      </c>
      <c r="AZ31" s="1">
        <v>2</v>
      </c>
      <c r="BA31" s="1">
        <f>IF(AZ31=1,G31,0)</f>
        <v>0</v>
      </c>
      <c r="BB31" s="1">
        <f>IF(AZ31=2,G31,0)</f>
        <v>0</v>
      </c>
      <c r="BC31" s="1">
        <f>IF(AZ31=3,G31,0)</f>
        <v>0</v>
      </c>
      <c r="BD31" s="1">
        <f>IF(AZ31=4,G31,0)</f>
        <v>0</v>
      </c>
      <c r="BE31" s="1">
        <f>IF(AZ31=5,G31,0)</f>
        <v>0</v>
      </c>
      <c r="CZ31" s="1">
        <v>3.8600000000000001E-3</v>
      </c>
    </row>
    <row r="32" spans="1:104" ht="12.75" customHeight="1">
      <c r="A32" s="36"/>
      <c r="B32" s="37"/>
      <c r="C32" s="55" t="s">
        <v>47</v>
      </c>
      <c r="D32" s="55"/>
      <c r="E32" s="55"/>
      <c r="F32" s="55"/>
      <c r="G32" s="55"/>
      <c r="O32" s="29">
        <v>3</v>
      </c>
    </row>
    <row r="33" spans="1:104">
      <c r="A33" s="30">
        <v>12</v>
      </c>
      <c r="B33" s="31" t="s">
        <v>48</v>
      </c>
      <c r="C33" s="32" t="s">
        <v>49</v>
      </c>
      <c r="D33" s="33" t="s">
        <v>40</v>
      </c>
      <c r="E33" s="34">
        <v>55</v>
      </c>
      <c r="F33" s="34">
        <v>0</v>
      </c>
      <c r="G33" s="35">
        <f>E33*F33</f>
        <v>0</v>
      </c>
      <c r="O33" s="29">
        <v>2</v>
      </c>
      <c r="AA33" s="1">
        <v>12</v>
      </c>
      <c r="AB33" s="1">
        <v>0</v>
      </c>
      <c r="AC33" s="1">
        <v>12</v>
      </c>
      <c r="AZ33" s="1">
        <v>2</v>
      </c>
      <c r="BA33" s="1">
        <f>IF(AZ33=1,G33,0)</f>
        <v>0</v>
      </c>
      <c r="BB33" s="1">
        <f>IF(AZ33=2,G33,0)</f>
        <v>0</v>
      </c>
      <c r="BC33" s="1">
        <f>IF(AZ33=3,G33,0)</f>
        <v>0</v>
      </c>
      <c r="BD33" s="1">
        <f>IF(AZ33=4,G33,0)</f>
        <v>0</v>
      </c>
      <c r="BE33" s="1">
        <f>IF(AZ33=5,G33,0)</f>
        <v>0</v>
      </c>
      <c r="CZ33" s="1">
        <v>1.4499999999999999E-3</v>
      </c>
    </row>
    <row r="34" spans="1:104" ht="12.75" customHeight="1">
      <c r="A34" s="36"/>
      <c r="B34" s="37"/>
      <c r="C34" s="55" t="s">
        <v>50</v>
      </c>
      <c r="D34" s="55"/>
      <c r="E34" s="55"/>
      <c r="F34" s="55"/>
      <c r="G34" s="55"/>
      <c r="O34" s="29">
        <v>3</v>
      </c>
    </row>
    <row r="35" spans="1:104" ht="22.5">
      <c r="A35" s="30">
        <v>13</v>
      </c>
      <c r="B35" s="31" t="s">
        <v>51</v>
      </c>
      <c r="C35" s="32" t="s">
        <v>77</v>
      </c>
      <c r="D35" s="33" t="s">
        <v>40</v>
      </c>
      <c r="E35" s="34">
        <v>4</v>
      </c>
      <c r="F35" s="34">
        <v>0</v>
      </c>
      <c r="G35" s="35">
        <f t="shared" ref="G35:G43" si="0">E35*F35</f>
        <v>0</v>
      </c>
      <c r="O35" s="29">
        <v>2</v>
      </c>
      <c r="AA35" s="1">
        <v>12</v>
      </c>
      <c r="AB35" s="1">
        <v>0</v>
      </c>
      <c r="AC35" s="1">
        <v>13</v>
      </c>
      <c r="AZ35" s="1">
        <v>2</v>
      </c>
      <c r="BA35" s="1">
        <f t="shared" ref="BA35:BA43" si="1">IF(AZ35=1,G35,0)</f>
        <v>0</v>
      </c>
      <c r="BB35" s="1">
        <f t="shared" ref="BB35:BB43" si="2">IF(AZ35=2,G35,0)</f>
        <v>0</v>
      </c>
      <c r="BC35" s="1">
        <f t="shared" ref="BC35:BC43" si="3">IF(AZ35=3,G35,0)</f>
        <v>0</v>
      </c>
      <c r="BD35" s="1">
        <f t="shared" ref="BD35:BD43" si="4">IF(AZ35=4,G35,0)</f>
        <v>0</v>
      </c>
      <c r="BE35" s="1">
        <f t="shared" ref="BE35:BE43" si="5">IF(AZ35=5,G35,0)</f>
        <v>0</v>
      </c>
      <c r="CZ35" s="1">
        <v>2.49E-3</v>
      </c>
    </row>
    <row r="36" spans="1:104" ht="22.5">
      <c r="A36" s="30">
        <v>14</v>
      </c>
      <c r="B36" s="31" t="s">
        <v>52</v>
      </c>
      <c r="C36" s="32" t="s">
        <v>76</v>
      </c>
      <c r="D36" s="33" t="s">
        <v>40</v>
      </c>
      <c r="E36" s="34">
        <v>2.5</v>
      </c>
      <c r="F36" s="34">
        <v>0</v>
      </c>
      <c r="G36" s="35">
        <f t="shared" si="0"/>
        <v>0</v>
      </c>
      <c r="O36" s="29">
        <v>2</v>
      </c>
      <c r="AA36" s="1">
        <v>12</v>
      </c>
      <c r="AB36" s="1">
        <v>0</v>
      </c>
      <c r="AC36" s="1">
        <v>14</v>
      </c>
      <c r="AZ36" s="1">
        <v>2</v>
      </c>
      <c r="BA36" s="1">
        <f t="shared" si="1"/>
        <v>0</v>
      </c>
      <c r="BB36" s="1">
        <f t="shared" si="2"/>
        <v>0</v>
      </c>
      <c r="BC36" s="1">
        <f t="shared" si="3"/>
        <v>0</v>
      </c>
      <c r="BD36" s="1">
        <f t="shared" si="4"/>
        <v>0</v>
      </c>
      <c r="BE36" s="1">
        <f t="shared" si="5"/>
        <v>0</v>
      </c>
      <c r="CZ36" s="1">
        <v>2.63E-3</v>
      </c>
    </row>
    <row r="37" spans="1:104" ht="22.5">
      <c r="A37" s="30">
        <v>15</v>
      </c>
      <c r="B37" s="31" t="s">
        <v>53</v>
      </c>
      <c r="C37" s="32" t="s">
        <v>75</v>
      </c>
      <c r="D37" s="33" t="s">
        <v>40</v>
      </c>
      <c r="E37" s="34">
        <v>4</v>
      </c>
      <c r="F37" s="34">
        <v>0</v>
      </c>
      <c r="G37" s="35">
        <f t="shared" si="0"/>
        <v>0</v>
      </c>
      <c r="O37" s="29">
        <v>2</v>
      </c>
      <c r="AA37" s="1">
        <v>12</v>
      </c>
      <c r="AB37" s="1">
        <v>0</v>
      </c>
      <c r="AC37" s="1">
        <v>15</v>
      </c>
      <c r="AZ37" s="1">
        <v>2</v>
      </c>
      <c r="BA37" s="1">
        <f t="shared" si="1"/>
        <v>0</v>
      </c>
      <c r="BB37" s="1">
        <f t="shared" si="2"/>
        <v>0</v>
      </c>
      <c r="BC37" s="1">
        <f t="shared" si="3"/>
        <v>0</v>
      </c>
      <c r="BD37" s="1">
        <f t="shared" si="4"/>
        <v>0</v>
      </c>
      <c r="BE37" s="1">
        <f t="shared" si="5"/>
        <v>0</v>
      </c>
      <c r="CZ37" s="1">
        <v>3.7000000000000002E-3</v>
      </c>
    </row>
    <row r="38" spans="1:104" ht="22.5">
      <c r="A38" s="30">
        <v>16</v>
      </c>
      <c r="B38" s="31" t="s">
        <v>54</v>
      </c>
      <c r="C38" s="32" t="s">
        <v>78</v>
      </c>
      <c r="D38" s="33" t="s">
        <v>14</v>
      </c>
      <c r="E38" s="34">
        <v>4.5</v>
      </c>
      <c r="F38" s="34">
        <v>0</v>
      </c>
      <c r="G38" s="35">
        <f t="shared" si="0"/>
        <v>0</v>
      </c>
      <c r="O38" s="29">
        <v>2</v>
      </c>
      <c r="AA38" s="1">
        <v>12</v>
      </c>
      <c r="AB38" s="1">
        <v>0</v>
      </c>
      <c r="AC38" s="1">
        <v>16</v>
      </c>
      <c r="AZ38" s="1">
        <v>2</v>
      </c>
      <c r="BA38" s="1">
        <f t="shared" si="1"/>
        <v>0</v>
      </c>
      <c r="BB38" s="1">
        <f t="shared" si="2"/>
        <v>0</v>
      </c>
      <c r="BC38" s="1">
        <f t="shared" si="3"/>
        <v>0</v>
      </c>
      <c r="BD38" s="1">
        <f t="shared" si="4"/>
        <v>0</v>
      </c>
      <c r="BE38" s="1">
        <f t="shared" si="5"/>
        <v>0</v>
      </c>
      <c r="CZ38" s="1">
        <v>1.772E-2</v>
      </c>
    </row>
    <row r="39" spans="1:104">
      <c r="A39" s="30">
        <v>17</v>
      </c>
      <c r="B39" s="31" t="s">
        <v>55</v>
      </c>
      <c r="C39" s="32" t="s">
        <v>56</v>
      </c>
      <c r="D39" s="33" t="s">
        <v>40</v>
      </c>
      <c r="E39" s="34">
        <v>64.5</v>
      </c>
      <c r="F39" s="34">
        <v>0</v>
      </c>
      <c r="G39" s="35">
        <f t="shared" si="0"/>
        <v>0</v>
      </c>
      <c r="O39" s="29">
        <v>2</v>
      </c>
      <c r="AA39" s="1">
        <v>12</v>
      </c>
      <c r="AB39" s="1">
        <v>0</v>
      </c>
      <c r="AC39" s="1">
        <v>17</v>
      </c>
      <c r="AZ39" s="1">
        <v>2</v>
      </c>
      <c r="BA39" s="1">
        <f t="shared" si="1"/>
        <v>0</v>
      </c>
      <c r="BB39" s="1">
        <f t="shared" si="2"/>
        <v>0</v>
      </c>
      <c r="BC39" s="1">
        <f t="shared" si="3"/>
        <v>0</v>
      </c>
      <c r="BD39" s="1">
        <f t="shared" si="4"/>
        <v>0</v>
      </c>
      <c r="BE39" s="1">
        <f t="shared" si="5"/>
        <v>0</v>
      </c>
      <c r="CZ39" s="1">
        <v>0</v>
      </c>
    </row>
    <row r="40" spans="1:104">
      <c r="A40" s="30">
        <v>18</v>
      </c>
      <c r="B40" s="31" t="s">
        <v>57</v>
      </c>
      <c r="C40" s="32" t="s">
        <v>79</v>
      </c>
      <c r="D40" s="33" t="s">
        <v>40</v>
      </c>
      <c r="E40" s="34">
        <v>2.5</v>
      </c>
      <c r="F40" s="34"/>
      <c r="G40" s="35">
        <f t="shared" si="0"/>
        <v>0</v>
      </c>
      <c r="O40" s="29">
        <v>2</v>
      </c>
      <c r="AA40" s="1">
        <v>12</v>
      </c>
      <c r="AB40" s="1">
        <v>0</v>
      </c>
      <c r="AC40" s="1">
        <v>18</v>
      </c>
      <c r="AZ40" s="1">
        <v>2</v>
      </c>
      <c r="BA40" s="1">
        <f t="shared" si="1"/>
        <v>0</v>
      </c>
      <c r="BB40" s="1">
        <f t="shared" si="2"/>
        <v>0</v>
      </c>
      <c r="BC40" s="1">
        <f t="shared" si="3"/>
        <v>0</v>
      </c>
      <c r="BD40" s="1">
        <f t="shared" si="4"/>
        <v>0</v>
      </c>
      <c r="BE40" s="1">
        <f t="shared" si="5"/>
        <v>0</v>
      </c>
      <c r="CZ40" s="1">
        <v>0</v>
      </c>
    </row>
    <row r="41" spans="1:104">
      <c r="A41" s="30">
        <v>19</v>
      </c>
      <c r="B41" s="31" t="s">
        <v>58</v>
      </c>
      <c r="C41" s="32" t="s">
        <v>80</v>
      </c>
      <c r="D41" s="33" t="s">
        <v>14</v>
      </c>
      <c r="E41" s="34">
        <v>4.5</v>
      </c>
      <c r="F41" s="34"/>
      <c r="G41" s="35">
        <f t="shared" si="0"/>
        <v>0</v>
      </c>
      <c r="O41" s="29">
        <v>2</v>
      </c>
      <c r="AA41" s="1">
        <v>12</v>
      </c>
      <c r="AB41" s="1">
        <v>0</v>
      </c>
      <c r="AC41" s="1">
        <v>19</v>
      </c>
      <c r="AZ41" s="1">
        <v>2</v>
      </c>
      <c r="BA41" s="1">
        <f t="shared" si="1"/>
        <v>0</v>
      </c>
      <c r="BB41" s="1">
        <f t="shared" si="2"/>
        <v>0</v>
      </c>
      <c r="BC41" s="1">
        <f t="shared" si="3"/>
        <v>0</v>
      </c>
      <c r="BD41" s="1">
        <f t="shared" si="4"/>
        <v>0</v>
      </c>
      <c r="BE41" s="1">
        <f t="shared" si="5"/>
        <v>0</v>
      </c>
      <c r="CZ41" s="1">
        <v>0</v>
      </c>
    </row>
    <row r="42" spans="1:104">
      <c r="A42" s="30">
        <v>20</v>
      </c>
      <c r="B42" s="31" t="s">
        <v>59</v>
      </c>
      <c r="C42" s="32" t="s">
        <v>81</v>
      </c>
      <c r="D42" s="33" t="s">
        <v>40</v>
      </c>
      <c r="E42" s="34">
        <v>10.5</v>
      </c>
      <c r="F42" s="34">
        <v>0</v>
      </c>
      <c r="G42" s="35">
        <f t="shared" si="0"/>
        <v>0</v>
      </c>
      <c r="O42" s="29">
        <v>2</v>
      </c>
      <c r="AA42" s="1">
        <v>12</v>
      </c>
      <c r="AB42" s="1">
        <v>0</v>
      </c>
      <c r="AC42" s="1">
        <v>20</v>
      </c>
      <c r="AZ42" s="1">
        <v>2</v>
      </c>
      <c r="BA42" s="1">
        <f t="shared" si="1"/>
        <v>0</v>
      </c>
      <c r="BB42" s="1">
        <f t="shared" si="2"/>
        <v>0</v>
      </c>
      <c r="BC42" s="1">
        <f t="shared" si="3"/>
        <v>0</v>
      </c>
      <c r="BD42" s="1">
        <f t="shared" si="4"/>
        <v>0</v>
      </c>
      <c r="BE42" s="1">
        <f t="shared" si="5"/>
        <v>0</v>
      </c>
      <c r="CZ42" s="1">
        <v>0</v>
      </c>
    </row>
    <row r="43" spans="1:104">
      <c r="A43" s="30">
        <v>21</v>
      </c>
      <c r="B43" s="31" t="s">
        <v>60</v>
      </c>
      <c r="C43" s="32" t="s">
        <v>61</v>
      </c>
      <c r="D43" s="33" t="s">
        <v>62</v>
      </c>
      <c r="E43" s="34">
        <v>3</v>
      </c>
      <c r="F43" s="34">
        <v>0</v>
      </c>
      <c r="G43" s="35">
        <f t="shared" si="0"/>
        <v>0</v>
      </c>
      <c r="O43" s="29">
        <v>2</v>
      </c>
      <c r="AA43" s="1">
        <v>12</v>
      </c>
      <c r="AB43" s="1">
        <v>0</v>
      </c>
      <c r="AC43" s="1">
        <v>21</v>
      </c>
      <c r="AZ43" s="1">
        <v>2</v>
      </c>
      <c r="BA43" s="1">
        <f t="shared" si="1"/>
        <v>0</v>
      </c>
      <c r="BB43" s="1">
        <f t="shared" si="2"/>
        <v>0</v>
      </c>
      <c r="BC43" s="1">
        <f t="shared" si="3"/>
        <v>0</v>
      </c>
      <c r="BD43" s="1">
        <f t="shared" si="4"/>
        <v>0</v>
      </c>
      <c r="BE43" s="1">
        <f t="shared" si="5"/>
        <v>0</v>
      </c>
      <c r="CZ43" s="1">
        <v>0</v>
      </c>
    </row>
    <row r="44" spans="1:104">
      <c r="A44" s="38"/>
      <c r="B44" s="39" t="s">
        <v>28</v>
      </c>
      <c r="C44" s="40" t="str">
        <f>CONCATENATE(B29," ",C29)</f>
        <v>764 Konstrukce klempířské</v>
      </c>
      <c r="D44" s="38"/>
      <c r="E44" s="41"/>
      <c r="F44" s="41"/>
      <c r="G44" s="42">
        <f>SUM(G29:G43)</f>
        <v>0</v>
      </c>
      <c r="O44" s="29">
        <v>4</v>
      </c>
      <c r="BA44" s="43">
        <f>SUM(BA29:BA43)</f>
        <v>0</v>
      </c>
      <c r="BB44" s="43">
        <f>SUM(BB29:BB43)</f>
        <v>0</v>
      </c>
      <c r="BC44" s="43">
        <f>SUM(BC29:BC43)</f>
        <v>0</v>
      </c>
      <c r="BD44" s="43">
        <f>SUM(BD29:BD43)</f>
        <v>0</v>
      </c>
      <c r="BE44" s="43">
        <f>SUM(BE29:BE43)</f>
        <v>0</v>
      </c>
    </row>
    <row r="45" spans="1:104">
      <c r="A45" s="22" t="s">
        <v>10</v>
      </c>
      <c r="B45" s="23" t="s">
        <v>63</v>
      </c>
      <c r="C45" s="24" t="s">
        <v>64</v>
      </c>
      <c r="D45" s="25"/>
      <c r="E45" s="26"/>
      <c r="F45" s="26"/>
      <c r="G45" s="27"/>
      <c r="H45" s="28"/>
      <c r="I45" s="28"/>
      <c r="O45" s="29">
        <v>1</v>
      </c>
    </row>
    <row r="46" spans="1:104">
      <c r="A46" s="30">
        <v>22</v>
      </c>
      <c r="B46" s="31" t="s">
        <v>65</v>
      </c>
      <c r="C46" s="32" t="s">
        <v>66</v>
      </c>
      <c r="D46" s="33" t="s">
        <v>40</v>
      </c>
      <c r="E46" s="34">
        <v>80</v>
      </c>
      <c r="F46" s="34"/>
      <c r="G46" s="35">
        <f>E46*F46</f>
        <v>0</v>
      </c>
      <c r="O46" s="29">
        <v>2</v>
      </c>
      <c r="AA46" s="1">
        <v>12</v>
      </c>
      <c r="AB46" s="1">
        <v>0</v>
      </c>
      <c r="AC46" s="1">
        <v>22</v>
      </c>
      <c r="AZ46" s="1">
        <v>4</v>
      </c>
      <c r="BA46" s="1">
        <f>IF(AZ46=1,G46,0)</f>
        <v>0</v>
      </c>
      <c r="BB46" s="1">
        <f>IF(AZ46=2,G46,0)</f>
        <v>0</v>
      </c>
      <c r="BC46" s="1">
        <f>IF(AZ46=3,G46,0)</f>
        <v>0</v>
      </c>
      <c r="BD46" s="1">
        <f>IF(AZ46=4,G46,0)</f>
        <v>0</v>
      </c>
      <c r="BE46" s="1">
        <f>IF(AZ46=5,G46,0)</f>
        <v>0</v>
      </c>
      <c r="CZ46" s="1">
        <v>0</v>
      </c>
    </row>
    <row r="47" spans="1:104">
      <c r="A47" s="30">
        <v>23</v>
      </c>
      <c r="B47" s="31" t="s">
        <v>67</v>
      </c>
      <c r="C47" s="32" t="s">
        <v>68</v>
      </c>
      <c r="D47" s="33" t="s">
        <v>23</v>
      </c>
      <c r="E47" s="34">
        <v>3</v>
      </c>
      <c r="F47" s="34">
        <v>0</v>
      </c>
      <c r="G47" s="35">
        <f>E47*F47</f>
        <v>0</v>
      </c>
      <c r="O47" s="29">
        <v>2</v>
      </c>
      <c r="AA47" s="1">
        <v>12</v>
      </c>
      <c r="AB47" s="1">
        <v>0</v>
      </c>
      <c r="AC47" s="1">
        <v>23</v>
      </c>
      <c r="AZ47" s="1">
        <v>4</v>
      </c>
      <c r="BA47" s="1">
        <f>IF(AZ47=1,G47,0)</f>
        <v>0</v>
      </c>
      <c r="BB47" s="1">
        <f>IF(AZ47=2,G47,0)</f>
        <v>0</v>
      </c>
      <c r="BC47" s="1">
        <f>IF(AZ47=3,G47,0)</f>
        <v>0</v>
      </c>
      <c r="BD47" s="1">
        <f>IF(AZ47=4,G47,0)</f>
        <v>0</v>
      </c>
      <c r="BE47" s="1">
        <f>IF(AZ47=5,G47,0)</f>
        <v>0</v>
      </c>
      <c r="CZ47" s="1">
        <v>0</v>
      </c>
    </row>
    <row r="48" spans="1:104">
      <c r="A48" s="30">
        <v>24</v>
      </c>
      <c r="B48" s="31" t="s">
        <v>69</v>
      </c>
      <c r="C48" s="32" t="s">
        <v>70</v>
      </c>
      <c r="D48" s="33" t="s">
        <v>23</v>
      </c>
      <c r="E48" s="34">
        <v>3</v>
      </c>
      <c r="F48" s="34">
        <v>0</v>
      </c>
      <c r="G48" s="35">
        <f>E48*F48</f>
        <v>0</v>
      </c>
      <c r="O48" s="29">
        <v>2</v>
      </c>
      <c r="AA48" s="1">
        <v>12</v>
      </c>
      <c r="AB48" s="1">
        <v>0</v>
      </c>
      <c r="AC48" s="1">
        <v>24</v>
      </c>
      <c r="AZ48" s="1">
        <v>4</v>
      </c>
      <c r="BA48" s="1">
        <f>IF(AZ48=1,G48,0)</f>
        <v>0</v>
      </c>
      <c r="BB48" s="1">
        <f>IF(AZ48=2,G48,0)</f>
        <v>0</v>
      </c>
      <c r="BC48" s="1">
        <f>IF(AZ48=3,G48,0)</f>
        <v>0</v>
      </c>
      <c r="BD48" s="1">
        <f>IF(AZ48=4,G48,0)</f>
        <v>0</v>
      </c>
      <c r="BE48" s="1">
        <f>IF(AZ48=5,G48,0)</f>
        <v>0</v>
      </c>
      <c r="CZ48" s="1">
        <v>0</v>
      </c>
    </row>
    <row r="49" spans="1:57">
      <c r="A49" s="38"/>
      <c r="B49" s="39" t="s">
        <v>28</v>
      </c>
      <c r="C49" s="40" t="str">
        <f>CONCATENATE(B45," ",C45)</f>
        <v>M21 Elektromontáže</v>
      </c>
      <c r="D49" s="38"/>
      <c r="E49" s="41"/>
      <c r="F49" s="41"/>
      <c r="G49" s="42">
        <f>SUM(G45:G48)</f>
        <v>0</v>
      </c>
      <c r="O49" s="29">
        <v>4</v>
      </c>
      <c r="BA49" s="43">
        <f>SUM(BA45:BA48)</f>
        <v>0</v>
      </c>
      <c r="BB49" s="43">
        <f>SUM(BB45:BB48)</f>
        <v>0</v>
      </c>
      <c r="BC49" s="43">
        <f>SUM(BC45:BC48)</f>
        <v>0</v>
      </c>
      <c r="BD49" s="43">
        <f>SUM(BD45:BD48)</f>
        <v>0</v>
      </c>
      <c r="BE49" s="43">
        <f>SUM(BE45:BE48)</f>
        <v>0</v>
      </c>
    </row>
    <row r="50" spans="1:57">
      <c r="A50" s="3"/>
      <c r="B50" s="3"/>
      <c r="C50" s="3"/>
      <c r="D50" s="3"/>
      <c r="E50" s="3"/>
      <c r="F50" s="3"/>
      <c r="G50" s="3"/>
    </row>
    <row r="51" spans="1:57" ht="18.600000000000001" customHeight="1">
      <c r="E51" s="44" t="s">
        <v>71</v>
      </c>
      <c r="G51" s="45">
        <f>G16+G24+G28+G44+G49</f>
        <v>0</v>
      </c>
    </row>
    <row r="52" spans="1:57">
      <c r="E52" s="1"/>
    </row>
    <row r="53" spans="1:57">
      <c r="E53" s="1"/>
    </row>
    <row r="54" spans="1:57" ht="12.75" customHeight="1">
      <c r="B54" s="56" t="s">
        <v>83</v>
      </c>
      <c r="C54" s="56"/>
      <c r="D54" s="56"/>
      <c r="E54" s="56"/>
      <c r="F54" s="56"/>
      <c r="G54" s="56"/>
    </row>
    <row r="55" spans="1:57" ht="12.75" customHeight="1">
      <c r="B55" s="56"/>
      <c r="C55" s="56"/>
      <c r="D55" s="56"/>
      <c r="E55" s="56"/>
      <c r="F55" s="56"/>
      <c r="G55" s="56"/>
    </row>
    <row r="56" spans="1:57">
      <c r="B56" s="56"/>
      <c r="C56" s="56"/>
      <c r="D56" s="56"/>
      <c r="E56" s="56"/>
      <c r="F56" s="56"/>
      <c r="G56" s="56"/>
    </row>
    <row r="57" spans="1:57">
      <c r="B57" s="56"/>
      <c r="C57" s="56"/>
      <c r="D57" s="56"/>
      <c r="E57" s="56"/>
      <c r="F57" s="56"/>
      <c r="G57" s="56"/>
    </row>
    <row r="58" spans="1:57">
      <c r="B58" s="56"/>
      <c r="C58" s="56"/>
      <c r="D58" s="56"/>
      <c r="E58" s="56"/>
      <c r="F58" s="56"/>
      <c r="G58" s="56"/>
    </row>
    <row r="59" spans="1:57">
      <c r="B59" s="56"/>
      <c r="C59" s="56"/>
      <c r="D59" s="56"/>
      <c r="E59" s="56"/>
      <c r="F59" s="56"/>
      <c r="G59" s="56"/>
    </row>
    <row r="60" spans="1:57">
      <c r="B60" s="46"/>
      <c r="C60" s="46"/>
      <c r="D60" s="46"/>
      <c r="E60" s="46"/>
      <c r="F60" s="46"/>
      <c r="G60" s="46"/>
    </row>
    <row r="61" spans="1:57" ht="32.1" customHeight="1">
      <c r="B61" s="57" t="s">
        <v>72</v>
      </c>
      <c r="C61" s="57"/>
      <c r="D61" s="57"/>
      <c r="E61" s="57"/>
      <c r="F61" s="57"/>
      <c r="G61" s="57"/>
    </row>
    <row r="62" spans="1:57">
      <c r="E62" s="1"/>
    </row>
    <row r="63" spans="1:57">
      <c r="B63" s="54" t="s">
        <v>84</v>
      </c>
      <c r="E63" s="1"/>
    </row>
    <row r="64" spans="1:57">
      <c r="E64" s="1"/>
    </row>
    <row r="65" spans="1:5">
      <c r="E65" s="1"/>
    </row>
    <row r="66" spans="1:5">
      <c r="E66" s="1"/>
    </row>
    <row r="67" spans="1:5">
      <c r="E67" s="1"/>
    </row>
    <row r="71" spans="1:5">
      <c r="A71" s="47"/>
    </row>
    <row r="72" spans="1:5">
      <c r="A72" s="47"/>
    </row>
    <row r="73" spans="1:5">
      <c r="A73" s="47"/>
    </row>
    <row r="74" spans="1:5">
      <c r="A74" s="47"/>
    </row>
    <row r="77" spans="1:5">
      <c r="E77" s="1"/>
    </row>
    <row r="78" spans="1:5">
      <c r="E78" s="1"/>
    </row>
    <row r="79" spans="1:5">
      <c r="E79" s="1"/>
    </row>
    <row r="80" spans="1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1:7">
      <c r="E97" s="1"/>
    </row>
    <row r="98" spans="1:7">
      <c r="E98" s="1"/>
    </row>
    <row r="99" spans="1:7">
      <c r="E99" s="1"/>
    </row>
    <row r="100" spans="1:7">
      <c r="E100" s="1"/>
    </row>
    <row r="101" spans="1:7">
      <c r="E101" s="1"/>
    </row>
    <row r="102" spans="1:7">
      <c r="E102" s="1"/>
    </row>
    <row r="103" spans="1:7">
      <c r="E103" s="1"/>
    </row>
    <row r="104" spans="1:7">
      <c r="E104" s="1"/>
    </row>
    <row r="105" spans="1:7">
      <c r="E105" s="1"/>
    </row>
    <row r="106" spans="1:7">
      <c r="A106" s="48"/>
      <c r="B106" s="48"/>
    </row>
    <row r="107" spans="1:7">
      <c r="A107" s="47"/>
      <c r="B107" s="47"/>
      <c r="C107" s="49"/>
      <c r="D107" s="49"/>
      <c r="E107" s="50"/>
      <c r="F107" s="49"/>
      <c r="G107" s="51"/>
    </row>
    <row r="108" spans="1:7">
      <c r="A108" s="52"/>
      <c r="B108" s="52"/>
      <c r="C108" s="47"/>
      <c r="D108" s="47"/>
      <c r="E108" s="53"/>
      <c r="F108" s="47"/>
      <c r="G108" s="47"/>
    </row>
    <row r="109" spans="1:7">
      <c r="A109" s="47"/>
      <c r="B109" s="47"/>
      <c r="C109" s="47"/>
      <c r="D109" s="47"/>
      <c r="E109" s="53"/>
      <c r="F109" s="47"/>
      <c r="G109" s="47"/>
    </row>
    <row r="110" spans="1:7">
      <c r="A110" s="47"/>
      <c r="B110" s="47"/>
      <c r="C110" s="47"/>
      <c r="D110" s="47"/>
      <c r="E110" s="53"/>
      <c r="F110" s="47"/>
      <c r="G110" s="47"/>
    </row>
    <row r="111" spans="1:7">
      <c r="A111" s="47"/>
      <c r="B111" s="47"/>
      <c r="C111" s="47"/>
      <c r="D111" s="47"/>
      <c r="E111" s="53"/>
      <c r="F111" s="47"/>
      <c r="G111" s="47"/>
    </row>
    <row r="112" spans="1:7">
      <c r="A112" s="47"/>
      <c r="B112" s="47"/>
      <c r="C112" s="47"/>
      <c r="D112" s="47"/>
      <c r="E112" s="53"/>
      <c r="F112" s="47"/>
      <c r="G112" s="47"/>
    </row>
    <row r="113" spans="1:7">
      <c r="A113" s="47"/>
      <c r="B113" s="47"/>
      <c r="C113" s="47"/>
      <c r="D113" s="47"/>
      <c r="E113" s="53"/>
      <c r="F113" s="47"/>
      <c r="G113" s="47"/>
    </row>
    <row r="114" spans="1:7">
      <c r="A114" s="47"/>
      <c r="B114" s="47"/>
      <c r="C114" s="47"/>
      <c r="D114" s="47"/>
      <c r="E114" s="53"/>
      <c r="F114" s="47"/>
      <c r="G114" s="47"/>
    </row>
    <row r="115" spans="1:7">
      <c r="A115" s="47"/>
      <c r="B115" s="47"/>
      <c r="C115" s="47"/>
      <c r="D115" s="47"/>
      <c r="E115" s="53"/>
      <c r="F115" s="47"/>
      <c r="G115" s="47"/>
    </row>
    <row r="116" spans="1:7">
      <c r="A116" s="47"/>
      <c r="B116" s="47"/>
      <c r="C116" s="47"/>
      <c r="D116" s="47"/>
      <c r="E116" s="53"/>
      <c r="F116" s="47"/>
      <c r="G116" s="47"/>
    </row>
    <row r="117" spans="1:7">
      <c r="A117" s="47"/>
      <c r="B117" s="47"/>
      <c r="C117" s="47"/>
      <c r="D117" s="47"/>
      <c r="E117" s="53"/>
      <c r="F117" s="47"/>
      <c r="G117" s="47"/>
    </row>
    <row r="118" spans="1:7">
      <c r="A118" s="47"/>
      <c r="B118" s="47"/>
      <c r="C118" s="47"/>
      <c r="D118" s="47"/>
      <c r="E118" s="53"/>
      <c r="F118" s="47"/>
      <c r="G118" s="47"/>
    </row>
    <row r="119" spans="1:7">
      <c r="A119" s="47"/>
      <c r="B119" s="47"/>
      <c r="C119" s="47"/>
      <c r="D119" s="47"/>
      <c r="E119" s="53"/>
      <c r="F119" s="47"/>
      <c r="G119" s="47"/>
    </row>
    <row r="120" spans="1:7">
      <c r="A120" s="47"/>
      <c r="B120" s="47"/>
      <c r="C120" s="47"/>
      <c r="D120" s="47"/>
      <c r="E120" s="53"/>
      <c r="F120" s="47"/>
      <c r="G120" s="47"/>
    </row>
  </sheetData>
  <sheetProtection selectLockedCells="1" selectUnlockedCells="1"/>
  <mergeCells count="15">
    <mergeCell ref="C12:G12"/>
    <mergeCell ref="A1:G1"/>
    <mergeCell ref="A3:B3"/>
    <mergeCell ref="A4:B4"/>
    <mergeCell ref="E4:G4"/>
    <mergeCell ref="C10:G10"/>
    <mergeCell ref="C34:G34"/>
    <mergeCell ref="B54:G59"/>
    <mergeCell ref="B61:G61"/>
    <mergeCell ref="C19:G19"/>
    <mergeCell ref="C20:G20"/>
    <mergeCell ref="C22:G22"/>
    <mergeCell ref="C23:G23"/>
    <mergeCell ref="C27:G27"/>
    <mergeCell ref="C32:G32"/>
  </mergeCells>
  <pageMargins left="0.59027777777777779" right="0.39374999999999999" top="0.19652777777777777" bottom="0.19652777777777777" header="0.51180555555555551" footer="0.19652777777777777"/>
  <pageSetup paperSize="9" scale="98" firstPageNumber="0" orientation="portrait" horizontalDpi="300" verticalDpi="300" r:id="rId1"/>
  <headerFooter alignWithMargins="0"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"/>
  <sheetViews>
    <sheetView showGridLines="0" showZeros="0" workbookViewId="0">
      <selection activeCell="A17" sqref="A17"/>
    </sheetView>
  </sheetViews>
  <sheetFormatPr defaultRowHeight="12.75"/>
  <sheetData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showGridLines="0" showZeros="0" topLeftCell="A34" workbookViewId="0">
      <selection activeCell="B64" sqref="B64"/>
    </sheetView>
  </sheetViews>
  <sheetFormatPr defaultRowHeight="12.75"/>
  <sheetData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Položky</vt:lpstr>
      <vt:lpstr>__VBA__0</vt:lpstr>
      <vt:lpstr>__VBA__1</vt:lpstr>
      <vt:lpstr>Položky!Názvy_tisku</vt:lpstr>
      <vt:lpstr>Položky!Oblast_tisku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Vaše jméno</cp:lastModifiedBy>
  <dcterms:created xsi:type="dcterms:W3CDTF">2015-07-13T08:02:44Z</dcterms:created>
  <dcterms:modified xsi:type="dcterms:W3CDTF">2015-07-29T11:11:49Z</dcterms:modified>
</cp:coreProperties>
</file>