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5480" windowHeight="11640" tabRatio="831" activeTab="0"/>
  </bookViews>
  <sheets>
    <sheet name="zámečnické práce" sheetId="1" r:id="rId1"/>
    <sheet name="List2" sheetId="2" r:id="rId2"/>
    <sheet name="List1" sheetId="3" r:id="rId3"/>
  </sheets>
  <definedNames>
    <definedName name="_xlnm.Print_Titles" localSheetId="0">'zámečnické práce'!$1:$2</definedName>
  </definedNames>
  <calcPr fullCalcOnLoad="1"/>
</workbook>
</file>

<file path=xl/sharedStrings.xml><?xml version="1.0" encoding="utf-8"?>
<sst xmlns="http://schemas.openxmlformats.org/spreadsheetml/2006/main" count="204" uniqueCount="110">
  <si>
    <t>PROJEKT ČÁST</t>
  </si>
  <si>
    <t>Položka č.</t>
  </si>
  <si>
    <t>Popis</t>
  </si>
  <si>
    <t>Jednotková cena</t>
  </si>
  <si>
    <t>Celková cena</t>
  </si>
  <si>
    <t>1. Plovoucí podlaha v koupelnách</t>
  </si>
  <si>
    <t>Počet</t>
  </si>
  <si>
    <t>Měrná jednotka</t>
  </si>
  <si>
    <t>m2</t>
  </si>
  <si>
    <t>1.1</t>
  </si>
  <si>
    <t>1.2</t>
  </si>
  <si>
    <r>
      <rPr>
        <b/>
        <sz val="12"/>
        <rFont val="Arial CE"/>
        <family val="0"/>
      </rPr>
      <t xml:space="preserve">Suterén: </t>
    </r>
    <r>
      <rPr>
        <sz val="12"/>
        <rFont val="Arial CE"/>
        <family val="0"/>
      </rPr>
      <t xml:space="preserve">nová plovoucí podlaha v tloušťce </t>
    </r>
    <r>
      <rPr>
        <b/>
        <sz val="12"/>
        <rFont val="Arial CE"/>
        <family val="0"/>
      </rPr>
      <t xml:space="preserve">135mm </t>
    </r>
    <r>
      <rPr>
        <sz val="12"/>
        <rFont val="Arial CE"/>
        <family val="0"/>
      </rPr>
      <t>ve složení: zvuková izolace polystyrén o tloušťce 80mm, pojistná hydroizolace fólie z m PVC o tloušťce 1mm, betonová mazanina C25/30 o tloušťce 55mm, armovaná síť 6/150mm, oddiletovaná pomocí okrajkových pásků etafon 15mm, výšce 135mm.</t>
    </r>
  </si>
  <si>
    <r>
      <rPr>
        <b/>
        <sz val="12"/>
        <rFont val="Arial CE"/>
        <family val="0"/>
      </rPr>
      <t>Přízemí</t>
    </r>
    <r>
      <rPr>
        <sz val="12"/>
        <rFont val="Arial CE"/>
        <family val="2"/>
      </rPr>
      <t xml:space="preserve">: nová plovoucí podlaha v tloušťce </t>
    </r>
    <r>
      <rPr>
        <b/>
        <sz val="12"/>
        <rFont val="Arial CE"/>
        <family val="0"/>
      </rPr>
      <t>55mm</t>
    </r>
    <r>
      <rPr>
        <sz val="12"/>
        <rFont val="Arial CE"/>
        <family val="2"/>
      </rPr>
      <t xml:space="preserve"> ve složení: zvuková izolace polystyrén o tloušťce 20mm, pojistná hydroizolace fólie z m PVC o tloušťce 1mm, betonová mazanina C25/30 o tloušťce 35mm, armovaná síť 4/150mm, oddiletovaná pomocí okrajkových pásků etafon 15mm, výšce 55mm.</t>
    </r>
  </si>
  <si>
    <r>
      <rPr>
        <b/>
        <sz val="12"/>
        <rFont val="Arial CE"/>
        <family val="0"/>
      </rPr>
      <t>1. patro</t>
    </r>
    <r>
      <rPr>
        <sz val="12"/>
        <rFont val="Arial CE"/>
        <family val="2"/>
      </rPr>
      <t xml:space="preserve">: nová plovoucí podlaha v tloušťce </t>
    </r>
    <r>
      <rPr>
        <b/>
        <sz val="12"/>
        <rFont val="Arial CE"/>
        <family val="0"/>
      </rPr>
      <t>40mm</t>
    </r>
    <r>
      <rPr>
        <sz val="12"/>
        <rFont val="Arial CE"/>
        <family val="2"/>
      </rPr>
      <t xml:space="preserve"> ve složení: zvuková izolace polystyrén o tloušťce 10mm, pojistná hydroizolace fólie z m PVC o tloušťce 1mm, betonová mazanina C25/30 o tloušťce 30mm, armovaná síť 2/150mm, oddiletovaná pomocí okrajkových pásků etafon 15mm, výšce 40mm.</t>
    </r>
  </si>
  <si>
    <r>
      <rPr>
        <b/>
        <sz val="12"/>
        <rFont val="Arial CE"/>
        <family val="0"/>
      </rPr>
      <t>3. patro</t>
    </r>
    <r>
      <rPr>
        <sz val="12"/>
        <rFont val="Arial CE"/>
        <family val="2"/>
      </rPr>
      <t xml:space="preserve">: nová plovoucí podlaha v tloušťce </t>
    </r>
    <r>
      <rPr>
        <b/>
        <sz val="12"/>
        <rFont val="Arial CE"/>
        <family val="0"/>
      </rPr>
      <t>40mm</t>
    </r>
    <r>
      <rPr>
        <sz val="12"/>
        <rFont val="Arial CE"/>
        <family val="2"/>
      </rPr>
      <t xml:space="preserve"> ve složení: zvuková izolace polystyrén o tloušťce 10mm, pojistná hydroizolace fólie z m PVC o tloušťce 1mm, betonová mazanina C25/30 o tloušťce 30mm, armovaná síť 2/150mm, oddiletovaná pomocí okrajkových pásků etafon 15mm, výšce 40mm.</t>
    </r>
  </si>
  <si>
    <r>
      <rPr>
        <b/>
        <sz val="12"/>
        <rFont val="Arial CE"/>
        <family val="0"/>
      </rPr>
      <t>2. patro</t>
    </r>
    <r>
      <rPr>
        <sz val="12"/>
        <rFont val="Arial CE"/>
        <family val="2"/>
      </rPr>
      <t xml:space="preserve">: nová plovoucí podlaha v tloušťce </t>
    </r>
    <r>
      <rPr>
        <b/>
        <sz val="12"/>
        <rFont val="Arial CE"/>
        <family val="0"/>
      </rPr>
      <t xml:space="preserve">40mm </t>
    </r>
    <r>
      <rPr>
        <sz val="12"/>
        <rFont val="Arial CE"/>
        <family val="2"/>
      </rPr>
      <t>ve složení: zvuková izolace ethafoam o tloušťce 10mm, pojistná hydroizolace fólie z m PVC o tloušťce 1mm, betonová mazanina C25/30 o tloušťce 30mm, armovaná síť 2/150mm, oddiletovaná pomocí okrajkových pásků etafon 15mm, výšce 40mm.</t>
    </r>
  </si>
  <si>
    <t xml:space="preserve">MEZISOUČET PODLAHY CELKEM </t>
  </si>
  <si>
    <t>1.3</t>
  </si>
  <si>
    <t>1.4</t>
  </si>
  <si>
    <t>1.5</t>
  </si>
  <si>
    <t>2.2</t>
  </si>
  <si>
    <t>2.1</t>
  </si>
  <si>
    <t xml:space="preserve">Dozdění stávajícího otvoru ze stávajícího rozměru otvoru 3250mm/1500mm na stavební otvor o rozměru 1200/1500mm. </t>
  </si>
  <si>
    <t xml:space="preserve">2. Zednické práce v pokojích suterénu </t>
  </si>
  <si>
    <t>2.1.1</t>
  </si>
  <si>
    <t>Zdivo poroterm AKU P+D 365, rozměr 247/365/238, na P15, M10.</t>
  </si>
  <si>
    <t>2.1.2</t>
  </si>
  <si>
    <t>Zdivo porotherm AKU P+D 190, rozměr 372/190/238mm na P15, M10</t>
  </si>
  <si>
    <t>2.1.3</t>
  </si>
  <si>
    <t xml:space="preserve">2x překlad typ FTH 7 s izolací o délce 1,5m pro porotherm zdivo 190mm. </t>
  </si>
  <si>
    <t>kus</t>
  </si>
  <si>
    <t>2.1.4</t>
  </si>
  <si>
    <t xml:space="preserve">Omítka zdiva vyrovnaná se stávající omítkou parapetu, jádro +štuková vrstva o tloušťce 15 - 20mm. </t>
  </si>
  <si>
    <t>ks</t>
  </si>
  <si>
    <t>Obzdívka van, YTONG o tloušťce 50mm</t>
  </si>
  <si>
    <t>Obzdívka sprch YTONG o tloušťce 50mm</t>
  </si>
  <si>
    <t>2.3</t>
  </si>
  <si>
    <t xml:space="preserve">MEZISOUČET ZEDNICKÉ PRÁCE CELKEM </t>
  </si>
  <si>
    <t>3. Stěrkování stávajících železobetonových stěn</t>
  </si>
  <si>
    <t>3.1</t>
  </si>
  <si>
    <t>Stávající železobetonové stěny budou komplet vystěrkovány  vč. penetrací pod stěrkou pro možnost provedení navrhované interiérové úpravy tapet</t>
  </si>
  <si>
    <t>3.1.1</t>
  </si>
  <si>
    <t xml:space="preserve">Suterén </t>
  </si>
  <si>
    <t>3.1.2</t>
  </si>
  <si>
    <t>3.1.3</t>
  </si>
  <si>
    <t>3.1.4</t>
  </si>
  <si>
    <t>3.1.5</t>
  </si>
  <si>
    <t>Přízemí</t>
  </si>
  <si>
    <t>1. patro</t>
  </si>
  <si>
    <t>2. patro</t>
  </si>
  <si>
    <t>3. patro</t>
  </si>
  <si>
    <t>4.1</t>
  </si>
  <si>
    <t>Stávající plovoucí podlaha bude kompletně vystěrkováná v předpokládáné tloušťce do 3mm pro novou lepenou kobercovou krytinu</t>
  </si>
  <si>
    <t xml:space="preserve">MEZISOUČET STĚRKOVÁNÍ STĚN CELKEM </t>
  </si>
  <si>
    <t xml:space="preserve">MEZISOUČET STĚRKOVÁNÍ PODLAH CELKEM </t>
  </si>
  <si>
    <t>4.1.1</t>
  </si>
  <si>
    <t>4.1.2</t>
  </si>
  <si>
    <t>4.1.3</t>
  </si>
  <si>
    <t>4.1.4</t>
  </si>
  <si>
    <t>4.1.5</t>
  </si>
  <si>
    <t>Přesun hmot</t>
  </si>
  <si>
    <t>VRN</t>
  </si>
  <si>
    <t>CENA CELKEM BEZ DPH</t>
  </si>
  <si>
    <t>Kč</t>
  </si>
  <si>
    <t>4. Stěrkování - vyrovnání podlah pro koberce</t>
  </si>
  <si>
    <t>5. Montáž keramických obkladů a dlažeb</t>
  </si>
  <si>
    <t>MONTÁŽ PODLAHA</t>
  </si>
  <si>
    <t>Montáž</t>
  </si>
  <si>
    <t>Penetrace podlahy</t>
  </si>
  <si>
    <t>montáž dlažby</t>
  </si>
  <si>
    <t>Lepící tmel</t>
  </si>
  <si>
    <t>Spárovací hmota - dlažba</t>
  </si>
  <si>
    <t>MONTÁŽ OBKLAD</t>
  </si>
  <si>
    <t>Penetrace stěn</t>
  </si>
  <si>
    <t>montáž obkladu</t>
  </si>
  <si>
    <t>montáž mozaiky na stěnách</t>
  </si>
  <si>
    <t>spárovací hmota - mozaika</t>
  </si>
  <si>
    <t>MONTÁŽ - OSTATNÍ</t>
  </si>
  <si>
    <t>hydroizolační stěrka</t>
  </si>
  <si>
    <t>hydroizolační páska</t>
  </si>
  <si>
    <t>bm</t>
  </si>
  <si>
    <t>silikonování</t>
  </si>
  <si>
    <t>rohová lišta 100 BW</t>
  </si>
  <si>
    <t>lišta práh</t>
  </si>
  <si>
    <t>zalití et. Rohože</t>
  </si>
  <si>
    <t>doprava a přesun hmot pro montáž</t>
  </si>
  <si>
    <t>2) Ke všem prvkům je nutné doplnit lepidlo, spárovací hmotu, hydroizolační stěrku, rohové stěnové lišty a další materiál,</t>
  </si>
  <si>
    <t xml:space="preserve"> který je součástí dodávky keramických a kamenných prací !!!</t>
  </si>
  <si>
    <r>
      <t>Spárovací hmota podlah</t>
    </r>
    <r>
      <rPr>
        <b/>
        <sz val="12"/>
        <rFont val="Arial CE"/>
        <family val="0"/>
      </rPr>
      <t xml:space="preserve">: </t>
    </r>
  </si>
  <si>
    <t>MAPEI 114 Antracite</t>
  </si>
  <si>
    <r>
      <t>Spárovací hmota stěn</t>
    </r>
    <r>
      <rPr>
        <b/>
        <sz val="12"/>
        <rFont val="Arial CE"/>
        <family val="0"/>
      </rPr>
      <t xml:space="preserve">: </t>
    </r>
  </si>
  <si>
    <t>MAPEI 111 Grigio Argento</t>
  </si>
  <si>
    <r>
      <t>Rohové stěnové lišty</t>
    </r>
    <r>
      <rPr>
        <b/>
        <i/>
        <sz val="12"/>
        <rFont val="Arial CE"/>
        <family val="0"/>
      </rPr>
      <t>:</t>
    </r>
    <r>
      <rPr>
        <b/>
        <sz val="12"/>
        <rFont val="Arial CE"/>
        <family val="0"/>
      </rPr>
      <t xml:space="preserve"> </t>
    </r>
  </si>
  <si>
    <t>SCHLUTER RONDEC PRO 100 AE</t>
  </si>
  <si>
    <t>hydroizolační stěrka ve sprše do výšky 2,0 m, ostatní část koupelny do výšky 0,3 m</t>
  </si>
  <si>
    <t>3) součástí dodávky je pokládka podlahového elektrického vytápění</t>
  </si>
  <si>
    <t>Poznámka:</t>
  </si>
  <si>
    <t>montáž mozaiky na podlahu</t>
  </si>
  <si>
    <t>20 mm lišta proti vodě u sprchy invalidy</t>
  </si>
  <si>
    <t>Spárovací hmota - obklad</t>
  </si>
  <si>
    <t>rohová lišta 100 AE</t>
  </si>
  <si>
    <t>5.1.</t>
  </si>
  <si>
    <t>14 apartmánů:</t>
  </si>
  <si>
    <t>5.2.</t>
  </si>
  <si>
    <t>124 standartních pokojů:</t>
  </si>
  <si>
    <t>MAPEI 132 Beige 2000</t>
  </si>
  <si>
    <t>SCHLUTER RONDEC PRO 100 BW</t>
  </si>
  <si>
    <t>Mezisoučet montáž keramických obkladů a dlažeb  CELKEM</t>
  </si>
  <si>
    <t>CELKOVÝ MEZISOUČET 1+2+3+4+5</t>
  </si>
  <si>
    <t>D1.1 Stavební úpravy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</si>
</sst>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[$-405]d\.\ mmmm\ yyyy"/>
    <numFmt numFmtId="170" formatCode="0.000"/>
    <numFmt numFmtId="171" formatCode="#,##0\ &quot;Kč&quot;"/>
    <numFmt numFmtId="172" formatCode="_-&quot;Ł&quot;* #,##0_-;\-&quot;Ł&quot;* #,##0_-;_-&quot;Ł&quot;* &quot;-&quot;_-;_-@_-"/>
    <numFmt numFmtId="173" formatCode="_-* #,##0_-;\-* #,##0_-;_-* &quot;-&quot;_-;_-@_-"/>
    <numFmt numFmtId="174" formatCode="_-&quot;Ł&quot;* #,##0.00_-;\-&quot;Ł&quot;* #,##0.00_-;_-&quot;Ł&quot;* &quot;-&quot;??_-;_-@_-"/>
    <numFmt numFmtId="175" formatCode="_-* #,##0.00_-;\-* #,##0.00_-;_-* &quot;-&quot;??_-;_-@_-"/>
    <numFmt numFmtId="176" formatCode="#,##0_ ;\-#,##0\ "/>
    <numFmt numFmtId="177" formatCode="[$¥€-2]\ #\ ##,000_);[Red]\([$€-2]\ #\ ##,000\)"/>
  </numFmts>
  <fonts count="55"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9"/>
      <name val="Arial CE"/>
      <family val="2"/>
    </font>
    <font>
      <sz val="10"/>
      <name val="Times New Roman"/>
      <family val="1"/>
    </font>
    <font>
      <sz val="12"/>
      <name val="Arial CE"/>
      <family val="0"/>
    </font>
    <font>
      <b/>
      <sz val="12"/>
      <name val="Arial"/>
      <family val="2"/>
    </font>
    <font>
      <b/>
      <sz val="9"/>
      <name val="Arial CE"/>
      <family val="0"/>
    </font>
    <font>
      <b/>
      <sz val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i/>
      <sz val="12"/>
      <name val="Arial CE"/>
      <family val="0"/>
    </font>
    <font>
      <b/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0" fontId="49" fillId="24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" fontId="9" fillId="0" borderId="1" xfId="65" applyFont="1" applyBorder="1" applyAlignment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9" fillId="0" borderId="1" xfId="65" applyNumberFormat="1" applyFont="1" applyBorder="1" applyAlignment="1">
      <alignment horizontal="center" vertical="center"/>
      <protection locked="0"/>
    </xf>
    <xf numFmtId="1" fontId="11" fillId="0" borderId="1" xfId="65" applyFont="1" applyBorder="1" applyAlignment="1">
      <alignment horizontal="left" vertical="center" wrapText="1"/>
      <protection locked="0"/>
    </xf>
    <xf numFmtId="1" fontId="11" fillId="0" borderId="1" xfId="65" applyFont="1" applyBorder="1" applyAlignment="1">
      <alignment horizontal="left" vertical="center" wrapText="1"/>
      <protection locked="0"/>
    </xf>
    <xf numFmtId="4" fontId="9" fillId="0" borderId="1" xfId="65" applyNumberFormat="1" applyFont="1" applyBorder="1" applyAlignment="1">
      <alignment horizontal="center" vertical="center"/>
      <protection locked="0"/>
    </xf>
    <xf numFmtId="1" fontId="11" fillId="0" borderId="1" xfId="65" applyFont="1" applyBorder="1" applyAlignment="1">
      <alignment horizontal="left" vertical="center"/>
      <protection locked="0"/>
    </xf>
    <xf numFmtId="0" fontId="1" fillId="0" borderId="1" xfId="0" applyFont="1" applyBorder="1" applyAlignment="1" applyProtection="1" quotePrefix="1">
      <alignment horizontal="left" vertical="center" wrapText="1"/>
      <protection locked="0"/>
    </xf>
    <xf numFmtId="0" fontId="12" fillId="0" borderId="12" xfId="0" applyFont="1" applyFill="1" applyBorder="1" applyAlignment="1">
      <alignment vertical="center" wrapText="1"/>
    </xf>
    <xf numFmtId="2" fontId="9" fillId="0" borderId="1" xfId="65" applyNumberFormat="1" applyFont="1" applyBorder="1" applyAlignment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" fontId="1" fillId="0" borderId="1" xfId="65" applyFont="1" applyBorder="1" applyAlignment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0" borderId="1" xfId="0" applyFont="1" applyBorder="1" applyAlignment="1" applyProtection="1" quotePrefix="1">
      <alignment horizontal="left" vertical="center"/>
      <protection locked="0"/>
    </xf>
    <xf numFmtId="2" fontId="0" fillId="0" borderId="1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1" fontId="13" fillId="0" borderId="1" xfId="65" applyFont="1" applyBorder="1" applyAlignment="1">
      <alignment horizontal="center" vertical="center"/>
      <protection locked="0"/>
    </xf>
    <xf numFmtId="0" fontId="11" fillId="0" borderId="20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16" fillId="0" borderId="23" xfId="0" applyFont="1" applyFill="1" applyBorder="1" applyAlignment="1">
      <alignment/>
    </xf>
    <xf numFmtId="0" fontId="11" fillId="0" borderId="16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0" fillId="0" borderId="1" xfId="0" applyBorder="1" applyAlignment="1">
      <alignment/>
    </xf>
    <xf numFmtId="0" fontId="16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4" xfId="0" applyFont="1" applyBorder="1" applyAlignment="1">
      <alignment vertical="top" wrapText="1"/>
    </xf>
    <xf numFmtId="1" fontId="18" fillId="0" borderId="1" xfId="65" applyFont="1" applyBorder="1" applyAlignment="1">
      <alignment horizontal="left" vertical="center" wrapText="1"/>
      <protection locked="0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71">
    <cellStyle name="Normal" xfId="0"/>
    <cellStyle name="ColLevel_0" xfId="2"/>
    <cellStyle name="ColLevel_1" xfId="4"/>
    <cellStyle name="_PERSONAL" xfId="15"/>
    <cellStyle name="_PERSONAL_1" xfId="16"/>
    <cellStyle name="1" xfId="17"/>
    <cellStyle name="1 2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čárky [0]_A_Tab požár klapek" xfId="39"/>
    <cellStyle name="Comma [0]" xfId="40"/>
    <cellStyle name="Dziesiętny [0]_laroux" xfId="41"/>
    <cellStyle name="Dziesiętny_laroux" xfId="42"/>
    <cellStyle name="Hyperlink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 2" xfId="54"/>
    <cellStyle name="normální 22" xfId="55"/>
    <cellStyle name="normální 25" xfId="56"/>
    <cellStyle name="normální 3" xfId="57"/>
    <cellStyle name="normální 4" xfId="58"/>
    <cellStyle name="Normalny_laroux" xfId="59"/>
    <cellStyle name="Followed Hyperlink" xfId="60"/>
    <cellStyle name="Poznámka" xfId="61"/>
    <cellStyle name="Percent" xfId="62"/>
    <cellStyle name="Propojená buňka" xfId="63"/>
    <cellStyle name="Specifikace" xfId="64"/>
    <cellStyle name="Specifikace 2" xfId="65"/>
    <cellStyle name="Specifikace 4" xfId="66"/>
    <cellStyle name="Správně" xfId="67"/>
    <cellStyle name="Standard_aktuell" xfId="68"/>
    <cellStyle name="Styl 1" xfId="69"/>
    <cellStyle name="Text upozornění" xfId="70"/>
    <cellStyle name="Vstup" xfId="71"/>
    <cellStyle name="Výpočet" xfId="72"/>
    <cellStyle name="Výstup" xfId="73"/>
    <cellStyle name="Vysvětlující text" xfId="74"/>
    <cellStyle name="Walutowy [0]_laroux" xfId="75"/>
    <cellStyle name="Walutowy_laroux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09">
      <selection activeCell="G5" sqref="G5:H5"/>
    </sheetView>
  </sheetViews>
  <sheetFormatPr defaultColWidth="9.00390625" defaultRowHeight="12.75"/>
  <cols>
    <col min="1" max="1" width="10.875" style="14" customWidth="1"/>
    <col min="2" max="2" width="58.25390625" style="5" customWidth="1"/>
    <col min="3" max="3" width="10.75390625" style="15" customWidth="1"/>
    <col min="4" max="4" width="10.75390625" style="6" customWidth="1"/>
    <col min="5" max="5" width="11.25390625" style="4" customWidth="1"/>
    <col min="6" max="6" width="10.75390625" style="4" customWidth="1"/>
    <col min="7" max="7" width="10.125" style="0" bestFit="1" customWidth="1"/>
  </cols>
  <sheetData>
    <row r="1" spans="1:6" s="3" customFormat="1" ht="34.5" customHeight="1" thickBot="1">
      <c r="A1" s="22" t="s">
        <v>0</v>
      </c>
      <c r="B1" s="85" t="s">
        <v>109</v>
      </c>
      <c r="C1" s="85"/>
      <c r="D1" s="85"/>
      <c r="E1" s="85"/>
      <c r="F1" s="85"/>
    </row>
    <row r="2" spans="1:6" s="3" customFormat="1" ht="37.5" customHeight="1" thickBot="1">
      <c r="A2" s="18" t="s">
        <v>1</v>
      </c>
      <c r="B2" s="19" t="s">
        <v>2</v>
      </c>
      <c r="C2" s="20" t="s">
        <v>7</v>
      </c>
      <c r="D2" s="20" t="s">
        <v>6</v>
      </c>
      <c r="E2" s="21" t="s">
        <v>3</v>
      </c>
      <c r="F2" s="21" t="s">
        <v>4</v>
      </c>
    </row>
    <row r="3" spans="1:6" s="3" customFormat="1" ht="45" customHeight="1">
      <c r="A3" s="17"/>
      <c r="B3" s="35" t="s">
        <v>5</v>
      </c>
      <c r="C3" s="13"/>
      <c r="D3" s="16"/>
      <c r="E3" s="10"/>
      <c r="F3" s="11"/>
    </row>
    <row r="4" spans="1:6" s="1" customFormat="1" ht="110.25" customHeight="1">
      <c r="A4" s="24" t="s">
        <v>9</v>
      </c>
      <c r="B4" s="30" t="s">
        <v>11</v>
      </c>
      <c r="C4" s="27" t="s">
        <v>8</v>
      </c>
      <c r="D4" s="23">
        <v>124.62</v>
      </c>
      <c r="E4" s="7"/>
      <c r="F4" s="9"/>
    </row>
    <row r="5" spans="1:6" s="5" customFormat="1" ht="106.5" customHeight="1">
      <c r="A5" s="26" t="s">
        <v>10</v>
      </c>
      <c r="B5" s="30" t="s">
        <v>12</v>
      </c>
      <c r="C5" s="28" t="s">
        <v>8</v>
      </c>
      <c r="D5" s="23">
        <v>109.82</v>
      </c>
      <c r="E5" s="8"/>
      <c r="F5" s="12"/>
    </row>
    <row r="6" spans="1:6" s="5" customFormat="1" ht="120.75" customHeight="1">
      <c r="A6" s="26" t="s">
        <v>17</v>
      </c>
      <c r="B6" s="30" t="s">
        <v>13</v>
      </c>
      <c r="C6" s="28" t="s">
        <v>8</v>
      </c>
      <c r="D6" s="23">
        <v>124.62</v>
      </c>
      <c r="E6" s="8"/>
      <c r="F6" s="12"/>
    </row>
    <row r="7" spans="1:6" s="5" customFormat="1" ht="120" customHeight="1">
      <c r="A7" s="26" t="s">
        <v>18</v>
      </c>
      <c r="B7" s="30" t="s">
        <v>15</v>
      </c>
      <c r="C7" s="25" t="s">
        <v>8</v>
      </c>
      <c r="D7" s="32">
        <v>124.62</v>
      </c>
      <c r="E7" s="8"/>
      <c r="F7" s="12"/>
    </row>
    <row r="8" spans="1:6" s="5" customFormat="1" ht="113.25" customHeight="1">
      <c r="A8" s="26" t="s">
        <v>19</v>
      </c>
      <c r="B8" s="30" t="s">
        <v>14</v>
      </c>
      <c r="C8" s="25" t="s">
        <v>8</v>
      </c>
      <c r="D8" s="32">
        <v>123.8</v>
      </c>
      <c r="E8" s="8"/>
      <c r="F8" s="12"/>
    </row>
    <row r="9" spans="1:6" s="5" customFormat="1" ht="29.25" customHeight="1">
      <c r="A9" s="26"/>
      <c r="B9" s="46" t="s">
        <v>16</v>
      </c>
      <c r="C9" s="51" t="s">
        <v>63</v>
      </c>
      <c r="D9" s="29"/>
      <c r="E9" s="8"/>
      <c r="F9" s="12"/>
    </row>
    <row r="10" spans="1:6" s="5" customFormat="1" ht="34.5" customHeight="1">
      <c r="A10" s="26"/>
      <c r="B10" s="33"/>
      <c r="C10" s="25"/>
      <c r="D10" s="29"/>
      <c r="E10" s="8"/>
      <c r="F10" s="12"/>
    </row>
    <row r="11" spans="1:6" s="5" customFormat="1" ht="34.5" customHeight="1">
      <c r="A11" s="26"/>
      <c r="B11" s="33"/>
      <c r="C11" s="25"/>
      <c r="D11" s="29"/>
      <c r="E11" s="8"/>
      <c r="F11" s="12"/>
    </row>
    <row r="12" spans="1:6" s="5" customFormat="1" ht="45" customHeight="1">
      <c r="A12" s="26"/>
      <c r="B12" s="34" t="s">
        <v>23</v>
      </c>
      <c r="C12" s="25"/>
      <c r="D12" s="29"/>
      <c r="E12" s="8"/>
      <c r="F12" s="12"/>
    </row>
    <row r="13" spans="1:6" s="5" customFormat="1" ht="59.25" customHeight="1">
      <c r="A13" s="26" t="s">
        <v>21</v>
      </c>
      <c r="B13" s="31" t="s">
        <v>22</v>
      </c>
      <c r="C13" s="25"/>
      <c r="D13" s="29"/>
      <c r="E13" s="8"/>
      <c r="F13" s="12"/>
    </row>
    <row r="14" spans="1:6" s="5" customFormat="1" ht="39.75" customHeight="1">
      <c r="A14" s="26" t="s">
        <v>24</v>
      </c>
      <c r="B14" s="39" t="s">
        <v>25</v>
      </c>
      <c r="C14" s="25" t="s">
        <v>8</v>
      </c>
      <c r="D14" s="36">
        <v>98.4</v>
      </c>
      <c r="E14" s="8"/>
      <c r="F14" s="12"/>
    </row>
    <row r="15" spans="1:6" s="5" customFormat="1" ht="39.75" customHeight="1">
      <c r="A15" s="50" t="s">
        <v>26</v>
      </c>
      <c r="B15" s="30" t="s">
        <v>27</v>
      </c>
      <c r="C15" s="41" t="s">
        <v>8</v>
      </c>
      <c r="D15" s="47">
        <v>92.96</v>
      </c>
      <c r="E15" s="42"/>
      <c r="F15" s="12"/>
    </row>
    <row r="16" spans="1:6" s="5" customFormat="1" ht="39.75" customHeight="1">
      <c r="A16" s="43" t="s">
        <v>28</v>
      </c>
      <c r="B16" s="44" t="s">
        <v>29</v>
      </c>
      <c r="C16" s="49" t="s">
        <v>30</v>
      </c>
      <c r="D16" s="48">
        <v>32</v>
      </c>
      <c r="E16" s="40"/>
      <c r="F16" s="45"/>
    </row>
    <row r="17" spans="1:6" s="5" customFormat="1" ht="39.75" customHeight="1">
      <c r="A17" s="26" t="s">
        <v>31</v>
      </c>
      <c r="B17" s="30" t="s">
        <v>32</v>
      </c>
      <c r="C17" s="28" t="s">
        <v>8</v>
      </c>
      <c r="D17" s="23">
        <v>245.68</v>
      </c>
      <c r="E17" s="8"/>
      <c r="F17" s="12"/>
    </row>
    <row r="18" spans="1:6" s="2" customFormat="1" ht="39.75" customHeight="1">
      <c r="A18" s="26" t="s">
        <v>20</v>
      </c>
      <c r="B18" s="30" t="s">
        <v>34</v>
      </c>
      <c r="C18" s="28" t="s">
        <v>33</v>
      </c>
      <c r="D18" s="23">
        <v>14</v>
      </c>
      <c r="E18" s="8"/>
      <c r="F18" s="12"/>
    </row>
    <row r="19" spans="1:6" ht="39.75" customHeight="1">
      <c r="A19" s="26" t="s">
        <v>36</v>
      </c>
      <c r="B19" s="30" t="s">
        <v>35</v>
      </c>
      <c r="C19" s="28" t="s">
        <v>8</v>
      </c>
      <c r="D19" s="23">
        <v>18.82</v>
      </c>
      <c r="E19" s="8"/>
      <c r="F19" s="12"/>
    </row>
    <row r="20" spans="1:6" ht="39.75" customHeight="1">
      <c r="A20" s="26"/>
      <c r="B20" s="46" t="s">
        <v>37</v>
      </c>
      <c r="C20" s="37" t="s">
        <v>63</v>
      </c>
      <c r="D20" s="23"/>
      <c r="E20" s="8"/>
      <c r="F20" s="12"/>
    </row>
    <row r="21" spans="1:6" ht="39.75" customHeight="1">
      <c r="A21" s="26"/>
      <c r="B21" s="30"/>
      <c r="C21" s="28"/>
      <c r="D21" s="23"/>
      <c r="E21" s="8"/>
      <c r="F21" s="12"/>
    </row>
    <row r="22" spans="1:6" ht="39.75" customHeight="1">
      <c r="A22" s="26"/>
      <c r="B22" s="30"/>
      <c r="C22" s="28"/>
      <c r="D22" s="23"/>
      <c r="E22" s="8"/>
      <c r="F22" s="12"/>
    </row>
    <row r="23" spans="1:6" ht="45" customHeight="1">
      <c r="A23" s="26"/>
      <c r="B23" s="38" t="s">
        <v>38</v>
      </c>
      <c r="C23" s="28"/>
      <c r="D23" s="23"/>
      <c r="E23" s="8"/>
      <c r="F23" s="12"/>
    </row>
    <row r="24" spans="1:6" s="5" customFormat="1" ht="64.5" customHeight="1">
      <c r="A24" s="26" t="s">
        <v>39</v>
      </c>
      <c r="B24" s="30" t="s">
        <v>40</v>
      </c>
      <c r="C24" s="28"/>
      <c r="D24" s="23"/>
      <c r="E24" s="8"/>
      <c r="F24" s="12"/>
    </row>
    <row r="25" spans="1:6" s="5" customFormat="1" ht="39.75" customHeight="1">
      <c r="A25" s="26" t="s">
        <v>41</v>
      </c>
      <c r="B25" s="30" t="s">
        <v>42</v>
      </c>
      <c r="C25" s="28" t="s">
        <v>8</v>
      </c>
      <c r="D25" s="23">
        <v>1940.04</v>
      </c>
      <c r="E25" s="8"/>
      <c r="F25" s="12"/>
    </row>
    <row r="26" spans="1:6" s="5" customFormat="1" ht="39.75" customHeight="1">
      <c r="A26" s="26" t="s">
        <v>43</v>
      </c>
      <c r="B26" s="30" t="s">
        <v>47</v>
      </c>
      <c r="C26" s="28" t="s">
        <v>8</v>
      </c>
      <c r="D26" s="23">
        <v>1218.32</v>
      </c>
      <c r="E26" s="8"/>
      <c r="F26" s="12"/>
    </row>
    <row r="27" spans="1:6" s="5" customFormat="1" ht="39.75" customHeight="1">
      <c r="A27" s="26" t="s">
        <v>44</v>
      </c>
      <c r="B27" s="30" t="s">
        <v>48</v>
      </c>
      <c r="C27" s="28" t="s">
        <v>8</v>
      </c>
      <c r="D27" s="23">
        <v>1758.31</v>
      </c>
      <c r="E27" s="8"/>
      <c r="F27" s="12"/>
    </row>
    <row r="28" spans="1:6" s="5" customFormat="1" ht="39.75" customHeight="1">
      <c r="A28" s="26" t="s">
        <v>45</v>
      </c>
      <c r="B28" s="30" t="s">
        <v>49</v>
      </c>
      <c r="C28" s="28" t="s">
        <v>8</v>
      </c>
      <c r="D28" s="23">
        <v>1758.31</v>
      </c>
      <c r="E28" s="8"/>
      <c r="F28" s="12"/>
    </row>
    <row r="29" spans="1:6" s="5" customFormat="1" ht="39.75" customHeight="1">
      <c r="A29" s="26" t="s">
        <v>46</v>
      </c>
      <c r="B29" s="30" t="s">
        <v>50</v>
      </c>
      <c r="C29" s="28" t="s">
        <v>8</v>
      </c>
      <c r="D29" s="23">
        <v>1751.92</v>
      </c>
      <c r="E29" s="8"/>
      <c r="F29" s="12"/>
    </row>
    <row r="30" spans="1:6" s="5" customFormat="1" ht="39.75" customHeight="1">
      <c r="A30" s="26"/>
      <c r="B30" s="46" t="s">
        <v>53</v>
      </c>
      <c r="C30" s="37" t="s">
        <v>63</v>
      </c>
      <c r="D30" s="23"/>
      <c r="E30" s="8"/>
      <c r="F30" s="12"/>
    </row>
    <row r="31" spans="1:6" s="5" customFormat="1" ht="39.75" customHeight="1">
      <c r="A31" s="26"/>
      <c r="B31" s="30"/>
      <c r="C31" s="28"/>
      <c r="D31" s="23"/>
      <c r="E31" s="8"/>
      <c r="F31" s="12"/>
    </row>
    <row r="32" spans="1:6" s="5" customFormat="1" ht="39.75" customHeight="1">
      <c r="A32" s="26"/>
      <c r="B32" s="30"/>
      <c r="C32" s="28"/>
      <c r="D32" s="23"/>
      <c r="E32" s="8"/>
      <c r="F32" s="12"/>
    </row>
    <row r="33" spans="1:6" s="5" customFormat="1" ht="45" customHeight="1">
      <c r="A33" s="26"/>
      <c r="B33" s="38" t="s">
        <v>64</v>
      </c>
      <c r="C33" s="28"/>
      <c r="D33" s="23"/>
      <c r="E33" s="8"/>
      <c r="F33" s="12"/>
    </row>
    <row r="34" spans="1:6" s="5" customFormat="1" ht="51.75" customHeight="1">
      <c r="A34" s="26" t="s">
        <v>51</v>
      </c>
      <c r="B34" s="30" t="s">
        <v>52</v>
      </c>
      <c r="C34" s="28"/>
      <c r="D34" s="23"/>
      <c r="E34" s="8"/>
      <c r="F34" s="12"/>
    </row>
    <row r="35" spans="1:6" s="5" customFormat="1" ht="39.75" customHeight="1">
      <c r="A35" s="26" t="s">
        <v>55</v>
      </c>
      <c r="B35" s="30" t="s">
        <v>42</v>
      </c>
      <c r="C35" s="28" t="s">
        <v>8</v>
      </c>
      <c r="D35" s="23">
        <v>546.09</v>
      </c>
      <c r="E35" s="8"/>
      <c r="F35" s="12"/>
    </row>
    <row r="36" spans="1:6" s="5" customFormat="1" ht="39.75" customHeight="1">
      <c r="A36" s="26" t="s">
        <v>56</v>
      </c>
      <c r="B36" s="30" t="s">
        <v>47</v>
      </c>
      <c r="C36" s="28" t="s">
        <v>8</v>
      </c>
      <c r="D36" s="23">
        <v>485.67</v>
      </c>
      <c r="E36" s="8"/>
      <c r="F36" s="12"/>
    </row>
    <row r="37" spans="1:6" s="5" customFormat="1" ht="39.75" customHeight="1">
      <c r="A37" s="26" t="s">
        <v>57</v>
      </c>
      <c r="B37" s="30" t="s">
        <v>48</v>
      </c>
      <c r="C37" s="28" t="s">
        <v>8</v>
      </c>
      <c r="D37" s="23">
        <v>559.79</v>
      </c>
      <c r="E37" s="8"/>
      <c r="F37" s="12"/>
    </row>
    <row r="38" spans="1:6" s="5" customFormat="1" ht="39.75" customHeight="1">
      <c r="A38" s="26" t="s">
        <v>58</v>
      </c>
      <c r="B38" s="30" t="s">
        <v>49</v>
      </c>
      <c r="C38" s="28" t="s">
        <v>8</v>
      </c>
      <c r="D38" s="23">
        <v>559.79</v>
      </c>
      <c r="E38" s="8"/>
      <c r="F38" s="12"/>
    </row>
    <row r="39" spans="1:6" s="5" customFormat="1" ht="39.75" customHeight="1">
      <c r="A39" s="26" t="s">
        <v>59</v>
      </c>
      <c r="B39" s="30" t="s">
        <v>50</v>
      </c>
      <c r="C39" s="28" t="s">
        <v>8</v>
      </c>
      <c r="D39" s="23">
        <v>576.46</v>
      </c>
      <c r="E39" s="8"/>
      <c r="F39" s="12"/>
    </row>
    <row r="40" spans="1:6" s="5" customFormat="1" ht="39.75" customHeight="1">
      <c r="A40" s="26"/>
      <c r="B40" s="30"/>
      <c r="C40" s="28"/>
      <c r="D40" s="23"/>
      <c r="E40" s="8"/>
      <c r="F40" s="12"/>
    </row>
    <row r="41" spans="1:6" s="5" customFormat="1" ht="39.75" customHeight="1">
      <c r="A41" s="26"/>
      <c r="B41" s="46" t="s">
        <v>54</v>
      </c>
      <c r="C41" s="37" t="s">
        <v>63</v>
      </c>
      <c r="D41" s="23"/>
      <c r="E41" s="8"/>
      <c r="F41" s="12"/>
    </row>
    <row r="42" spans="1:6" s="5" customFormat="1" ht="39.75" customHeight="1">
      <c r="A42" s="26"/>
      <c r="B42" s="30"/>
      <c r="C42" s="28"/>
      <c r="D42" s="23"/>
      <c r="E42" s="8"/>
      <c r="F42" s="12"/>
    </row>
    <row r="43" spans="1:6" s="5" customFormat="1" ht="15.75">
      <c r="A43" s="26"/>
      <c r="B43" s="38" t="s">
        <v>65</v>
      </c>
      <c r="C43" s="28"/>
      <c r="D43" s="23"/>
      <c r="E43" s="8"/>
      <c r="F43" s="12"/>
    </row>
    <row r="44" spans="1:6" s="5" customFormat="1" ht="18">
      <c r="A44" s="26" t="s">
        <v>101</v>
      </c>
      <c r="B44" s="79" t="s">
        <v>102</v>
      </c>
      <c r="C44" s="28"/>
      <c r="D44" s="23"/>
      <c r="E44" s="8"/>
      <c r="F44" s="12"/>
    </row>
    <row r="45" spans="1:6" s="5" customFormat="1" ht="15.75">
      <c r="A45" s="63"/>
      <c r="B45" s="64" t="s">
        <v>66</v>
      </c>
      <c r="C45" s="65"/>
      <c r="D45" s="66"/>
      <c r="E45" s="67"/>
      <c r="F45" s="12"/>
    </row>
    <row r="46" spans="1:6" s="5" customFormat="1" ht="15">
      <c r="A46" s="63" t="s">
        <v>67</v>
      </c>
      <c r="B46" s="68" t="s">
        <v>68</v>
      </c>
      <c r="C46" s="67" t="s">
        <v>8</v>
      </c>
      <c r="D46" s="66">
        <f>68.7+17.4</f>
        <v>86.1</v>
      </c>
      <c r="E46" s="69"/>
      <c r="F46" s="12"/>
    </row>
    <row r="47" spans="1:6" s="5" customFormat="1" ht="15">
      <c r="A47" s="63"/>
      <c r="B47" s="68" t="s">
        <v>69</v>
      </c>
      <c r="C47" s="67" t="s">
        <v>8</v>
      </c>
      <c r="D47" s="66">
        <f>68.7+17.4</f>
        <v>86.1</v>
      </c>
      <c r="E47" s="69"/>
      <c r="F47" s="12"/>
    </row>
    <row r="48" spans="1:6" s="5" customFormat="1" ht="15">
      <c r="A48" s="63"/>
      <c r="B48" s="68" t="s">
        <v>70</v>
      </c>
      <c r="C48" s="67" t="s">
        <v>8</v>
      </c>
      <c r="D48" s="66">
        <f>68.7+17.4</f>
        <v>86.1</v>
      </c>
      <c r="E48" s="69"/>
      <c r="F48" s="12"/>
    </row>
    <row r="49" spans="1:6" s="5" customFormat="1" ht="15">
      <c r="A49" s="63"/>
      <c r="B49" s="68" t="s">
        <v>71</v>
      </c>
      <c r="C49" s="67" t="s">
        <v>8</v>
      </c>
      <c r="D49" s="66">
        <f>68.7+17.4</f>
        <v>86.1</v>
      </c>
      <c r="E49" s="69"/>
      <c r="F49" s="12"/>
    </row>
    <row r="50" spans="1:6" s="5" customFormat="1" ht="15">
      <c r="A50" s="63"/>
      <c r="B50" s="68"/>
      <c r="C50" s="67"/>
      <c r="D50" s="66"/>
      <c r="E50" s="69"/>
      <c r="F50" s="12"/>
    </row>
    <row r="51" spans="1:6" s="5" customFormat="1" ht="15.75">
      <c r="A51" s="63"/>
      <c r="B51" s="64" t="s">
        <v>72</v>
      </c>
      <c r="C51" s="67"/>
      <c r="D51" s="66"/>
      <c r="E51" s="69"/>
      <c r="F51" s="12"/>
    </row>
    <row r="52" spans="1:6" s="5" customFormat="1" ht="15">
      <c r="A52" s="63" t="s">
        <v>67</v>
      </c>
      <c r="B52" s="68" t="s">
        <v>73</v>
      </c>
      <c r="C52" s="67" t="s">
        <v>8</v>
      </c>
      <c r="D52" s="66">
        <f>405.4+143.8</f>
        <v>549.2</v>
      </c>
      <c r="E52" s="69"/>
      <c r="F52" s="12"/>
    </row>
    <row r="53" spans="1:6" s="5" customFormat="1" ht="15">
      <c r="A53" s="63"/>
      <c r="B53" s="68" t="s">
        <v>74</v>
      </c>
      <c r="C53" s="67" t="s">
        <v>8</v>
      </c>
      <c r="D53" s="66">
        <f>326+131</f>
        <v>457</v>
      </c>
      <c r="E53" s="69"/>
      <c r="F53" s="12"/>
    </row>
    <row r="54" spans="1:6" s="5" customFormat="1" ht="15">
      <c r="A54" s="63"/>
      <c r="B54" s="68" t="s">
        <v>75</v>
      </c>
      <c r="C54" s="67" t="s">
        <v>8</v>
      </c>
      <c r="D54" s="66">
        <f>79.4+12.8</f>
        <v>92.2</v>
      </c>
      <c r="E54" s="69"/>
      <c r="F54" s="12"/>
    </row>
    <row r="55" spans="1:6" s="5" customFormat="1" ht="15">
      <c r="A55" s="63"/>
      <c r="B55" s="68" t="s">
        <v>70</v>
      </c>
      <c r="C55" s="67" t="s">
        <v>8</v>
      </c>
      <c r="D55" s="66">
        <f>405.4+143.8</f>
        <v>549.2</v>
      </c>
      <c r="E55" s="69"/>
      <c r="F55" s="12"/>
    </row>
    <row r="56" spans="1:6" s="5" customFormat="1" ht="15">
      <c r="A56" s="63"/>
      <c r="B56" s="68" t="s">
        <v>99</v>
      </c>
      <c r="C56" s="67" t="s">
        <v>8</v>
      </c>
      <c r="D56" s="66">
        <f>326+131</f>
        <v>457</v>
      </c>
      <c r="E56" s="69"/>
      <c r="F56" s="12"/>
    </row>
    <row r="57" spans="1:6" s="5" customFormat="1" ht="15">
      <c r="A57" s="63"/>
      <c r="B57" s="68" t="s">
        <v>76</v>
      </c>
      <c r="C57" s="67" t="s">
        <v>8</v>
      </c>
      <c r="D57" s="66">
        <f>79.4+12.8</f>
        <v>92.2</v>
      </c>
      <c r="E57" s="69"/>
      <c r="F57" s="12"/>
    </row>
    <row r="58" spans="1:6" s="5" customFormat="1" ht="15">
      <c r="A58" s="63"/>
      <c r="B58" s="68"/>
      <c r="C58" s="67"/>
      <c r="D58" s="66"/>
      <c r="E58" s="69"/>
      <c r="F58" s="12"/>
    </row>
    <row r="59" spans="1:6" s="5" customFormat="1" ht="15.75">
      <c r="A59" s="63"/>
      <c r="B59" s="64" t="s">
        <v>77</v>
      </c>
      <c r="C59" s="67"/>
      <c r="D59" s="66"/>
      <c r="E59" s="69"/>
      <c r="F59" s="12"/>
    </row>
    <row r="60" spans="1:6" s="5" customFormat="1" ht="15">
      <c r="A60" s="63"/>
      <c r="B60" s="68" t="s">
        <v>78</v>
      </c>
      <c r="C60" s="67" t="s">
        <v>8</v>
      </c>
      <c r="D60" s="66">
        <f>294+37</f>
        <v>331</v>
      </c>
      <c r="E60" s="69"/>
      <c r="F60" s="12"/>
    </row>
    <row r="61" spans="1:6" s="5" customFormat="1" ht="15">
      <c r="A61" s="63"/>
      <c r="B61" s="68" t="s">
        <v>79</v>
      </c>
      <c r="C61" s="67" t="s">
        <v>80</v>
      </c>
      <c r="D61" s="66">
        <f>327+68</f>
        <v>395</v>
      </c>
      <c r="E61" s="69"/>
      <c r="F61" s="12"/>
    </row>
    <row r="62" spans="1:6" s="5" customFormat="1" ht="15">
      <c r="A62" s="63"/>
      <c r="B62" s="68" t="s">
        <v>81</v>
      </c>
      <c r="C62" s="67" t="s">
        <v>80</v>
      </c>
      <c r="D62" s="66">
        <f>572+231</f>
        <v>803</v>
      </c>
      <c r="E62" s="69"/>
      <c r="F62" s="12"/>
    </row>
    <row r="63" spans="1:6" s="5" customFormat="1" ht="15">
      <c r="A63" s="63"/>
      <c r="B63" s="68" t="s">
        <v>100</v>
      </c>
      <c r="C63" s="67" t="s">
        <v>80</v>
      </c>
      <c r="D63" s="66">
        <v>126</v>
      </c>
      <c r="E63" s="69"/>
      <c r="F63" s="12"/>
    </row>
    <row r="64" spans="1:6" s="5" customFormat="1" ht="15">
      <c r="A64" s="63"/>
      <c r="B64" s="70" t="s">
        <v>83</v>
      </c>
      <c r="C64" s="67" t="s">
        <v>33</v>
      </c>
      <c r="D64" s="66">
        <v>7</v>
      </c>
      <c r="E64" s="69"/>
      <c r="F64" s="12"/>
    </row>
    <row r="65" spans="1:6" s="5" customFormat="1" ht="15">
      <c r="A65" s="63"/>
      <c r="B65" s="70" t="s">
        <v>84</v>
      </c>
      <c r="C65" s="67" t="s">
        <v>8</v>
      </c>
      <c r="D65" s="66">
        <v>68.7</v>
      </c>
      <c r="E65" s="69"/>
      <c r="F65" s="12"/>
    </row>
    <row r="66" spans="1:6" s="5" customFormat="1" ht="15">
      <c r="A66" s="56"/>
      <c r="B66" s="62"/>
      <c r="C66" s="58"/>
      <c r="D66" s="59"/>
      <c r="E66" s="60"/>
      <c r="F66" s="12"/>
    </row>
    <row r="67" spans="1:6" s="5" customFormat="1" ht="14.25">
      <c r="A67" s="26"/>
      <c r="B67" s="62" t="s">
        <v>85</v>
      </c>
      <c r="C67" s="28"/>
      <c r="D67" s="23"/>
      <c r="E67" s="8"/>
      <c r="F67" s="12"/>
    </row>
    <row r="68" spans="1:6" s="5" customFormat="1" ht="14.25">
      <c r="A68" s="26"/>
      <c r="B68" s="62"/>
      <c r="C68" s="28"/>
      <c r="D68" s="23"/>
      <c r="E68" s="8"/>
      <c r="F68" s="12"/>
    </row>
    <row r="69" spans="1:6" s="5" customFormat="1" ht="15.75">
      <c r="A69" s="26"/>
      <c r="B69" s="38" t="s">
        <v>96</v>
      </c>
      <c r="C69" s="28"/>
      <c r="D69" s="23"/>
      <c r="E69" s="8"/>
      <c r="F69" s="12"/>
    </row>
    <row r="70" spans="1:9" s="5" customFormat="1" ht="39.75" customHeight="1">
      <c r="A70" s="26"/>
      <c r="B70" s="86" t="s">
        <v>86</v>
      </c>
      <c r="C70" s="87"/>
      <c r="D70" s="87"/>
      <c r="E70" s="88"/>
      <c r="F70" s="8"/>
      <c r="G70" s="71"/>
      <c r="H70" s="71"/>
      <c r="I70" s="72"/>
    </row>
    <row r="71" spans="1:9" s="5" customFormat="1" ht="39.75" customHeight="1">
      <c r="A71" s="26"/>
      <c r="B71" s="86" t="s">
        <v>87</v>
      </c>
      <c r="C71" s="87"/>
      <c r="D71" s="87"/>
      <c r="E71" s="88"/>
      <c r="F71" s="8"/>
      <c r="G71" s="71"/>
      <c r="H71" s="71"/>
      <c r="I71" s="72"/>
    </row>
    <row r="72" spans="1:9" s="5" customFormat="1" ht="39.75" customHeight="1">
      <c r="A72" s="26"/>
      <c r="B72" s="73" t="s">
        <v>88</v>
      </c>
      <c r="C72" s="80" t="s">
        <v>89</v>
      </c>
      <c r="D72" s="80"/>
      <c r="E72" s="8"/>
      <c r="F72" s="8"/>
      <c r="G72" s="71"/>
      <c r="H72" s="71"/>
      <c r="I72" s="72"/>
    </row>
    <row r="73" spans="1:9" s="5" customFormat="1" ht="39.75" customHeight="1">
      <c r="A73" s="26"/>
      <c r="B73" s="73" t="s">
        <v>90</v>
      </c>
      <c r="C73" s="80" t="s">
        <v>91</v>
      </c>
      <c r="D73" s="80"/>
      <c r="E73" s="8"/>
      <c r="F73" s="8"/>
      <c r="G73" s="71"/>
      <c r="H73" s="71"/>
      <c r="I73" s="72"/>
    </row>
    <row r="74" spans="1:9" s="5" customFormat="1" ht="39.75" customHeight="1">
      <c r="A74" s="26"/>
      <c r="B74" s="73" t="s">
        <v>92</v>
      </c>
      <c r="C74" s="80" t="s">
        <v>93</v>
      </c>
      <c r="D74" s="80"/>
      <c r="E74" s="8"/>
      <c r="F74" s="8"/>
      <c r="G74" s="71"/>
      <c r="H74" s="71"/>
      <c r="I74" s="72"/>
    </row>
    <row r="75" spans="1:9" s="5" customFormat="1" ht="39.75" customHeight="1">
      <c r="A75" s="26"/>
      <c r="B75" s="81" t="s">
        <v>94</v>
      </c>
      <c r="C75" s="81"/>
      <c r="D75" s="81"/>
      <c r="E75" s="8"/>
      <c r="F75" s="8"/>
      <c r="G75" s="71"/>
      <c r="H75" s="71"/>
      <c r="I75" s="72"/>
    </row>
    <row r="76" spans="1:9" s="5" customFormat="1" ht="39.75" customHeight="1">
      <c r="A76" s="26"/>
      <c r="B76" s="82" t="s">
        <v>95</v>
      </c>
      <c r="C76" s="82"/>
      <c r="D76" s="82"/>
      <c r="E76" s="8"/>
      <c r="F76" s="8"/>
      <c r="G76" s="71"/>
      <c r="H76" s="71"/>
      <c r="I76" s="72"/>
    </row>
    <row r="77" spans="1:6" s="5" customFormat="1" ht="39.75" customHeight="1">
      <c r="A77" s="26"/>
      <c r="B77" s="30"/>
      <c r="C77" s="28"/>
      <c r="D77" s="23"/>
      <c r="E77" s="8"/>
      <c r="F77" s="12"/>
    </row>
    <row r="78" spans="1:6" s="5" customFormat="1" ht="18">
      <c r="A78" s="74" t="s">
        <v>103</v>
      </c>
      <c r="B78" s="79" t="s">
        <v>104</v>
      </c>
      <c r="C78" s="28"/>
      <c r="D78" s="23"/>
      <c r="E78" s="8"/>
      <c r="F78" s="12"/>
    </row>
    <row r="79" spans="1:6" s="5" customFormat="1" ht="15.75">
      <c r="A79" s="52"/>
      <c r="B79" s="53" t="s">
        <v>66</v>
      </c>
      <c r="C79" s="54"/>
      <c r="D79" s="55"/>
      <c r="E79" s="67"/>
      <c r="F79" s="12"/>
    </row>
    <row r="80" spans="1:6" s="5" customFormat="1" ht="15">
      <c r="A80" s="56" t="s">
        <v>67</v>
      </c>
      <c r="B80" s="57" t="s">
        <v>68</v>
      </c>
      <c r="C80" s="60" t="s">
        <v>8</v>
      </c>
      <c r="D80" s="59">
        <f>328+9.3</f>
        <v>337.3</v>
      </c>
      <c r="E80" s="69"/>
      <c r="F80" s="12"/>
    </row>
    <row r="81" spans="1:6" s="5" customFormat="1" ht="15">
      <c r="A81" s="56"/>
      <c r="B81" s="57" t="s">
        <v>69</v>
      </c>
      <c r="C81" s="60" t="s">
        <v>8</v>
      </c>
      <c r="D81" s="59">
        <f>287+7.4</f>
        <v>294.4</v>
      </c>
      <c r="E81" s="69"/>
      <c r="F81" s="12"/>
    </row>
    <row r="82" spans="1:6" s="5" customFormat="1" ht="15">
      <c r="A82" s="56"/>
      <c r="B82" s="57" t="s">
        <v>97</v>
      </c>
      <c r="C82" s="60" t="s">
        <v>8</v>
      </c>
      <c r="D82" s="59">
        <f>41+1.9</f>
        <v>42.9</v>
      </c>
      <c r="E82" s="69"/>
      <c r="F82" s="12"/>
    </row>
    <row r="83" spans="1:6" s="5" customFormat="1" ht="15">
      <c r="A83" s="56"/>
      <c r="B83" s="57" t="s">
        <v>70</v>
      </c>
      <c r="C83" s="60" t="s">
        <v>8</v>
      </c>
      <c r="D83" s="59">
        <f>328+9.3</f>
        <v>337.3</v>
      </c>
      <c r="E83" s="69"/>
      <c r="F83" s="12"/>
    </row>
    <row r="84" spans="1:6" s="5" customFormat="1" ht="15">
      <c r="A84" s="56"/>
      <c r="B84" s="57" t="s">
        <v>71</v>
      </c>
      <c r="C84" s="60" t="s">
        <v>8</v>
      </c>
      <c r="D84" s="59">
        <f>287+7.4</f>
        <v>294.4</v>
      </c>
      <c r="E84" s="69"/>
      <c r="F84" s="12"/>
    </row>
    <row r="85" spans="1:6" s="5" customFormat="1" ht="15">
      <c r="A85" s="56"/>
      <c r="B85" s="57" t="s">
        <v>76</v>
      </c>
      <c r="C85" s="60" t="s">
        <v>8</v>
      </c>
      <c r="D85" s="59">
        <f>41+1.9</f>
        <v>42.9</v>
      </c>
      <c r="E85" s="69"/>
      <c r="F85" s="12"/>
    </row>
    <row r="86" spans="1:6" s="5" customFormat="1" ht="15">
      <c r="A86" s="56"/>
      <c r="B86" s="57"/>
      <c r="C86" s="60"/>
      <c r="D86" s="59"/>
      <c r="E86" s="69"/>
      <c r="F86" s="12"/>
    </row>
    <row r="87" spans="1:6" s="5" customFormat="1" ht="15.75">
      <c r="A87" s="56"/>
      <c r="B87" s="61" t="s">
        <v>72</v>
      </c>
      <c r="C87" s="60"/>
      <c r="D87" s="59"/>
      <c r="E87" s="69"/>
      <c r="F87" s="12"/>
    </row>
    <row r="88" spans="1:6" s="5" customFormat="1" ht="15">
      <c r="A88" s="56" t="s">
        <v>67</v>
      </c>
      <c r="B88" s="57" t="s">
        <v>73</v>
      </c>
      <c r="C88" s="60" t="s">
        <v>8</v>
      </c>
      <c r="D88" s="59">
        <f>3087+41</f>
        <v>3128</v>
      </c>
      <c r="E88" s="69"/>
      <c r="F88" s="12"/>
    </row>
    <row r="89" spans="1:6" s="5" customFormat="1" ht="15">
      <c r="A89" s="56"/>
      <c r="B89" s="57" t="s">
        <v>74</v>
      </c>
      <c r="C89" s="60" t="s">
        <v>8</v>
      </c>
      <c r="D89" s="59">
        <f>2881+39.4</f>
        <v>2920.4</v>
      </c>
      <c r="E89" s="69"/>
      <c r="F89" s="12"/>
    </row>
    <row r="90" spans="1:6" s="5" customFormat="1" ht="15">
      <c r="A90" s="56"/>
      <c r="B90" s="57" t="s">
        <v>75</v>
      </c>
      <c r="C90" s="60" t="s">
        <v>8</v>
      </c>
      <c r="D90" s="59">
        <f>206+1.6</f>
        <v>207.6</v>
      </c>
      <c r="E90" s="69"/>
      <c r="F90" s="12"/>
    </row>
    <row r="91" spans="1:6" s="5" customFormat="1" ht="15">
      <c r="A91" s="56"/>
      <c r="B91" s="57" t="s">
        <v>70</v>
      </c>
      <c r="C91" s="60" t="s">
        <v>8</v>
      </c>
      <c r="D91" s="59">
        <f>3087+41</f>
        <v>3128</v>
      </c>
      <c r="E91" s="69"/>
      <c r="F91" s="12"/>
    </row>
    <row r="92" spans="1:6" s="5" customFormat="1" ht="15">
      <c r="A92" s="56"/>
      <c r="B92" s="57" t="s">
        <v>99</v>
      </c>
      <c r="C92" s="60" t="s">
        <v>8</v>
      </c>
      <c r="D92" s="59">
        <f>2881+39.4</f>
        <v>2920.4</v>
      </c>
      <c r="E92" s="69"/>
      <c r="F92" s="12"/>
    </row>
    <row r="93" spans="1:6" s="5" customFormat="1" ht="15">
      <c r="A93" s="56"/>
      <c r="B93" s="57" t="s">
        <v>76</v>
      </c>
      <c r="C93" s="60" t="s">
        <v>8</v>
      </c>
      <c r="D93" s="59">
        <f>206+1.6</f>
        <v>207.6</v>
      </c>
      <c r="E93" s="69"/>
      <c r="F93" s="12"/>
    </row>
    <row r="94" spans="1:6" s="5" customFormat="1" ht="15">
      <c r="A94" s="56"/>
      <c r="B94" s="57"/>
      <c r="C94" s="60"/>
      <c r="D94" s="59"/>
      <c r="E94" s="69"/>
      <c r="F94" s="12"/>
    </row>
    <row r="95" spans="1:6" s="5" customFormat="1" ht="15.75">
      <c r="A95" s="56"/>
      <c r="B95" s="61" t="s">
        <v>77</v>
      </c>
      <c r="C95" s="60"/>
      <c r="D95" s="59"/>
      <c r="E95" s="69"/>
      <c r="F95" s="12"/>
    </row>
    <row r="96" spans="1:6" s="5" customFormat="1" ht="15">
      <c r="A96" s="56"/>
      <c r="B96" s="57" t="s">
        <v>78</v>
      </c>
      <c r="C96" s="60" t="s">
        <v>8</v>
      </c>
      <c r="D96" s="59">
        <f>1542+24</f>
        <v>1566</v>
      </c>
      <c r="E96" s="69"/>
      <c r="F96" s="12"/>
    </row>
    <row r="97" spans="1:6" s="5" customFormat="1" ht="15">
      <c r="A97" s="56"/>
      <c r="B97" s="57" t="s">
        <v>79</v>
      </c>
      <c r="C97" s="60" t="s">
        <v>80</v>
      </c>
      <c r="D97" s="59">
        <f>2017+22</f>
        <v>2039</v>
      </c>
      <c r="E97" s="69"/>
      <c r="F97" s="12"/>
    </row>
    <row r="98" spans="1:6" s="5" customFormat="1" ht="15">
      <c r="A98" s="56"/>
      <c r="B98" s="57" t="s">
        <v>81</v>
      </c>
      <c r="C98" s="60" t="s">
        <v>80</v>
      </c>
      <c r="D98" s="59">
        <f>3972+58</f>
        <v>4030</v>
      </c>
      <c r="E98" s="69"/>
      <c r="F98" s="12"/>
    </row>
    <row r="99" spans="1:6" s="5" customFormat="1" ht="15">
      <c r="A99" s="56"/>
      <c r="B99" s="57" t="s">
        <v>82</v>
      </c>
      <c r="C99" s="60" t="s">
        <v>80</v>
      </c>
      <c r="D99" s="59">
        <f>1415+10</f>
        <v>1425</v>
      </c>
      <c r="E99" s="69"/>
      <c r="F99" s="12"/>
    </row>
    <row r="100" spans="1:6" s="5" customFormat="1" ht="15">
      <c r="A100" s="56"/>
      <c r="B100" s="62" t="s">
        <v>98</v>
      </c>
      <c r="C100" s="60" t="s">
        <v>33</v>
      </c>
      <c r="D100" s="59">
        <v>3</v>
      </c>
      <c r="E100" s="69"/>
      <c r="F100" s="12"/>
    </row>
    <row r="101" spans="1:6" s="5" customFormat="1" ht="15">
      <c r="A101" s="56"/>
      <c r="B101" s="62" t="s">
        <v>83</v>
      </c>
      <c r="C101" s="60" t="s">
        <v>33</v>
      </c>
      <c r="D101" s="59">
        <v>31</v>
      </c>
      <c r="E101" s="69"/>
      <c r="F101" s="12"/>
    </row>
    <row r="102" spans="1:6" s="5" customFormat="1" ht="15">
      <c r="A102" s="56"/>
      <c r="B102" s="62" t="s">
        <v>84</v>
      </c>
      <c r="C102" s="60" t="s">
        <v>8</v>
      </c>
      <c r="D102" s="59">
        <f>328+9.3</f>
        <v>337.3</v>
      </c>
      <c r="E102" s="69"/>
      <c r="F102" s="12"/>
    </row>
    <row r="103" spans="1:6" s="5" customFormat="1" ht="15">
      <c r="A103" s="56"/>
      <c r="B103" s="62"/>
      <c r="C103" s="58"/>
      <c r="D103" s="59"/>
      <c r="E103" s="60"/>
      <c r="F103" s="12"/>
    </row>
    <row r="104" spans="1:6" s="5" customFormat="1" ht="15">
      <c r="A104" s="56"/>
      <c r="B104" s="62" t="s">
        <v>85</v>
      </c>
      <c r="C104" s="58"/>
      <c r="D104" s="59"/>
      <c r="E104" s="60"/>
      <c r="F104" s="12"/>
    </row>
    <row r="105" spans="1:6" s="5" customFormat="1" ht="30.75" customHeight="1">
      <c r="A105" s="26"/>
      <c r="B105" s="30"/>
      <c r="C105" s="28"/>
      <c r="D105" s="23"/>
      <c r="E105" s="8"/>
      <c r="F105" s="12"/>
    </row>
    <row r="106" spans="1:8" s="5" customFormat="1" ht="42.75" customHeight="1">
      <c r="A106" s="26"/>
      <c r="B106" s="83" t="s">
        <v>86</v>
      </c>
      <c r="C106" s="84"/>
      <c r="D106" s="84"/>
      <c r="E106" s="78"/>
      <c r="F106" s="69"/>
      <c r="G106"/>
      <c r="H106"/>
    </row>
    <row r="107" spans="1:8" s="5" customFormat="1" ht="30.75" customHeight="1">
      <c r="A107" s="26"/>
      <c r="B107" s="89" t="s">
        <v>87</v>
      </c>
      <c r="C107" s="89"/>
      <c r="D107" s="89"/>
      <c r="E107" s="89"/>
      <c r="F107" s="90"/>
      <c r="G107"/>
      <c r="H107"/>
    </row>
    <row r="108" spans="1:8" s="5" customFormat="1" ht="30.75" customHeight="1">
      <c r="A108" s="26"/>
      <c r="B108" s="75" t="s">
        <v>88</v>
      </c>
      <c r="C108" s="76" t="s">
        <v>105</v>
      </c>
      <c r="D108" s="69"/>
      <c r="E108" s="69"/>
      <c r="F108" s="69"/>
      <c r="G108"/>
      <c r="H108"/>
    </row>
    <row r="109" spans="1:8" s="5" customFormat="1" ht="30.75" customHeight="1">
      <c r="A109" s="26"/>
      <c r="B109" s="75" t="s">
        <v>90</v>
      </c>
      <c r="C109" s="76" t="s">
        <v>105</v>
      </c>
      <c r="D109" s="69"/>
      <c r="E109" s="69"/>
      <c r="F109" s="69"/>
      <c r="G109"/>
      <c r="H109"/>
    </row>
    <row r="110" spans="1:8" s="5" customFormat="1" ht="39.75" customHeight="1">
      <c r="A110" s="26"/>
      <c r="B110" s="75" t="s">
        <v>92</v>
      </c>
      <c r="C110" s="76" t="s">
        <v>106</v>
      </c>
      <c r="D110" s="69"/>
      <c r="E110" s="69"/>
      <c r="F110" s="69"/>
      <c r="G110"/>
      <c r="H110"/>
    </row>
    <row r="111" spans="1:8" s="5" customFormat="1" ht="39.75" customHeight="1">
      <c r="A111" s="26"/>
      <c r="B111" s="75" t="s">
        <v>94</v>
      </c>
      <c r="C111" s="77"/>
      <c r="D111" s="69"/>
      <c r="E111" s="69"/>
      <c r="F111" s="69"/>
      <c r="G111"/>
      <c r="H111"/>
    </row>
    <row r="112" spans="1:8" s="5" customFormat="1" ht="39.75" customHeight="1">
      <c r="A112" s="26"/>
      <c r="B112" s="75" t="s">
        <v>95</v>
      </c>
      <c r="C112" s="77"/>
      <c r="D112" s="69"/>
      <c r="E112" s="69"/>
      <c r="F112" s="69"/>
      <c r="G112"/>
      <c r="H112"/>
    </row>
    <row r="113" spans="1:6" s="5" customFormat="1" ht="39.75" customHeight="1">
      <c r="A113" s="26"/>
      <c r="B113" s="30"/>
      <c r="C113" s="28"/>
      <c r="D113" s="23"/>
      <c r="E113" s="8"/>
      <c r="F113" s="12"/>
    </row>
    <row r="114" spans="1:6" s="5" customFormat="1" ht="39.75" customHeight="1">
      <c r="A114" s="26"/>
      <c r="B114" s="30" t="s">
        <v>107</v>
      </c>
      <c r="C114" s="28"/>
      <c r="D114" s="23"/>
      <c r="E114" s="8"/>
      <c r="F114" s="12"/>
    </row>
    <row r="115" spans="1:6" s="5" customFormat="1" ht="39.75" customHeight="1">
      <c r="A115" s="26"/>
      <c r="D115" s="23"/>
      <c r="E115" s="8"/>
      <c r="F115" s="12"/>
    </row>
    <row r="116" spans="1:6" s="5" customFormat="1" ht="39.75" customHeight="1">
      <c r="A116" s="26"/>
      <c r="B116" s="38" t="s">
        <v>108</v>
      </c>
      <c r="C116" s="37" t="s">
        <v>63</v>
      </c>
      <c r="D116" s="23"/>
      <c r="E116" s="8"/>
      <c r="F116" s="12"/>
    </row>
    <row r="117" spans="1:6" s="5" customFormat="1" ht="39.75" customHeight="1">
      <c r="A117" s="26"/>
      <c r="B117" s="30" t="s">
        <v>60</v>
      </c>
      <c r="C117" s="28"/>
      <c r="D117" s="23"/>
      <c r="E117" s="8"/>
      <c r="F117" s="12"/>
    </row>
    <row r="118" spans="1:6" s="5" customFormat="1" ht="39.75" customHeight="1">
      <c r="A118" s="26"/>
      <c r="B118" s="30" t="s">
        <v>61</v>
      </c>
      <c r="C118" s="28"/>
      <c r="D118" s="23"/>
      <c r="E118" s="8"/>
      <c r="F118" s="12"/>
    </row>
    <row r="119" spans="1:6" s="5" customFormat="1" ht="39.75" customHeight="1">
      <c r="A119" s="26"/>
      <c r="B119" s="38" t="s">
        <v>62</v>
      </c>
      <c r="C119" s="37" t="s">
        <v>63</v>
      </c>
      <c r="D119" s="23"/>
      <c r="E119" s="8"/>
      <c r="F119" s="12"/>
    </row>
    <row r="120" s="5" customFormat="1" ht="39.75" customHeight="1"/>
    <row r="121" s="5" customFormat="1" ht="39.75" customHeight="1"/>
    <row r="122" s="5" customFormat="1" ht="39.75" customHeight="1"/>
    <row r="123" s="5" customFormat="1" ht="39.75" customHeight="1"/>
    <row r="124" s="5" customFormat="1" ht="39.75" customHeight="1"/>
    <row r="125" s="5" customFormat="1" ht="39.75" customHeight="1"/>
    <row r="126" s="5" customFormat="1" ht="39.75" customHeight="1"/>
    <row r="127" spans="1:6" ht="39.75" customHeight="1">
      <c r="A127"/>
      <c r="B127"/>
      <c r="C127"/>
      <c r="D127"/>
      <c r="E127"/>
      <c r="F127"/>
    </row>
    <row r="128" spans="1:6" ht="39.75" customHeight="1">
      <c r="A128"/>
      <c r="B128"/>
      <c r="C128"/>
      <c r="D128"/>
      <c r="E128"/>
      <c r="F128"/>
    </row>
    <row r="129" spans="1:6" ht="39.75" customHeight="1">
      <c r="A129"/>
      <c r="B129"/>
      <c r="C129"/>
      <c r="D129"/>
      <c r="E129"/>
      <c r="F129"/>
    </row>
    <row r="130" spans="1:6" ht="39.75" customHeight="1">
      <c r="A130"/>
      <c r="B130"/>
      <c r="C130"/>
      <c r="D130"/>
      <c r="E130"/>
      <c r="F130"/>
    </row>
    <row r="131" spans="1:6" ht="39.75" customHeight="1">
      <c r="A131"/>
      <c r="B131"/>
      <c r="C131"/>
      <c r="D131"/>
      <c r="E131"/>
      <c r="F131"/>
    </row>
    <row r="132" spans="1:6" ht="39.75" customHeight="1">
      <c r="A132"/>
      <c r="B132"/>
      <c r="C132"/>
      <c r="D132"/>
      <c r="E132"/>
      <c r="F132"/>
    </row>
    <row r="133" spans="1:6" ht="39.75" customHeight="1">
      <c r="A133"/>
      <c r="B133"/>
      <c r="C133"/>
      <c r="D133"/>
      <c r="E133"/>
      <c r="F133"/>
    </row>
    <row r="134" spans="1:6" ht="39.75" customHeight="1">
      <c r="A134"/>
      <c r="B134"/>
      <c r="C134"/>
      <c r="D134"/>
      <c r="E134"/>
      <c r="F134"/>
    </row>
    <row r="135" spans="1:6" ht="39.75" customHeight="1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</sheetData>
  <sheetProtection/>
  <mergeCells count="10">
    <mergeCell ref="B107:F107"/>
    <mergeCell ref="C74:D74"/>
    <mergeCell ref="B75:D75"/>
    <mergeCell ref="B76:D76"/>
    <mergeCell ref="B106:D106"/>
    <mergeCell ref="B1:F1"/>
    <mergeCell ref="B70:E70"/>
    <mergeCell ref="B71:E71"/>
    <mergeCell ref="C72:D72"/>
    <mergeCell ref="C73:D73"/>
  </mergeCells>
  <printOptions/>
  <pageMargins left="0.6692913385826772" right="0.03937007874015748" top="1.1023622047244095" bottom="0.43333333333333335" header="0.7480314960629921" footer="0.5118110236220472"/>
  <pageSetup horizontalDpi="600" verticalDpi="600" orientation="portrait" paperSize="9" scale="80" r:id="rId1"/>
  <headerFooter alignWithMargins="0">
    <oddHeader>&amp;LArchina s.r.o.&amp;CResort hotel a Casino
Oprava hotelových pokojů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Lannova</dc:title>
  <dc:subject>sanace</dc:subject>
  <dc:creator>Archina</dc:creator>
  <cp:keywords/>
  <dc:description/>
  <cp:lastModifiedBy>Projektant</cp:lastModifiedBy>
  <cp:lastPrinted>2014-12-12T14:53:39Z</cp:lastPrinted>
  <dcterms:created xsi:type="dcterms:W3CDTF">1998-11-05T10:28:47Z</dcterms:created>
  <dcterms:modified xsi:type="dcterms:W3CDTF">2014-12-17T07:55:45Z</dcterms:modified>
  <cp:category/>
  <cp:version/>
  <cp:contentType/>
  <cp:contentStatus/>
</cp:coreProperties>
</file>