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612" windowHeight="12348" activeTab="0"/>
  </bookViews>
  <sheets>
    <sheet name="Zadanie" sheetId="1" r:id="rId1"/>
    <sheet name="Figury" sheetId="2" r:id="rId2"/>
  </sheets>
  <definedNames>
    <definedName name="fakt1R">#REF!</definedName>
    <definedName name="_xlnm.Print_Titles" localSheetId="1">'Figury'!$8:$10</definedName>
    <definedName name="_xlnm.Print_Titles" localSheetId="0">'Zadanie'!$8:$10</definedName>
    <definedName name="_xlnm.Print_Area" localSheetId="1">'Figury'!$A:$D</definedName>
    <definedName name="_xlnm.Print_Area" localSheetId="0">'Zadanie'!$A:$O</definedName>
  </definedNames>
  <calcPr fullCalcOnLoad="1"/>
</workbook>
</file>

<file path=xl/sharedStrings.xml><?xml version="1.0" encoding="utf-8"?>
<sst xmlns="http://schemas.openxmlformats.org/spreadsheetml/2006/main" count="795" uniqueCount="354">
  <si>
    <t>b</t>
  </si>
  <si>
    <t>DPH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</si>
  <si>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</si>
  <si>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</si>
  <si>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</si>
  <si>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</si>
  <si>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</si>
  <si>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</si>
  <si>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</si>
  <si>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</si>
  <si>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</si>
  <si>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</si>
  <si>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</si>
  <si>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</si>
  <si>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</si>
  <si>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>D</t>
  </si>
  <si>
    <t>E</t>
  </si>
  <si>
    <t xml:space="preserve">Odberateľ: </t>
  </si>
  <si>
    <t xml:space="preserve">Spracoval: </t>
  </si>
  <si>
    <t xml:space="preserve">Projektant: </t>
  </si>
  <si>
    <t xml:space="preserve">JKSO: </t>
  </si>
  <si>
    <t xml:space="preserve">Dodávateľ: </t>
  </si>
  <si>
    <t xml:space="preserve">Dátum: </t>
  </si>
  <si>
    <t>Licencia: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</si>
  <si>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</si>
  <si>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</si>
  <si>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</si>
  <si>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</si>
  <si>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</si>
  <si>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</si>
  <si>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</si>
  <si>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</si>
  <si>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</si>
  <si>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</si>
  <si>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</si>
  <si>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</si>
  <si>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</si>
  <si>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</si>
  <si>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</si>
  <si>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</si>
  <si>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</si>
  <si>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</si>
  <si>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</si>
  <si>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</si>
  <si>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</si>
  <si>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</si>
  <si>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</si>
  <si>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</si>
  <si>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</si>
  <si>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</si>
  <si>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</si>
  <si>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</si>
  <si>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</si>
  <si>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</si>
  <si>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</si>
  <si>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</si>
  <si>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</si>
  <si>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</si>
  <si>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</si>
  <si>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</si>
  <si>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</si>
  <si>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</si>
  <si>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Názov figúry</t>
  </si>
  <si>
    <t>Popis figúry</t>
  </si>
  <si>
    <t>Aritmetický výraz</t>
  </si>
  <si>
    <t>Hodnota</t>
  </si>
  <si>
    <t xml:space="preserve">Odberateľ: Ing. Andrej Hrehuš </t>
  </si>
  <si>
    <t xml:space="preserve">Spracoval:                                         </t>
  </si>
  <si>
    <t xml:space="preserve">Projektant: Ing. Peter Pokorný </t>
  </si>
  <si>
    <t xml:space="preserve">JKSO : </t>
  </si>
  <si>
    <t>Dátum: 07.06.2019</t>
  </si>
  <si>
    <t>Stavba : Prístavba rodinného domu</t>
  </si>
  <si>
    <t>Ocenovanie stavebných prác</t>
  </si>
  <si>
    <t>Ceny</t>
  </si>
  <si>
    <t>PRÁCE A DODÁVKY HSV</t>
  </si>
  <si>
    <t>1 - ZEMNE PRÁCE</t>
  </si>
  <si>
    <t>272</t>
  </si>
  <si>
    <t xml:space="preserve">13220-1101   </t>
  </si>
  <si>
    <t>Hĺbenie rýh šírka do 60 cm v horn. tr. 3 do 100 m3</t>
  </si>
  <si>
    <t>m3</t>
  </si>
  <si>
    <t xml:space="preserve">                    </t>
  </si>
  <si>
    <t>45.11.21</t>
  </si>
  <si>
    <t>"odvoz prebyt. zeminy a vyburanej sute po dohode s dodavatelom"</t>
  </si>
  <si>
    <t xml:space="preserve">13220-1109   </t>
  </si>
  <si>
    <t>Príplatok za lepivosť horniny tr. 3 v rýhach š. do 60 cm</t>
  </si>
  <si>
    <t xml:space="preserve">1 - ZEMNE PRÁCE  spolu: </t>
  </si>
  <si>
    <t>2 - ZÁKLADY</t>
  </si>
  <si>
    <t>001</t>
  </si>
  <si>
    <t xml:space="preserve">21590-1101   </t>
  </si>
  <si>
    <t>Zhutnenie podložia z hor. súdr. do 92%PS a nesúdr. Id do 0,8</t>
  </si>
  <si>
    <t>m2</t>
  </si>
  <si>
    <t>011</t>
  </si>
  <si>
    <t xml:space="preserve">27151-1111   </t>
  </si>
  <si>
    <t>Násyp pod základové konštrukcie so zhutnením z makadamu  fr. 4-8 mm</t>
  </si>
  <si>
    <t xml:space="preserve">  .  .  </t>
  </si>
  <si>
    <t xml:space="preserve">27332-1411   </t>
  </si>
  <si>
    <t>Základové dosky zo železobetónu tr. C20/25</t>
  </si>
  <si>
    <t>45.25.32</t>
  </si>
  <si>
    <t xml:space="preserve">27335-1215   </t>
  </si>
  <si>
    <t>Debnenie základových dosiek zhotovenie</t>
  </si>
  <si>
    <t xml:space="preserve">27335-1216   </t>
  </si>
  <si>
    <t>Debnenie základových dosiek odstránenie</t>
  </si>
  <si>
    <t xml:space="preserve">27336-2033   </t>
  </si>
  <si>
    <t>Výstuž základových dosiek zo zvarovaných sietí KARI  d 8/8 mm, oko 150x150 mm</t>
  </si>
  <si>
    <t xml:space="preserve">27427-1225   </t>
  </si>
  <si>
    <t>Základové pásy z tehiel PREMAC 50x25x25 s betónovou výplňou</t>
  </si>
  <si>
    <t xml:space="preserve">27431-37111  </t>
  </si>
  <si>
    <t>Základové pásy z betónu prostého tr. C20/25</t>
  </si>
  <si>
    <t xml:space="preserve">27435-1215   </t>
  </si>
  <si>
    <t>Debnenie základových pásov zhotovenie</t>
  </si>
  <si>
    <t xml:space="preserve">27435-1216   </t>
  </si>
  <si>
    <t>Debnenie základových pásov odstránenie</t>
  </si>
  <si>
    <t xml:space="preserve">27436-1821   </t>
  </si>
  <si>
    <t>Výstuž základových pásov BSt 500 (10505)</t>
  </si>
  <si>
    <t>t</t>
  </si>
  <si>
    <t xml:space="preserve">2 - ZÁKLADY  spolu: </t>
  </si>
  <si>
    <t>3 - ZVISLÉ A KOMPLETNÉ KONŠTRUKCIE</t>
  </si>
  <si>
    <t xml:space="preserve">31127-3348   </t>
  </si>
  <si>
    <t>Murivo presné porobet tvárnice PPT-PDK Ytong, 300mm</t>
  </si>
  <si>
    <t>45.25.50</t>
  </si>
  <si>
    <t>014</t>
  </si>
  <si>
    <t xml:space="preserve">31794-4313   </t>
  </si>
  <si>
    <t>Valcované nosníky osadzované do pripravených otvorov č. 14-22</t>
  </si>
  <si>
    <t xml:space="preserve">34624-4382   </t>
  </si>
  <si>
    <t>Plentovanie ocel. valcov. nosníkov tehlami pri výške do 30 cm</t>
  </si>
  <si>
    <t xml:space="preserve">3 - ZVISLÉ A KOMPLETNÉ KONŠTRUKCIE  spolu: </t>
  </si>
  <si>
    <t>4 - VODOROVNÉ KONŠTRUKCIE</t>
  </si>
  <si>
    <t xml:space="preserve">41323-2221   </t>
  </si>
  <si>
    <t>Zamurovanie zhlavia valcovaných nosníkov výšky 150-300 mm</t>
  </si>
  <si>
    <t>kus</t>
  </si>
  <si>
    <t xml:space="preserve">41332-1414   </t>
  </si>
  <si>
    <t>Nosníky a preklady zo železobetónu tr. C25/30</t>
  </si>
  <si>
    <t xml:space="preserve">41335-1107   </t>
  </si>
  <si>
    <t>Debnenie nosníkov a prekladov bez podpernej konštrukcie zhotovenie</t>
  </si>
  <si>
    <t xml:space="preserve">41335-1108   </t>
  </si>
  <si>
    <t>Debnenie nosníkov a prekladov bez podpernej konštrukcie odstránenie</t>
  </si>
  <si>
    <t xml:space="preserve">41335-1213   </t>
  </si>
  <si>
    <t>Podperná konštr. nosníkov pre zaťaženie do 10 kPa zhotovenie</t>
  </si>
  <si>
    <t xml:space="preserve">41335-1214   </t>
  </si>
  <si>
    <t>Podperná konštr. nosníkov pre zaťaženie do 10 kPa odstránenie</t>
  </si>
  <si>
    <t xml:space="preserve">41336-1821   </t>
  </si>
  <si>
    <t>Výstuž nosníkov, trámov, prievlakov a prekladov BSt 500 (10505)</t>
  </si>
  <si>
    <t xml:space="preserve">41732-1515   </t>
  </si>
  <si>
    <t>Stužujúce pásy a vence zo železobetónu tr. C20/25</t>
  </si>
  <si>
    <t xml:space="preserve">41735-1115   </t>
  </si>
  <si>
    <t>Debnenie stužujúcich pásov a vencov zhotovenie</t>
  </si>
  <si>
    <t xml:space="preserve">41735-1116   </t>
  </si>
  <si>
    <t>Debnenie stužujúcich pásov a vencov odstránenie</t>
  </si>
  <si>
    <t xml:space="preserve">41736-1821   </t>
  </si>
  <si>
    <t>Výstuž stužujúcich pásov, vencov BSt 500 (10505)</t>
  </si>
  <si>
    <t xml:space="preserve">4 - VODOROVNÉ KONŠTRUKCIE  spolu: </t>
  </si>
  <si>
    <t>6 - ÚPRAVY POVRCHOV, PODLAHY, VÝPLNE</t>
  </si>
  <si>
    <t xml:space="preserve">61099-1111   </t>
  </si>
  <si>
    <t>Zakrývanie vnút. okenných otvorov, predmetov a konštrukcií</t>
  </si>
  <si>
    <t>45.41.10</t>
  </si>
  <si>
    <t xml:space="preserve">61242-5931   </t>
  </si>
  <si>
    <t>Omietka vnútorného ostenia okenného alebo dverného sadrová</t>
  </si>
  <si>
    <t xml:space="preserve">61246-5115   </t>
  </si>
  <si>
    <t>Príprava podkl. Betonkontakt, pod omietky vnút.stien, zvýš.priľna. náteru</t>
  </si>
  <si>
    <t xml:space="preserve">61247-3185   </t>
  </si>
  <si>
    <t>Prípl. za zabudované omietniky k vnút. omietke zo suchých zmesí</t>
  </si>
  <si>
    <t xml:space="preserve">61247-4103   </t>
  </si>
  <si>
    <t>Omietka vnút. stien zo suchých zmesí sadrová Baumit</t>
  </si>
  <si>
    <t xml:space="preserve">61248-1119   </t>
  </si>
  <si>
    <t>Potiahnutie vnút., alebo vonk. stien a ostatných plôch sklotextilnou mriežkou</t>
  </si>
  <si>
    <t xml:space="preserve">61548-1111   </t>
  </si>
  <si>
    <t>Potiahnutie valcovaných nosníkov rabic. pletivom</t>
  </si>
  <si>
    <t xml:space="preserve">62099-1121   </t>
  </si>
  <si>
    <t>Zakrývanie výplní vonk. otvorov z lešenia</t>
  </si>
  <si>
    <t xml:space="preserve">62248-1118   </t>
  </si>
  <si>
    <t>Potiahnutie vonk. stien sklovláknitým pletivom vtlačeným do tmelu</t>
  </si>
  <si>
    <t xml:space="preserve">62500-0130   </t>
  </si>
  <si>
    <t>Dodávka a montáž profil okenný,dverový dilatačný</t>
  </si>
  <si>
    <t>m</t>
  </si>
  <si>
    <t xml:space="preserve">62500-0220   </t>
  </si>
  <si>
    <t>Dodávka a montáž lišta rohová s odkvapovým nosom</t>
  </si>
  <si>
    <t xml:space="preserve">62599-1108   </t>
  </si>
  <si>
    <t>Zatepl. vonk. stien omietka zo such. zmesí a Nobasil FKD  hr.200 mm</t>
  </si>
  <si>
    <t xml:space="preserve">62999-3605   </t>
  </si>
  <si>
    <t>Zatepl.vonk.ostenia šírka do 200mm om.su.zm.SKP1,5 SAKRET-Minerál vlna  hr.50m</t>
  </si>
  <si>
    <t xml:space="preserve">62999-4002   </t>
  </si>
  <si>
    <t>Soklová lišta hr. 1 mm k zateplovaniu stien</t>
  </si>
  <si>
    <t xml:space="preserve">62999-4008   </t>
  </si>
  <si>
    <t>Začisťovacia parapetná lišta k zateplovaniu stien</t>
  </si>
  <si>
    <t xml:space="preserve">63131-2611   </t>
  </si>
  <si>
    <t>Mazanina z betónu prostého tr. C16/20 hr. 5-8 cm</t>
  </si>
  <si>
    <t xml:space="preserve">63131-9171   </t>
  </si>
  <si>
    <t>Prípl. za stiahnutie povrchu mazaniny pred vlož. výstuže hr. do 8 cm</t>
  </si>
  <si>
    <t xml:space="preserve">63136-2162   </t>
  </si>
  <si>
    <t>Výstuž betónových mazanín zo zvarovaných sietí Kari d drôtu 6 mm, oko 15 cm</t>
  </si>
  <si>
    <t xml:space="preserve">63411-1113   </t>
  </si>
  <si>
    <t>Obvodová dilatácia pružnou tesniacou páskou v 80 mm medzi stenou a mazaninou</t>
  </si>
  <si>
    <t xml:space="preserve">6 - ÚPRAVY POVRCHOV, PODLAHY, VÝPLNE  spolu: </t>
  </si>
  <si>
    <t>9 - OSTATNÉ KONŠTRUKCIE A PRÁCE</t>
  </si>
  <si>
    <t>003</t>
  </si>
  <si>
    <t xml:space="preserve">94194-1051   </t>
  </si>
  <si>
    <t>Montáž lešenia ľahk. radového s podlahami š. do 1,5 m v. do 10 m</t>
  </si>
  <si>
    <t>45.25.10</t>
  </si>
  <si>
    <t xml:space="preserve">94194-1851   </t>
  </si>
  <si>
    <t>Demontáž lešenia ľahk. radového s podlahami š. do 1,5 m v. do 10 m</t>
  </si>
  <si>
    <t xml:space="preserve">95290-1111   </t>
  </si>
  <si>
    <t>Vyčistenie budov byt. alebo občian. výstavby pri výške podlažia do 4 m</t>
  </si>
  <si>
    <t>45.45.13</t>
  </si>
  <si>
    <t xml:space="preserve">95394-1516   </t>
  </si>
  <si>
    <t>Stavebno montážne práce -prestupy ,drážky kastlíky, drobné práce apod.</t>
  </si>
  <si>
    <t>Kompl</t>
  </si>
  <si>
    <t>013</t>
  </si>
  <si>
    <t xml:space="preserve">96203-2231   </t>
  </si>
  <si>
    <t>Búranie muriva z tehál na MV, MVC alebo otvorov nad 4 m2</t>
  </si>
  <si>
    <t>45.11.11</t>
  </si>
  <si>
    <t xml:space="preserve">96703-1734   </t>
  </si>
  <si>
    <t>Prisekanie plošné v murive tehlovom na MV, MVC hr. do 30 cm</t>
  </si>
  <si>
    <t xml:space="preserve">96806-2354   </t>
  </si>
  <si>
    <t>Vybúranie rámov okien  dvojitých alebo zdvoj. do 1 m2</t>
  </si>
  <si>
    <t xml:space="preserve">96806-2456   </t>
  </si>
  <si>
    <t>Vybúranie  dverových zárubní nad 2 m2</t>
  </si>
  <si>
    <t xml:space="preserve">99801-1001   </t>
  </si>
  <si>
    <t>Presun hmôt pre budovy murované výšky do 6 m</t>
  </si>
  <si>
    <t>45.21.6*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</si>
  <si>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</si>
  <si>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</si>
  <si>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</si>
  <si>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</si>
  <si>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</si>
  <si>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 xml:space="preserve">71141-1001   </t>
  </si>
  <si>
    <t>Zhotovenie izolácie tlakovej za studena vodor. náterom asfalt. penetr.</t>
  </si>
  <si>
    <t>I</t>
  </si>
  <si>
    <t>45.22.20</t>
  </si>
  <si>
    <t>MAT</t>
  </si>
  <si>
    <t xml:space="preserve">111 631560   </t>
  </si>
  <si>
    <t>Lak asfaltový ALP - S sudy</t>
  </si>
  <si>
    <t>26.82.13</t>
  </si>
  <si>
    <t xml:space="preserve">71144-1559   </t>
  </si>
  <si>
    <t>Zhotovenie izolácie tlakovej pritavením NAIP vodor.</t>
  </si>
  <si>
    <t xml:space="preserve">628 361100   </t>
  </si>
  <si>
    <t>Pás ťažký asfaltový FOALBIT AL S 40</t>
  </si>
  <si>
    <t>21.12.56</t>
  </si>
  <si>
    <t xml:space="preserve">71146-2104   </t>
  </si>
  <si>
    <t>Zhotovenie izolácie nopovej zvislá</t>
  </si>
  <si>
    <t xml:space="preserve">283 1J2002   </t>
  </si>
  <si>
    <t>Fólia nopová + kotvenie</t>
  </si>
  <si>
    <t>25.21.41</t>
  </si>
  <si>
    <t xml:space="preserve">104988              </t>
  </si>
  <si>
    <t xml:space="preserve">99871-1201   </t>
  </si>
  <si>
    <t>Presun hmôt pre izolácie proti vode v objektoch výšky do 6 m</t>
  </si>
  <si>
    <t xml:space="preserve">711 - Izolácie proti vode a vlhkosti  spolu: </t>
  </si>
  <si>
    <t>713 - Izolácie tepelné</t>
  </si>
  <si>
    <t>713</t>
  </si>
  <si>
    <t xml:space="preserve">71312-1111   </t>
  </si>
  <si>
    <t>Montáž tep. izolácie podláh 1 x položenie</t>
  </si>
  <si>
    <t>45.32.11</t>
  </si>
  <si>
    <t xml:space="preserve">71313-1145   </t>
  </si>
  <si>
    <t>Montáž tep. izol. stien a základov lepením bodovo rohoží, pásov dielcov, dosiek</t>
  </si>
  <si>
    <t xml:space="preserve">283 1B0209   </t>
  </si>
  <si>
    <t>Doska Styrodur 3035 CS.15 hr.150mm 1265x615mm</t>
  </si>
  <si>
    <t xml:space="preserve">283 1B0301   </t>
  </si>
  <si>
    <t>Polystyrén extrudovaný Styrodur 2800 C hr.20 mm</t>
  </si>
  <si>
    <t xml:space="preserve">283 1B0308   </t>
  </si>
  <si>
    <t>Polystyrén extrudovaný Styrodur 2800 C hr.150 mm</t>
  </si>
  <si>
    <t xml:space="preserve">71314-1181   </t>
  </si>
  <si>
    <t>Montáž tep. izolácie striech rovn. hr. nad 17 cm</t>
  </si>
  <si>
    <t xml:space="preserve">631 411950   </t>
  </si>
  <si>
    <t>Doska čadičová NOBASIL MPS 50kg/m3 hr. 20 cm</t>
  </si>
  <si>
    <t>26.82.16</t>
  </si>
  <si>
    <t xml:space="preserve">71319-1131   </t>
  </si>
  <si>
    <t>Izolácia tepelná podlah, stropov vrchom a striech prekrytie PE fóliou hr. 0,2 mm montáž a dodávka</t>
  </si>
  <si>
    <t xml:space="preserve">71319-1410   </t>
  </si>
  <si>
    <t>Izolácia tepelná striech položenie parozábrany z PE folie montáž a dodávka</t>
  </si>
  <si>
    <t xml:space="preserve">99871-3201   </t>
  </si>
  <si>
    <t>Presun hmôt pre izolácie tepelné v objektoch výšky do 6 m</t>
  </si>
  <si>
    <t xml:space="preserve">713 - Izolácie tepelné  spolu: </t>
  </si>
  <si>
    <t>762 - Konštrukcie tesárske</t>
  </si>
  <si>
    <t>762</t>
  </si>
  <si>
    <t xml:space="preserve">76233-2120   </t>
  </si>
  <si>
    <t>Montáž krovov viazaných prierez. plocha nad 120 do 224 cm2</t>
  </si>
  <si>
    <t>45.22.11</t>
  </si>
  <si>
    <t xml:space="preserve">76233-2130   </t>
  </si>
  <si>
    <t>Montáž krovov viazaných prierez. plocha nad 224 do 288 cm2</t>
  </si>
  <si>
    <t xml:space="preserve">605 136660   </t>
  </si>
  <si>
    <t>Rezivo dodávka</t>
  </si>
  <si>
    <t>20.10.10</t>
  </si>
  <si>
    <t xml:space="preserve">605 171125   </t>
  </si>
  <si>
    <t>Kontra lata 4x5cm</t>
  </si>
  <si>
    <t xml:space="preserve">76234-2204   </t>
  </si>
  <si>
    <t>Montáž kontralatí, rozpätie 80-120 cm</t>
  </si>
  <si>
    <t xml:space="preserve">76239-5000   </t>
  </si>
  <si>
    <t>Spojovacie a ochranné prostriedky k montáži krovov včetne závit. tyčí  a chem. kotiev</t>
  </si>
  <si>
    <t xml:space="preserve">76242-1026   </t>
  </si>
  <si>
    <t>Obloženie stropu z dosiek OSB skrutk. na pero a drážku nebrús. hr. dosky 22mm</t>
  </si>
  <si>
    <t xml:space="preserve">99876-2202   </t>
  </si>
  <si>
    <t>Presun hmôt pre tesárske konštr. v objektoch výšky do 12 m</t>
  </si>
  <si>
    <t>45.42.13</t>
  </si>
  <si>
    <t xml:space="preserve">762 - Konštrukcie tesárske  spolu: </t>
  </si>
  <si>
    <t>763 - Konštrukcie  - drevostavby</t>
  </si>
  <si>
    <t>763</t>
  </si>
  <si>
    <t xml:space="preserve">76313-3012   </t>
  </si>
  <si>
    <t>Podhľady sadr RIGIPS zavesený 2x profil UD a CD dosky RB hr. 15 mm</t>
  </si>
  <si>
    <t xml:space="preserve">763 - Konštrukcie  - drevostavby  spolu: </t>
  </si>
  <si>
    <t>764 - Konštrukcie klampiarske</t>
  </si>
  <si>
    <t>700</t>
  </si>
  <si>
    <t xml:space="preserve">764.1-10     </t>
  </si>
  <si>
    <t>Krytina napr.  z pozinkovaného plechu z tabúľ včetne prislušenstva upresní sa podla výberu investora</t>
  </si>
  <si>
    <t>45.00.00</t>
  </si>
  <si>
    <t>764</t>
  </si>
  <si>
    <t xml:space="preserve">99876-4201   </t>
  </si>
  <si>
    <t>Presun hmôt pre klampiarske konštr. v objektoch výšky do 6 m</t>
  </si>
  <si>
    <t>45.22.13</t>
  </si>
  <si>
    <t xml:space="preserve">764 - Konštrukcie klampiarske  spolu: </t>
  </si>
  <si>
    <t>765 - Krytiny tvrdé</t>
  </si>
  <si>
    <t>765</t>
  </si>
  <si>
    <t xml:space="preserve">76590-1145   </t>
  </si>
  <si>
    <t>Zakr šikm striech podstr hydroizol fólia Dörken DELTA TRELA</t>
  </si>
  <si>
    <t>45.22.12</t>
  </si>
  <si>
    <t xml:space="preserve">99876-5201   </t>
  </si>
  <si>
    <t>Presun hmôt pre krytiny tvrdé na objektoch výšky do 6 m</t>
  </si>
  <si>
    <t xml:space="preserve">765 - Krytiny tvrdé  spolu: </t>
  </si>
  <si>
    <t>771 - Podlahy z dlaždíc  keramických</t>
  </si>
  <si>
    <t>771</t>
  </si>
  <si>
    <t xml:space="preserve">77107-1131   </t>
  </si>
  <si>
    <t>Montáž keram. dlažieb mrazuvzdorným lepidlom Weber - Terranova COL - GRES ( velkoformátové )</t>
  </si>
  <si>
    <t xml:space="preserve">597 3A010121 </t>
  </si>
  <si>
    <t>Dlažba  gresová  mrazuvzdorná upresní sa podla výberu investora</t>
  </si>
  <si>
    <t>26.30.10</t>
  </si>
  <si>
    <t xml:space="preserve">99877-1201   </t>
  </si>
  <si>
    <t>Presun hmôt pre podlahy z dlaždíc v objektoch výšky do 6 m</t>
  </si>
  <si>
    <t>45.43.12</t>
  </si>
  <si>
    <t xml:space="preserve">771 - Podlahy z dlaždíc  keramických  spolu: </t>
  </si>
  <si>
    <t>775 - Podlahy vlysové a parketové</t>
  </si>
  <si>
    <t>775</t>
  </si>
  <si>
    <t xml:space="preserve">77555-1111   </t>
  </si>
  <si>
    <t>Zhotovenie parketovej podlahy s podložkou parozábranou a s olištovaním laminované tabule</t>
  </si>
  <si>
    <t xml:space="preserve">611 935020   </t>
  </si>
  <si>
    <t>Laminátová podlaha  dodávka upresní sa podla výberu investora</t>
  </si>
  <si>
    <t>20.30.12</t>
  </si>
  <si>
    <t xml:space="preserve">99877-5201   </t>
  </si>
  <si>
    <t>Presun hmôt pre podlahy vlysové v objektoch výšky do 6 m</t>
  </si>
  <si>
    <t>45.43.22</t>
  </si>
  <si>
    <t xml:space="preserve">775 - Podlahy vlysové a parketové  spolu: </t>
  </si>
  <si>
    <t>783 - Nátery</t>
  </si>
  <si>
    <t>783</t>
  </si>
  <si>
    <t xml:space="preserve">78378-2203   </t>
  </si>
  <si>
    <t>Nátery tesárskych konštr.</t>
  </si>
  <si>
    <t>45.44.22</t>
  </si>
  <si>
    <t xml:space="preserve">783 - Nátery  spolu: </t>
  </si>
  <si>
    <t>784 - Maľby</t>
  </si>
  <si>
    <t>784</t>
  </si>
  <si>
    <t xml:space="preserve">78445-2271   </t>
  </si>
  <si>
    <t>Maľba zo zmesí tekut. 1 far. dvojnás. v miest. do 3,8m včetne penetrácie</t>
  </si>
  <si>
    <t>45.44.21</t>
  </si>
  <si>
    <t xml:space="preserve">78445-2371   </t>
  </si>
  <si>
    <t>Maľba zo zmesí tekut. 1 far. dvojnás. b. strop miest. do3,8m včetne penetrácie</t>
  </si>
  <si>
    <t xml:space="preserve">784 - Maľby  spolu: </t>
  </si>
  <si>
    <t xml:space="preserve">PRÁCE A DODÁVKY PSV  spolu: </t>
  </si>
  <si>
    <t>Za rozpočet celkom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</si>
</sst>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&quot;  &quot;"/>
    <numFmt numFmtId="185" formatCode="#,##0\ &quot;Sk&quot;"/>
    <numFmt numFmtId="186" formatCode="#,##0\ _S_k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##,###,###,###.###"/>
    <numFmt numFmtId="196" formatCode="0.0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18"/>
      <color indexed="57"/>
      <name val="Calibri Light"/>
      <family val="2"/>
    </font>
    <font>
      <sz val="8"/>
      <color indexed="17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80" fontId="4" fillId="0" borderId="0" xfId="0" applyNumberFormat="1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49" fontId="26" fillId="0" borderId="0" xfId="71" applyNumberFormat="1" applyFont="1">
      <alignment/>
      <protection/>
    </xf>
    <xf numFmtId="0" fontId="26" fillId="0" borderId="0" xfId="71" applyFont="1">
      <alignment/>
      <protection/>
    </xf>
    <xf numFmtId="49" fontId="27" fillId="0" borderId="0" xfId="71" applyNumberFormat="1" applyFont="1">
      <alignment/>
      <protection/>
    </xf>
    <xf numFmtId="0" fontId="27" fillId="0" borderId="0" xfId="71" applyFont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Continuous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6" xfId="0" applyNumberFormat="1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left" vertical="top" wrapText="1"/>
      <protection/>
    </xf>
    <xf numFmtId="49" fontId="6" fillId="0" borderId="0" xfId="0" applyNumberFormat="1" applyFont="1" applyAlignment="1" applyProtection="1">
      <alignment vertical="top"/>
      <protection/>
    </xf>
    <xf numFmtId="49" fontId="29" fillId="0" borderId="0" xfId="0" applyNumberFormat="1" applyFont="1" applyAlignment="1" applyProtection="1">
      <alignment horizontal="left" vertical="top" wrapText="1"/>
      <protection/>
    </xf>
    <xf numFmtId="180" fontId="29" fillId="0" borderId="0" xfId="0" applyNumberFormat="1" applyFont="1" applyAlignment="1" applyProtection="1">
      <alignment vertical="top"/>
      <protection/>
    </xf>
    <xf numFmtId="0" fontId="29" fillId="0" borderId="0" xfId="0" applyFont="1" applyAlignment="1" applyProtection="1">
      <alignment vertical="top"/>
      <protection/>
    </xf>
    <xf numFmtId="4" fontId="29" fillId="0" borderId="0" xfId="0" applyNumberFormat="1" applyFont="1" applyAlignment="1" applyProtection="1">
      <alignment vertical="top"/>
      <protection/>
    </xf>
    <xf numFmtId="181" fontId="29" fillId="0" borderId="0" xfId="0" applyNumberFormat="1" applyFont="1" applyAlignment="1" applyProtection="1">
      <alignment vertical="top"/>
      <protection/>
    </xf>
    <xf numFmtId="0" fontId="29" fillId="0" borderId="0" xfId="0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1" fontId="6" fillId="0" borderId="0" xfId="0" applyNumberFormat="1" applyFont="1" applyAlignment="1" applyProtection="1">
      <alignment vertical="top"/>
      <protection/>
    </xf>
    <xf numFmtId="180" fontId="6" fillId="0" borderId="0" xfId="0" applyNumberFormat="1" applyFont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 wrapText="1"/>
      <protection/>
    </xf>
  </cellXfs>
  <cellStyles count="7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fakturuj99" xfId="70"/>
    <cellStyle name="normálne_KLs" xfId="71"/>
    <cellStyle name="Percent" xfId="72"/>
    <cellStyle name="Poznámka" xfId="73"/>
    <cellStyle name="Prepojená bunka" xfId="74"/>
    <cellStyle name="TEXT" xfId="75"/>
    <cellStyle name="Text upozornění" xfId="76"/>
    <cellStyle name="TEXT1" xfId="77"/>
    <cellStyle name="Title" xfId="78"/>
    <cellStyle name="Total" xfId="79"/>
    <cellStyle name="Vstup" xfId="80"/>
    <cellStyle name="Výpočet" xfId="81"/>
    <cellStyle name="Výstup" xfId="82"/>
    <cellStyle name="Vysvetľujúci text" xfId="83"/>
    <cellStyle name="Warning Text" xfId="84"/>
    <cellStyle name="Zlá" xfId="85"/>
    <cellStyle name="Zvýraznenie1" xfId="86"/>
    <cellStyle name="Zvýraznenie2" xfId="87"/>
    <cellStyle name="Zvýraznenie3" xfId="88"/>
    <cellStyle name="Zvýraznenie4" xfId="89"/>
    <cellStyle name="Zvýraznenie5" xfId="90"/>
    <cellStyle name="Zvýraznenie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21" customWidth="1"/>
    <col min="2" max="2" width="3.7109375" style="22" customWidth="1"/>
    <col min="3" max="3" width="13.00390625" style="23" customWidth="1"/>
    <col min="4" max="4" width="45.7109375" style="49" customWidth="1"/>
    <col min="5" max="5" width="11.28125" style="25" customWidth="1"/>
    <col min="6" max="6" width="5.8515625" style="24" customWidth="1"/>
    <col min="7" max="7" width="8.7109375" style="26" customWidth="1"/>
    <col min="8" max="10" width="9.7109375" style="26" customWidth="1"/>
    <col min="11" max="11" width="7.421875" style="27" customWidth="1"/>
    <col min="12" max="12" width="8.28125" style="27" customWidth="1"/>
    <col min="13" max="13" width="7.140625" style="25" customWidth="1"/>
    <col min="14" max="14" width="7.00390625" style="25" customWidth="1"/>
    <col min="15" max="15" width="3.57421875" style="24" customWidth="1"/>
    <col min="16" max="16" width="12.7109375" style="24" customWidth="1"/>
    <col min="17" max="19" width="11.28125" style="25" customWidth="1"/>
    <col min="20" max="20" width="10.57421875" style="28" customWidth="1"/>
    <col min="21" max="21" width="10.28125" style="28" customWidth="1"/>
    <col min="22" max="22" width="5.7109375" style="28" customWidth="1"/>
    <col min="23" max="23" width="9.140625" style="25" customWidth="1"/>
    <col min="24" max="25" width="9.140625" style="24" customWidth="1"/>
    <col min="26" max="26" width="7.57421875" style="23" customWidth="1"/>
    <col min="27" max="27" width="24.8515625" style="23" customWidth="1"/>
    <col min="28" max="28" width="4.28125" style="24" customWidth="1"/>
    <col min="29" max="29" width="8.28125" style="24" customWidth="1"/>
    <col min="30" max="30" width="8.7109375" style="24" customWidth="1"/>
    <col min="31" max="34" width="9.140625" style="24" customWidth="1"/>
    <col min="35" max="16384" width="9.140625" style="1" customWidth="1"/>
  </cols>
  <sheetData>
    <row r="1" spans="1:34" ht="9.75">
      <c r="A1" s="9" t="s">
        <v>66</v>
      </c>
      <c r="B1" s="1"/>
      <c r="C1" s="1"/>
      <c r="D1" s="1"/>
      <c r="E1" s="1"/>
      <c r="F1" s="1"/>
      <c r="G1" s="6"/>
      <c r="H1" s="1"/>
      <c r="I1" s="9" t="s">
        <v>67</v>
      </c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29" t="s">
        <v>2</v>
      </c>
      <c r="AA1" s="29" t="s">
        <v>3</v>
      </c>
      <c r="AB1" s="30" t="s">
        <v>4</v>
      </c>
      <c r="AC1" s="30" t="s">
        <v>5</v>
      </c>
      <c r="AD1" s="30" t="s">
        <v>6</v>
      </c>
      <c r="AE1" s="1"/>
      <c r="AF1" s="1"/>
      <c r="AG1" s="1"/>
      <c r="AH1" s="1"/>
    </row>
    <row r="2" spans="1:34" ht="9.75">
      <c r="A2" s="9" t="s">
        <v>68</v>
      </c>
      <c r="B2" s="1"/>
      <c r="C2" s="1"/>
      <c r="D2" s="1"/>
      <c r="E2" s="1"/>
      <c r="F2" s="1"/>
      <c r="G2" s="6"/>
      <c r="H2" s="8"/>
      <c r="I2" s="9" t="s">
        <v>69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29" t="s">
        <v>7</v>
      </c>
      <c r="AA2" s="31" t="s">
        <v>30</v>
      </c>
      <c r="AB2" s="32" t="s">
        <v>8</v>
      </c>
      <c r="AC2" s="32"/>
      <c r="AD2" s="31"/>
      <c r="AE2" s="1"/>
      <c r="AF2" s="1"/>
      <c r="AG2" s="1"/>
      <c r="AH2" s="1"/>
    </row>
    <row r="3" spans="1:34" ht="9.75">
      <c r="A3" s="9" t="s">
        <v>21</v>
      </c>
      <c r="B3" s="1"/>
      <c r="C3" s="1"/>
      <c r="D3" s="1"/>
      <c r="E3" s="1"/>
      <c r="F3" s="1"/>
      <c r="G3" s="6"/>
      <c r="H3" s="1"/>
      <c r="I3" s="9" t="s">
        <v>70</v>
      </c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29" t="s">
        <v>9</v>
      </c>
      <c r="AA3" s="31" t="s">
        <v>31</v>
      </c>
      <c r="AB3" s="32" t="s">
        <v>8</v>
      </c>
      <c r="AC3" s="32" t="s">
        <v>10</v>
      </c>
      <c r="AD3" s="31" t="s">
        <v>11</v>
      </c>
      <c r="AE3" s="1"/>
      <c r="AF3" s="1"/>
      <c r="AG3" s="1"/>
      <c r="AH3" s="1"/>
    </row>
    <row r="4" spans="1:34" ht="9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29" t="s">
        <v>12</v>
      </c>
      <c r="AA4" s="31" t="s">
        <v>32</v>
      </c>
      <c r="AB4" s="32" t="s">
        <v>8</v>
      </c>
      <c r="AC4" s="32"/>
      <c r="AD4" s="31"/>
      <c r="AE4" s="1"/>
      <c r="AF4" s="1"/>
      <c r="AG4" s="1"/>
      <c r="AH4" s="1"/>
    </row>
    <row r="5" spans="1:34" ht="9.75">
      <c r="A5" s="9" t="s">
        <v>71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29" t="s">
        <v>13</v>
      </c>
      <c r="AA5" s="31" t="s">
        <v>31</v>
      </c>
      <c r="AB5" s="32" t="s">
        <v>8</v>
      </c>
      <c r="AC5" s="32" t="s">
        <v>10</v>
      </c>
      <c r="AD5" s="31" t="s">
        <v>11</v>
      </c>
      <c r="AE5" s="1"/>
      <c r="AF5" s="1"/>
      <c r="AG5" s="1"/>
      <c r="AH5" s="1"/>
    </row>
    <row r="6" spans="1:34" ht="9.75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 ht="9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3.5">
      <c r="A8" s="1" t="s">
        <v>72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 ht="9.75">
      <c r="A9" s="33" t="s">
        <v>33</v>
      </c>
      <c r="B9" s="33" t="s">
        <v>34</v>
      </c>
      <c r="C9" s="33" t="s">
        <v>35</v>
      </c>
      <c r="D9" s="33" t="s">
        <v>36</v>
      </c>
      <c r="E9" s="33" t="s">
        <v>37</v>
      </c>
      <c r="F9" s="33" t="s">
        <v>38</v>
      </c>
      <c r="G9" s="33" t="s">
        <v>39</v>
      </c>
      <c r="H9" s="33" t="s">
        <v>14</v>
      </c>
      <c r="I9" s="33" t="s">
        <v>24</v>
      </c>
      <c r="J9" s="33" t="s">
        <v>25</v>
      </c>
      <c r="K9" s="34" t="s">
        <v>26</v>
      </c>
      <c r="L9" s="35"/>
      <c r="M9" s="36" t="s">
        <v>27</v>
      </c>
      <c r="N9" s="35"/>
      <c r="O9" s="33" t="s">
        <v>1</v>
      </c>
      <c r="P9" s="38" t="s">
        <v>40</v>
      </c>
      <c r="Q9" s="37" t="s">
        <v>37</v>
      </c>
      <c r="R9" s="37" t="s">
        <v>37</v>
      </c>
      <c r="S9" s="38" t="s">
        <v>37</v>
      </c>
      <c r="T9" s="10" t="s">
        <v>41</v>
      </c>
      <c r="U9" s="10" t="s">
        <v>42</v>
      </c>
      <c r="V9" s="10" t="s">
        <v>43</v>
      </c>
      <c r="W9" s="11" t="s">
        <v>29</v>
      </c>
      <c r="X9" s="11" t="s">
        <v>44</v>
      </c>
      <c r="Y9" s="11" t="s">
        <v>45</v>
      </c>
      <c r="Z9" s="20" t="s">
        <v>46</v>
      </c>
      <c r="AA9" s="20" t="s">
        <v>47</v>
      </c>
      <c r="AB9" s="1" t="s">
        <v>43</v>
      </c>
      <c r="AC9" s="1"/>
      <c r="AD9" s="1"/>
      <c r="AE9" s="1"/>
      <c r="AF9" s="1"/>
      <c r="AG9" s="1"/>
      <c r="AH9" s="1"/>
    </row>
    <row r="10" spans="1:34" ht="9.75">
      <c r="A10" s="39" t="s">
        <v>48</v>
      </c>
      <c r="B10" s="39" t="s">
        <v>49</v>
      </c>
      <c r="C10" s="40"/>
      <c r="D10" s="39" t="s">
        <v>50</v>
      </c>
      <c r="E10" s="39" t="s">
        <v>51</v>
      </c>
      <c r="F10" s="39" t="s">
        <v>52</v>
      </c>
      <c r="G10" s="39" t="s">
        <v>53</v>
      </c>
      <c r="H10" s="39"/>
      <c r="I10" s="39" t="s">
        <v>28</v>
      </c>
      <c r="J10" s="39"/>
      <c r="K10" s="39" t="s">
        <v>39</v>
      </c>
      <c r="L10" s="39" t="s">
        <v>25</v>
      </c>
      <c r="M10" s="41" t="s">
        <v>39</v>
      </c>
      <c r="N10" s="39" t="s">
        <v>25</v>
      </c>
      <c r="O10" s="39" t="s">
        <v>54</v>
      </c>
      <c r="P10" s="43"/>
      <c r="Q10" s="42" t="s">
        <v>55</v>
      </c>
      <c r="R10" s="42" t="s">
        <v>56</v>
      </c>
      <c r="S10" s="43" t="s">
        <v>57</v>
      </c>
      <c r="T10" s="10" t="s">
        <v>58</v>
      </c>
      <c r="U10" s="10" t="s">
        <v>59</v>
      </c>
      <c r="V10" s="10" t="s">
        <v>60</v>
      </c>
      <c r="W10" s="5"/>
      <c r="X10" s="1"/>
      <c r="Y10" s="1"/>
      <c r="Z10" s="20" t="s">
        <v>61</v>
      </c>
      <c r="AA10" s="20" t="s">
        <v>48</v>
      </c>
      <c r="AB10" s="1" t="s">
        <v>73</v>
      </c>
      <c r="AC10" s="1"/>
      <c r="AD10" s="1"/>
      <c r="AE10" s="1"/>
      <c r="AF10" s="1"/>
      <c r="AG10" s="1"/>
      <c r="AH10" s="1"/>
    </row>
    <row r="12" ht="9.75">
      <c r="B12" s="50" t="s">
        <v>74</v>
      </c>
    </row>
    <row r="13" ht="9.75">
      <c r="B13" s="23" t="s">
        <v>75</v>
      </c>
    </row>
    <row r="14" spans="1:26" ht="9.75">
      <c r="A14" s="21">
        <v>1</v>
      </c>
      <c r="B14" s="22" t="s">
        <v>76</v>
      </c>
      <c r="C14" s="23" t="s">
        <v>77</v>
      </c>
      <c r="D14" s="49" t="s">
        <v>78</v>
      </c>
      <c r="E14" s="25">
        <v>11.423</v>
      </c>
      <c r="F14" s="24" t="s">
        <v>79</v>
      </c>
      <c r="H14" s="26">
        <f>ROUND(E14*G14,2)</f>
        <v>0</v>
      </c>
      <c r="J14" s="26">
        <f>ROUND(E14*G14,2)</f>
        <v>0</v>
      </c>
      <c r="P14" s="24" t="s">
        <v>80</v>
      </c>
      <c r="V14" s="28" t="s">
        <v>16</v>
      </c>
      <c r="Z14" s="23" t="s">
        <v>81</v>
      </c>
    </row>
    <row r="15" spans="4:24" ht="9.75">
      <c r="D15" s="51" t="s">
        <v>82</v>
      </c>
      <c r="E15" s="52"/>
      <c r="F15" s="53"/>
      <c r="G15" s="54"/>
      <c r="H15" s="54"/>
      <c r="I15" s="54"/>
      <c r="J15" s="54"/>
      <c r="K15" s="55"/>
      <c r="L15" s="55"/>
      <c r="M15" s="52"/>
      <c r="N15" s="52"/>
      <c r="O15" s="53"/>
      <c r="P15" s="53"/>
      <c r="Q15" s="52"/>
      <c r="R15" s="52"/>
      <c r="S15" s="52"/>
      <c r="T15" s="56"/>
      <c r="U15" s="56"/>
      <c r="V15" s="56" t="s">
        <v>0</v>
      </c>
      <c r="W15" s="52"/>
      <c r="X15" s="53"/>
    </row>
    <row r="16" spans="1:26" ht="9.75">
      <c r="A16" s="21">
        <v>2</v>
      </c>
      <c r="B16" s="22" t="s">
        <v>76</v>
      </c>
      <c r="C16" s="23" t="s">
        <v>83</v>
      </c>
      <c r="D16" s="49" t="s">
        <v>84</v>
      </c>
      <c r="E16" s="25">
        <v>11.423</v>
      </c>
      <c r="F16" s="24" t="s">
        <v>79</v>
      </c>
      <c r="H16" s="26">
        <f>ROUND(E16*G16,2)</f>
        <v>0</v>
      </c>
      <c r="J16" s="26">
        <f>ROUND(E16*G16,2)</f>
        <v>0</v>
      </c>
      <c r="P16" s="24" t="s">
        <v>80</v>
      </c>
      <c r="V16" s="28" t="s">
        <v>16</v>
      </c>
      <c r="Z16" s="23" t="s">
        <v>81</v>
      </c>
    </row>
    <row r="17" spans="4:23" ht="9.75">
      <c r="D17" s="57" t="s">
        <v>85</v>
      </c>
      <c r="E17" s="58">
        <f>J17</f>
        <v>0</v>
      </c>
      <c r="H17" s="58">
        <f>SUM(H12:H16)</f>
        <v>0</v>
      </c>
      <c r="I17" s="58">
        <f>SUM(I12:I16)</f>
        <v>0</v>
      </c>
      <c r="J17" s="58">
        <f>SUM(J12:J16)</f>
        <v>0</v>
      </c>
      <c r="L17" s="59">
        <f>SUM(L12:L16)</f>
        <v>0</v>
      </c>
      <c r="N17" s="60">
        <f>SUM(N12:N16)</f>
        <v>0</v>
      </c>
      <c r="W17" s="25">
        <f>SUM(W12:W16)</f>
        <v>0</v>
      </c>
    </row>
    <row r="19" ht="9.75">
      <c r="B19" s="23" t="s">
        <v>86</v>
      </c>
    </row>
    <row r="20" spans="1:26" ht="9.75">
      <c r="A20" s="21">
        <v>3</v>
      </c>
      <c r="B20" s="22" t="s">
        <v>87</v>
      </c>
      <c r="C20" s="23" t="s">
        <v>88</v>
      </c>
      <c r="D20" s="49" t="s">
        <v>89</v>
      </c>
      <c r="E20" s="25">
        <v>122.53</v>
      </c>
      <c r="F20" s="24" t="s">
        <v>90</v>
      </c>
      <c r="H20" s="26">
        <f>ROUND(E20*G20,2)</f>
        <v>0</v>
      </c>
      <c r="J20" s="26">
        <f>ROUND(E20*G20,2)</f>
        <v>0</v>
      </c>
      <c r="P20" s="24" t="s">
        <v>80</v>
      </c>
      <c r="V20" s="28" t="s">
        <v>16</v>
      </c>
      <c r="Z20" s="23" t="s">
        <v>81</v>
      </c>
    </row>
    <row r="21" spans="1:26" ht="9.75">
      <c r="A21" s="21">
        <v>4</v>
      </c>
      <c r="B21" s="22" t="s">
        <v>91</v>
      </c>
      <c r="C21" s="23" t="s">
        <v>92</v>
      </c>
      <c r="D21" s="49" t="s">
        <v>93</v>
      </c>
      <c r="E21" s="25">
        <v>28.553</v>
      </c>
      <c r="F21" s="24" t="s">
        <v>79</v>
      </c>
      <c r="H21" s="26">
        <f>ROUND(E21*G21,2)</f>
        <v>0</v>
      </c>
      <c r="J21" s="26">
        <f>ROUND(E21*G21,2)</f>
        <v>0</v>
      </c>
      <c r="K21" s="27">
        <v>2.06064</v>
      </c>
      <c r="L21" s="27">
        <f>E21*K21</f>
        <v>58.837453919999994</v>
      </c>
      <c r="P21" s="24" t="s">
        <v>80</v>
      </c>
      <c r="V21" s="28" t="s">
        <v>16</v>
      </c>
      <c r="Z21" s="23" t="s">
        <v>94</v>
      </c>
    </row>
    <row r="22" spans="1:26" ht="9.75">
      <c r="A22" s="21">
        <v>5</v>
      </c>
      <c r="B22" s="22" t="s">
        <v>91</v>
      </c>
      <c r="C22" s="23" t="s">
        <v>95</v>
      </c>
      <c r="D22" s="49" t="s">
        <v>96</v>
      </c>
      <c r="E22" s="25">
        <v>10.272</v>
      </c>
      <c r="F22" s="24" t="s">
        <v>79</v>
      </c>
      <c r="H22" s="26">
        <f>ROUND(E22*G22,2)</f>
        <v>0</v>
      </c>
      <c r="J22" s="26">
        <f>ROUND(E22*G22,2)</f>
        <v>0</v>
      </c>
      <c r="K22" s="27">
        <v>2.23706</v>
      </c>
      <c r="L22" s="27">
        <f>E22*K22</f>
        <v>22.97908032</v>
      </c>
      <c r="P22" s="24" t="s">
        <v>80</v>
      </c>
      <c r="V22" s="28" t="s">
        <v>16</v>
      </c>
      <c r="Z22" s="23" t="s">
        <v>97</v>
      </c>
    </row>
    <row r="23" spans="1:26" ht="9.75">
      <c r="A23" s="21">
        <v>6</v>
      </c>
      <c r="B23" s="22" t="s">
        <v>91</v>
      </c>
      <c r="C23" s="23" t="s">
        <v>98</v>
      </c>
      <c r="D23" s="49" t="s">
        <v>99</v>
      </c>
      <c r="E23" s="25">
        <v>11.92</v>
      </c>
      <c r="F23" s="24" t="s">
        <v>90</v>
      </c>
      <c r="H23" s="26">
        <f>ROUND(E23*G23,2)</f>
        <v>0</v>
      </c>
      <c r="J23" s="26">
        <f>ROUND(E23*G23,2)</f>
        <v>0</v>
      </c>
      <c r="K23" s="27">
        <v>0.00223</v>
      </c>
      <c r="L23" s="27">
        <f>E23*K23</f>
        <v>0.026581600000000004</v>
      </c>
      <c r="P23" s="24" t="s">
        <v>80</v>
      </c>
      <c r="V23" s="28" t="s">
        <v>16</v>
      </c>
      <c r="Z23" s="23" t="s">
        <v>97</v>
      </c>
    </row>
    <row r="24" spans="1:26" ht="9.75">
      <c r="A24" s="21">
        <v>7</v>
      </c>
      <c r="B24" s="22" t="s">
        <v>91</v>
      </c>
      <c r="C24" s="23" t="s">
        <v>100</v>
      </c>
      <c r="D24" s="49" t="s">
        <v>101</v>
      </c>
      <c r="E24" s="25">
        <v>11.92</v>
      </c>
      <c r="F24" s="24" t="s">
        <v>90</v>
      </c>
      <c r="H24" s="26">
        <f>ROUND(E24*G24,2)</f>
        <v>0</v>
      </c>
      <c r="J24" s="26">
        <f>ROUND(E24*G24,2)</f>
        <v>0</v>
      </c>
      <c r="P24" s="24" t="s">
        <v>80</v>
      </c>
      <c r="V24" s="28" t="s">
        <v>16</v>
      </c>
      <c r="Z24" s="23" t="s">
        <v>97</v>
      </c>
    </row>
    <row r="25" spans="1:26" ht="9.75">
      <c r="A25" s="21">
        <v>8</v>
      </c>
      <c r="B25" s="22" t="s">
        <v>91</v>
      </c>
      <c r="C25" s="23" t="s">
        <v>102</v>
      </c>
      <c r="D25" s="49" t="s">
        <v>103</v>
      </c>
      <c r="E25" s="25">
        <v>124.47</v>
      </c>
      <c r="F25" s="24" t="s">
        <v>90</v>
      </c>
      <c r="H25" s="26">
        <f>ROUND(E25*G25,2)</f>
        <v>0</v>
      </c>
      <c r="J25" s="26">
        <f>ROUND(E25*G25,2)</f>
        <v>0</v>
      </c>
      <c r="K25" s="27">
        <v>0.00627</v>
      </c>
      <c r="L25" s="27">
        <f>E25*K25</f>
        <v>0.7804269</v>
      </c>
      <c r="P25" s="24" t="s">
        <v>80</v>
      </c>
      <c r="V25" s="28" t="s">
        <v>16</v>
      </c>
      <c r="Z25" s="23" t="s">
        <v>94</v>
      </c>
    </row>
    <row r="26" spans="1:26" ht="9.75">
      <c r="A26" s="21">
        <v>9</v>
      </c>
      <c r="B26" s="22" t="s">
        <v>91</v>
      </c>
      <c r="C26" s="23" t="s">
        <v>104</v>
      </c>
      <c r="D26" s="49" t="s">
        <v>105</v>
      </c>
      <c r="E26" s="25">
        <v>4.802</v>
      </c>
      <c r="F26" s="24" t="s">
        <v>79</v>
      </c>
      <c r="H26" s="26">
        <f>ROUND(E26*G26,2)</f>
        <v>0</v>
      </c>
      <c r="J26" s="26">
        <f>ROUND(E26*G26,2)</f>
        <v>0</v>
      </c>
      <c r="K26" s="27">
        <v>2.12864</v>
      </c>
      <c r="L26" s="27">
        <f>E26*K26</f>
        <v>10.221729279999998</v>
      </c>
      <c r="P26" s="24" t="s">
        <v>80</v>
      </c>
      <c r="V26" s="28" t="s">
        <v>16</v>
      </c>
      <c r="Z26" s="23" t="s">
        <v>94</v>
      </c>
    </row>
    <row r="27" spans="1:26" ht="9.75">
      <c r="A27" s="21">
        <v>10</v>
      </c>
      <c r="B27" s="22" t="s">
        <v>91</v>
      </c>
      <c r="C27" s="23" t="s">
        <v>106</v>
      </c>
      <c r="D27" s="49" t="s">
        <v>107</v>
      </c>
      <c r="E27" s="25">
        <v>8.532</v>
      </c>
      <c r="F27" s="24" t="s">
        <v>79</v>
      </c>
      <c r="H27" s="26">
        <f>ROUND(E27*G27,2)</f>
        <v>0</v>
      </c>
      <c r="J27" s="26">
        <f>ROUND(E27*G27,2)</f>
        <v>0</v>
      </c>
      <c r="K27" s="27">
        <v>2.20755</v>
      </c>
      <c r="L27" s="27">
        <f>E27*K27</f>
        <v>18.8348166</v>
      </c>
      <c r="P27" s="24" t="s">
        <v>80</v>
      </c>
      <c r="V27" s="28" t="s">
        <v>16</v>
      </c>
      <c r="Z27" s="23" t="s">
        <v>97</v>
      </c>
    </row>
    <row r="28" spans="1:26" ht="9.75">
      <c r="A28" s="21">
        <v>11</v>
      </c>
      <c r="B28" s="22" t="s">
        <v>91</v>
      </c>
      <c r="C28" s="23" t="s">
        <v>108</v>
      </c>
      <c r="D28" s="49" t="s">
        <v>109</v>
      </c>
      <c r="E28" s="25">
        <v>6.72</v>
      </c>
      <c r="F28" s="24" t="s">
        <v>90</v>
      </c>
      <c r="H28" s="26">
        <f>ROUND(E28*G28,2)</f>
        <v>0</v>
      </c>
      <c r="J28" s="26">
        <f>ROUND(E28*G28,2)</f>
        <v>0</v>
      </c>
      <c r="K28" s="27">
        <v>0.00223</v>
      </c>
      <c r="L28" s="27">
        <f>E28*K28</f>
        <v>0.014985600000000002</v>
      </c>
      <c r="P28" s="24" t="s">
        <v>80</v>
      </c>
      <c r="V28" s="28" t="s">
        <v>16</v>
      </c>
      <c r="Z28" s="23" t="s">
        <v>97</v>
      </c>
    </row>
    <row r="29" spans="1:26" ht="9.75">
      <c r="A29" s="21">
        <v>12</v>
      </c>
      <c r="B29" s="22" t="s">
        <v>91</v>
      </c>
      <c r="C29" s="23" t="s">
        <v>110</v>
      </c>
      <c r="D29" s="49" t="s">
        <v>111</v>
      </c>
      <c r="E29" s="25">
        <v>6.72</v>
      </c>
      <c r="F29" s="24" t="s">
        <v>90</v>
      </c>
      <c r="H29" s="26">
        <f>ROUND(E29*G29,2)</f>
        <v>0</v>
      </c>
      <c r="J29" s="26">
        <f>ROUND(E29*G29,2)</f>
        <v>0</v>
      </c>
      <c r="P29" s="24" t="s">
        <v>80</v>
      </c>
      <c r="V29" s="28" t="s">
        <v>16</v>
      </c>
      <c r="Z29" s="23" t="s">
        <v>97</v>
      </c>
    </row>
    <row r="30" spans="1:26" ht="9.75">
      <c r="A30" s="21">
        <v>13</v>
      </c>
      <c r="B30" s="22" t="s">
        <v>91</v>
      </c>
      <c r="C30" s="23" t="s">
        <v>112</v>
      </c>
      <c r="D30" s="49" t="s">
        <v>113</v>
      </c>
      <c r="E30" s="25">
        <v>0.288</v>
      </c>
      <c r="F30" s="24" t="s">
        <v>114</v>
      </c>
      <c r="H30" s="26">
        <f>ROUND(E30*G30,2)</f>
        <v>0</v>
      </c>
      <c r="J30" s="26">
        <f>ROUND(E30*G30,2)</f>
        <v>0</v>
      </c>
      <c r="K30" s="27">
        <v>1.14997</v>
      </c>
      <c r="L30" s="27">
        <f>E30*K30</f>
        <v>0.33119135999999993</v>
      </c>
      <c r="P30" s="24" t="s">
        <v>80</v>
      </c>
      <c r="V30" s="28" t="s">
        <v>16</v>
      </c>
      <c r="Z30" s="23" t="s">
        <v>97</v>
      </c>
    </row>
    <row r="31" spans="4:23" ht="9.75">
      <c r="D31" s="57" t="s">
        <v>115</v>
      </c>
      <c r="E31" s="58">
        <f>J31</f>
        <v>0</v>
      </c>
      <c r="H31" s="58">
        <f>SUM(H19:H30)</f>
        <v>0</v>
      </c>
      <c r="I31" s="58">
        <f>SUM(I19:I30)</f>
        <v>0</v>
      </c>
      <c r="J31" s="58">
        <f>SUM(J19:J30)</f>
        <v>0</v>
      </c>
      <c r="L31" s="59">
        <f>SUM(L19:L30)</f>
        <v>112.02626557999999</v>
      </c>
      <c r="N31" s="60">
        <f>SUM(N19:N30)</f>
        <v>0</v>
      </c>
      <c r="W31" s="25">
        <f>SUM(W19:W30)</f>
        <v>0</v>
      </c>
    </row>
    <row r="33" ht="9.75">
      <c r="B33" s="23" t="s">
        <v>116</v>
      </c>
    </row>
    <row r="34" spans="1:26" ht="9.75">
      <c r="A34" s="21">
        <v>14</v>
      </c>
      <c r="B34" s="22" t="s">
        <v>91</v>
      </c>
      <c r="C34" s="23" t="s">
        <v>117</v>
      </c>
      <c r="D34" s="49" t="s">
        <v>118</v>
      </c>
      <c r="E34" s="25">
        <v>12.423</v>
      </c>
      <c r="F34" s="24" t="s">
        <v>79</v>
      </c>
      <c r="H34" s="26">
        <f>ROUND(E34*G34,2)</f>
        <v>0</v>
      </c>
      <c r="J34" s="26">
        <f>ROUND(E34*G34,2)</f>
        <v>0</v>
      </c>
      <c r="K34" s="27">
        <v>0.80341</v>
      </c>
      <c r="L34" s="27">
        <f>E34*K34</f>
        <v>9.980762429999999</v>
      </c>
      <c r="P34" s="24" t="s">
        <v>80</v>
      </c>
      <c r="V34" s="28" t="s">
        <v>16</v>
      </c>
      <c r="Z34" s="23" t="s">
        <v>119</v>
      </c>
    </row>
    <row r="35" spans="1:26" ht="9.75">
      <c r="A35" s="21">
        <v>15</v>
      </c>
      <c r="B35" s="22" t="s">
        <v>120</v>
      </c>
      <c r="C35" s="23" t="s">
        <v>121</v>
      </c>
      <c r="D35" s="49" t="s">
        <v>122</v>
      </c>
      <c r="E35" s="25">
        <v>0.337</v>
      </c>
      <c r="F35" s="24" t="s">
        <v>114</v>
      </c>
      <c r="H35" s="26">
        <f>ROUND(E35*G35,2)</f>
        <v>0</v>
      </c>
      <c r="J35" s="26">
        <f>ROUND(E35*G35,2)</f>
        <v>0</v>
      </c>
      <c r="K35" s="27">
        <v>1.09</v>
      </c>
      <c r="L35" s="27">
        <f>E35*K35</f>
        <v>0.36733000000000005</v>
      </c>
      <c r="P35" s="24" t="s">
        <v>80</v>
      </c>
      <c r="V35" s="28" t="s">
        <v>16</v>
      </c>
      <c r="Z35" s="23" t="s">
        <v>119</v>
      </c>
    </row>
    <row r="36" spans="1:26" ht="9.75">
      <c r="A36" s="21">
        <v>16</v>
      </c>
      <c r="B36" s="22" t="s">
        <v>91</v>
      </c>
      <c r="C36" s="23" t="s">
        <v>123</v>
      </c>
      <c r="D36" s="49" t="s">
        <v>124</v>
      </c>
      <c r="E36" s="25">
        <v>2.74</v>
      </c>
      <c r="F36" s="24" t="s">
        <v>90</v>
      </c>
      <c r="H36" s="26">
        <f>ROUND(E36*G36,2)</f>
        <v>0</v>
      </c>
      <c r="J36" s="26">
        <f>ROUND(E36*G36,2)</f>
        <v>0</v>
      </c>
      <c r="K36" s="27">
        <v>0.18868</v>
      </c>
      <c r="L36" s="27">
        <f>E36*K36</f>
        <v>0.5169832</v>
      </c>
      <c r="P36" s="24" t="s">
        <v>80</v>
      </c>
      <c r="V36" s="28" t="s">
        <v>16</v>
      </c>
      <c r="Z36" s="23" t="s">
        <v>119</v>
      </c>
    </row>
    <row r="37" spans="4:23" ht="9.75">
      <c r="D37" s="57" t="s">
        <v>125</v>
      </c>
      <c r="E37" s="58">
        <f>J37</f>
        <v>0</v>
      </c>
      <c r="H37" s="58">
        <f>SUM(H33:H36)</f>
        <v>0</v>
      </c>
      <c r="I37" s="58">
        <f>SUM(I33:I36)</f>
        <v>0</v>
      </c>
      <c r="J37" s="58">
        <f>SUM(J33:J36)</f>
        <v>0</v>
      </c>
      <c r="L37" s="59">
        <f>SUM(L33:L36)</f>
        <v>10.86507563</v>
      </c>
      <c r="N37" s="60">
        <f>SUM(N33:N36)</f>
        <v>0</v>
      </c>
      <c r="W37" s="25">
        <f>SUM(W33:W36)</f>
        <v>0</v>
      </c>
    </row>
    <row r="39" ht="9.75">
      <c r="B39" s="23" t="s">
        <v>126</v>
      </c>
    </row>
    <row r="40" spans="1:26" ht="9.75">
      <c r="A40" s="21">
        <v>17</v>
      </c>
      <c r="B40" s="22" t="s">
        <v>120</v>
      </c>
      <c r="C40" s="23" t="s">
        <v>127</v>
      </c>
      <c r="D40" s="49" t="s">
        <v>128</v>
      </c>
      <c r="E40" s="25">
        <v>4</v>
      </c>
      <c r="F40" s="24" t="s">
        <v>129</v>
      </c>
      <c r="H40" s="26">
        <f>ROUND(E40*G40,2)</f>
        <v>0</v>
      </c>
      <c r="J40" s="26">
        <f>ROUND(E40*G40,2)</f>
        <v>0</v>
      </c>
      <c r="K40" s="27">
        <v>0.05966</v>
      </c>
      <c r="L40" s="27">
        <f>E40*K40</f>
        <v>0.23864</v>
      </c>
      <c r="P40" s="24" t="s">
        <v>80</v>
      </c>
      <c r="V40" s="28" t="s">
        <v>16</v>
      </c>
      <c r="Z40" s="23" t="s">
        <v>119</v>
      </c>
    </row>
    <row r="41" spans="1:26" ht="9.75">
      <c r="A41" s="21">
        <v>18</v>
      </c>
      <c r="B41" s="22" t="s">
        <v>91</v>
      </c>
      <c r="C41" s="23" t="s">
        <v>130</v>
      </c>
      <c r="D41" s="49" t="s">
        <v>131</v>
      </c>
      <c r="E41" s="25">
        <v>0.921</v>
      </c>
      <c r="F41" s="24" t="s">
        <v>79</v>
      </c>
      <c r="H41" s="26">
        <f>ROUND(E41*G41,2)</f>
        <v>0</v>
      </c>
      <c r="J41" s="26">
        <f>ROUND(E41*G41,2)</f>
        <v>0</v>
      </c>
      <c r="K41" s="27">
        <v>2.4468</v>
      </c>
      <c r="L41" s="27">
        <f>E41*K41</f>
        <v>2.2535028</v>
      </c>
      <c r="P41" s="24" t="s">
        <v>80</v>
      </c>
      <c r="V41" s="28" t="s">
        <v>16</v>
      </c>
      <c r="Z41" s="23" t="s">
        <v>97</v>
      </c>
    </row>
    <row r="42" spans="1:26" ht="9.75">
      <c r="A42" s="21">
        <v>19</v>
      </c>
      <c r="B42" s="22" t="s">
        <v>91</v>
      </c>
      <c r="C42" s="23" t="s">
        <v>132</v>
      </c>
      <c r="D42" s="49" t="s">
        <v>133</v>
      </c>
      <c r="E42" s="25">
        <v>7.8</v>
      </c>
      <c r="F42" s="24" t="s">
        <v>90</v>
      </c>
      <c r="H42" s="26">
        <f>ROUND(E42*G42,2)</f>
        <v>0</v>
      </c>
      <c r="J42" s="26">
        <f>ROUND(E42*G42,2)</f>
        <v>0</v>
      </c>
      <c r="K42" s="27">
        <v>0.00392</v>
      </c>
      <c r="L42" s="27">
        <f>E42*K42</f>
        <v>0.030576</v>
      </c>
      <c r="P42" s="24" t="s">
        <v>80</v>
      </c>
      <c r="V42" s="28" t="s">
        <v>16</v>
      </c>
      <c r="Z42" s="23" t="s">
        <v>97</v>
      </c>
    </row>
    <row r="43" spans="1:26" ht="9.75">
      <c r="A43" s="21">
        <v>20</v>
      </c>
      <c r="B43" s="22" t="s">
        <v>91</v>
      </c>
      <c r="C43" s="23" t="s">
        <v>134</v>
      </c>
      <c r="D43" s="49" t="s">
        <v>135</v>
      </c>
      <c r="E43" s="25">
        <v>7.8</v>
      </c>
      <c r="F43" s="24" t="s">
        <v>90</v>
      </c>
      <c r="H43" s="26">
        <f>ROUND(E43*G43,2)</f>
        <v>0</v>
      </c>
      <c r="J43" s="26">
        <f>ROUND(E43*G43,2)</f>
        <v>0</v>
      </c>
      <c r="P43" s="24" t="s">
        <v>80</v>
      </c>
      <c r="V43" s="28" t="s">
        <v>16</v>
      </c>
      <c r="Z43" s="23" t="s">
        <v>97</v>
      </c>
    </row>
    <row r="44" spans="1:26" ht="9.75">
      <c r="A44" s="21">
        <v>21</v>
      </c>
      <c r="B44" s="22" t="s">
        <v>91</v>
      </c>
      <c r="C44" s="23" t="s">
        <v>136</v>
      </c>
      <c r="D44" s="49" t="s">
        <v>137</v>
      </c>
      <c r="E44" s="25">
        <v>3.94</v>
      </c>
      <c r="F44" s="24" t="s">
        <v>90</v>
      </c>
      <c r="H44" s="26">
        <f>ROUND(E44*G44,2)</f>
        <v>0</v>
      </c>
      <c r="J44" s="26">
        <f>ROUND(E44*G44,2)</f>
        <v>0</v>
      </c>
      <c r="K44" s="27">
        <v>0.00535</v>
      </c>
      <c r="L44" s="27">
        <f>E44*K44</f>
        <v>0.021078999999999997</v>
      </c>
      <c r="P44" s="24" t="s">
        <v>80</v>
      </c>
      <c r="V44" s="28" t="s">
        <v>16</v>
      </c>
      <c r="Z44" s="23" t="s">
        <v>97</v>
      </c>
    </row>
    <row r="45" spans="1:26" ht="9.75">
      <c r="A45" s="21">
        <v>22</v>
      </c>
      <c r="B45" s="22" t="s">
        <v>91</v>
      </c>
      <c r="C45" s="23" t="s">
        <v>138</v>
      </c>
      <c r="D45" s="49" t="s">
        <v>139</v>
      </c>
      <c r="E45" s="25">
        <v>3.94</v>
      </c>
      <c r="F45" s="24" t="s">
        <v>90</v>
      </c>
      <c r="H45" s="26">
        <f>ROUND(E45*G45,2)</f>
        <v>0</v>
      </c>
      <c r="J45" s="26">
        <f>ROUND(E45*G45,2)</f>
        <v>0</v>
      </c>
      <c r="P45" s="24" t="s">
        <v>80</v>
      </c>
      <c r="V45" s="28" t="s">
        <v>16</v>
      </c>
      <c r="Z45" s="23" t="s">
        <v>97</v>
      </c>
    </row>
    <row r="46" spans="1:26" ht="9.75">
      <c r="A46" s="21">
        <v>23</v>
      </c>
      <c r="B46" s="22" t="s">
        <v>91</v>
      </c>
      <c r="C46" s="23" t="s">
        <v>140</v>
      </c>
      <c r="D46" s="49" t="s">
        <v>141</v>
      </c>
      <c r="E46" s="25">
        <v>0.138</v>
      </c>
      <c r="F46" s="24" t="s">
        <v>114</v>
      </c>
      <c r="H46" s="26">
        <f>ROUND(E46*G46,2)</f>
        <v>0</v>
      </c>
      <c r="J46" s="26">
        <f>ROUND(E46*G46,2)</f>
        <v>0</v>
      </c>
      <c r="K46" s="27">
        <v>1.04674</v>
      </c>
      <c r="L46" s="27">
        <f>E46*K46</f>
        <v>0.14445012000000002</v>
      </c>
      <c r="P46" s="24" t="s">
        <v>80</v>
      </c>
      <c r="V46" s="28" t="s">
        <v>16</v>
      </c>
      <c r="Z46" s="23" t="s">
        <v>97</v>
      </c>
    </row>
    <row r="47" spans="1:26" ht="9.75">
      <c r="A47" s="21">
        <v>24</v>
      </c>
      <c r="B47" s="22" t="s">
        <v>91</v>
      </c>
      <c r="C47" s="23" t="s">
        <v>142</v>
      </c>
      <c r="D47" s="49" t="s">
        <v>143</v>
      </c>
      <c r="E47" s="25">
        <v>1.32</v>
      </c>
      <c r="F47" s="24" t="s">
        <v>79</v>
      </c>
      <c r="H47" s="26">
        <f>ROUND(E47*G47,2)</f>
        <v>0</v>
      </c>
      <c r="J47" s="26">
        <f>ROUND(E47*G47,2)</f>
        <v>0</v>
      </c>
      <c r="K47" s="27">
        <v>2.47861</v>
      </c>
      <c r="L47" s="27">
        <f>E47*K47</f>
        <v>3.2717652000000004</v>
      </c>
      <c r="P47" s="24" t="s">
        <v>80</v>
      </c>
      <c r="V47" s="28" t="s">
        <v>16</v>
      </c>
      <c r="Z47" s="23" t="s">
        <v>97</v>
      </c>
    </row>
    <row r="48" spans="1:26" ht="9.75">
      <c r="A48" s="21">
        <v>25</v>
      </c>
      <c r="B48" s="22" t="s">
        <v>91</v>
      </c>
      <c r="C48" s="23" t="s">
        <v>144</v>
      </c>
      <c r="D48" s="49" t="s">
        <v>145</v>
      </c>
      <c r="E48" s="25">
        <v>8.8</v>
      </c>
      <c r="F48" s="24" t="s">
        <v>90</v>
      </c>
      <c r="H48" s="26">
        <f>ROUND(E48*G48,2)</f>
        <v>0</v>
      </c>
      <c r="J48" s="26">
        <f>ROUND(E48*G48,2)</f>
        <v>0</v>
      </c>
      <c r="K48" s="27">
        <v>0.00335</v>
      </c>
      <c r="L48" s="27">
        <f>E48*K48</f>
        <v>0.029480000000000003</v>
      </c>
      <c r="P48" s="24" t="s">
        <v>80</v>
      </c>
      <c r="V48" s="28" t="s">
        <v>16</v>
      </c>
      <c r="Z48" s="23" t="s">
        <v>97</v>
      </c>
    </row>
    <row r="49" spans="1:26" ht="9.75">
      <c r="A49" s="21">
        <v>26</v>
      </c>
      <c r="B49" s="22" t="s">
        <v>91</v>
      </c>
      <c r="C49" s="23" t="s">
        <v>146</v>
      </c>
      <c r="D49" s="49" t="s">
        <v>147</v>
      </c>
      <c r="E49" s="25">
        <v>8.8</v>
      </c>
      <c r="F49" s="24" t="s">
        <v>90</v>
      </c>
      <c r="H49" s="26">
        <f>ROUND(E49*G49,2)</f>
        <v>0</v>
      </c>
      <c r="J49" s="26">
        <f>ROUND(E49*G49,2)</f>
        <v>0</v>
      </c>
      <c r="P49" s="24" t="s">
        <v>80</v>
      </c>
      <c r="V49" s="28" t="s">
        <v>16</v>
      </c>
      <c r="Z49" s="23" t="s">
        <v>97</v>
      </c>
    </row>
    <row r="50" spans="1:26" ht="9.75">
      <c r="A50" s="21">
        <v>27</v>
      </c>
      <c r="B50" s="22" t="s">
        <v>91</v>
      </c>
      <c r="C50" s="23" t="s">
        <v>148</v>
      </c>
      <c r="D50" s="49" t="s">
        <v>149</v>
      </c>
      <c r="E50" s="25">
        <v>0.158</v>
      </c>
      <c r="F50" s="24" t="s">
        <v>114</v>
      </c>
      <c r="H50" s="26">
        <f>ROUND(E50*G50,2)</f>
        <v>0</v>
      </c>
      <c r="J50" s="26">
        <f>ROUND(E50*G50,2)</f>
        <v>0</v>
      </c>
      <c r="K50" s="27">
        <v>1.04157</v>
      </c>
      <c r="L50" s="27">
        <f>E50*K50</f>
        <v>0.16456806000000002</v>
      </c>
      <c r="P50" s="24" t="s">
        <v>80</v>
      </c>
      <c r="V50" s="28" t="s">
        <v>16</v>
      </c>
      <c r="Z50" s="23" t="s">
        <v>97</v>
      </c>
    </row>
    <row r="51" spans="4:23" ht="9.75">
      <c r="D51" s="57" t="s">
        <v>150</v>
      </c>
      <c r="E51" s="58">
        <f>J51</f>
        <v>0</v>
      </c>
      <c r="H51" s="58">
        <f>SUM(H39:H50)</f>
        <v>0</v>
      </c>
      <c r="I51" s="58">
        <f>SUM(I39:I50)</f>
        <v>0</v>
      </c>
      <c r="J51" s="58">
        <f>SUM(J39:J50)</f>
        <v>0</v>
      </c>
      <c r="L51" s="59">
        <f>SUM(L39:L50)</f>
        <v>6.154061180000001</v>
      </c>
      <c r="N51" s="60">
        <f>SUM(N39:N50)</f>
        <v>0</v>
      </c>
      <c r="W51" s="25">
        <f>SUM(W39:W50)</f>
        <v>0</v>
      </c>
    </row>
    <row r="53" ht="9.75">
      <c r="B53" s="23" t="s">
        <v>151</v>
      </c>
    </row>
    <row r="54" spans="1:26" ht="9.75">
      <c r="A54" s="21">
        <v>28</v>
      </c>
      <c r="B54" s="22" t="s">
        <v>91</v>
      </c>
      <c r="C54" s="23" t="s">
        <v>152</v>
      </c>
      <c r="D54" s="49" t="s">
        <v>153</v>
      </c>
      <c r="E54" s="25">
        <v>9.27</v>
      </c>
      <c r="F54" s="24" t="s">
        <v>90</v>
      </c>
      <c r="H54" s="26">
        <f>ROUND(E54*G54,2)</f>
        <v>0</v>
      </c>
      <c r="J54" s="26">
        <f>ROUND(E54*G54,2)</f>
        <v>0</v>
      </c>
      <c r="K54" s="27">
        <v>1E-05</v>
      </c>
      <c r="L54" s="27">
        <f>E54*K54</f>
        <v>9.27E-05</v>
      </c>
      <c r="P54" s="24" t="s">
        <v>80</v>
      </c>
      <c r="V54" s="28" t="s">
        <v>16</v>
      </c>
      <c r="Z54" s="23" t="s">
        <v>154</v>
      </c>
    </row>
    <row r="55" spans="1:26" ht="9.75">
      <c r="A55" s="21">
        <v>29</v>
      </c>
      <c r="B55" s="22" t="s">
        <v>120</v>
      </c>
      <c r="C55" s="23" t="s">
        <v>155</v>
      </c>
      <c r="D55" s="49" t="s">
        <v>156</v>
      </c>
      <c r="E55" s="25">
        <v>3.238</v>
      </c>
      <c r="F55" s="24" t="s">
        <v>90</v>
      </c>
      <c r="H55" s="26">
        <f>ROUND(E55*G55,2)</f>
        <v>0</v>
      </c>
      <c r="J55" s="26">
        <f>ROUND(E55*G55,2)</f>
        <v>0</v>
      </c>
      <c r="K55" s="27">
        <v>0.05731</v>
      </c>
      <c r="L55" s="27">
        <f>E55*K55</f>
        <v>0.18556978</v>
      </c>
      <c r="P55" s="24" t="s">
        <v>80</v>
      </c>
      <c r="V55" s="28" t="s">
        <v>16</v>
      </c>
      <c r="Z55" s="23" t="s">
        <v>154</v>
      </c>
    </row>
    <row r="56" spans="1:26" ht="9.75">
      <c r="A56" s="21">
        <v>30</v>
      </c>
      <c r="B56" s="22" t="s">
        <v>91</v>
      </c>
      <c r="C56" s="23" t="s">
        <v>157</v>
      </c>
      <c r="D56" s="49" t="s">
        <v>158</v>
      </c>
      <c r="E56" s="25">
        <v>36.125</v>
      </c>
      <c r="F56" s="24" t="s">
        <v>90</v>
      </c>
      <c r="H56" s="26">
        <f>ROUND(E56*G56,2)</f>
        <v>0</v>
      </c>
      <c r="J56" s="26">
        <f>ROUND(E56*G56,2)</f>
        <v>0</v>
      </c>
      <c r="K56" s="27">
        <v>0.0003</v>
      </c>
      <c r="L56" s="27">
        <f>E56*K56</f>
        <v>0.0108375</v>
      </c>
      <c r="P56" s="24" t="s">
        <v>80</v>
      </c>
      <c r="V56" s="28" t="s">
        <v>16</v>
      </c>
      <c r="Z56" s="23" t="s">
        <v>154</v>
      </c>
    </row>
    <row r="57" spans="1:26" ht="9.75">
      <c r="A57" s="21">
        <v>31</v>
      </c>
      <c r="B57" s="22" t="s">
        <v>91</v>
      </c>
      <c r="C57" s="23" t="s">
        <v>159</v>
      </c>
      <c r="D57" s="49" t="s">
        <v>160</v>
      </c>
      <c r="E57" s="25">
        <v>36.125</v>
      </c>
      <c r="F57" s="24" t="s">
        <v>90</v>
      </c>
      <c r="H57" s="26">
        <f>ROUND(E57*G57,2)</f>
        <v>0</v>
      </c>
      <c r="J57" s="26">
        <f>ROUND(E57*G57,2)</f>
        <v>0</v>
      </c>
      <c r="P57" s="24" t="s">
        <v>80</v>
      </c>
      <c r="V57" s="28" t="s">
        <v>16</v>
      </c>
      <c r="Z57" s="23" t="s">
        <v>154</v>
      </c>
    </row>
    <row r="58" spans="1:26" ht="9.75">
      <c r="A58" s="21">
        <v>32</v>
      </c>
      <c r="B58" s="22" t="s">
        <v>91</v>
      </c>
      <c r="C58" s="23" t="s">
        <v>161</v>
      </c>
      <c r="D58" s="49" t="s">
        <v>162</v>
      </c>
      <c r="E58" s="25">
        <v>36.125</v>
      </c>
      <c r="F58" s="24" t="s">
        <v>90</v>
      </c>
      <c r="H58" s="26">
        <f>ROUND(E58*G58,2)</f>
        <v>0</v>
      </c>
      <c r="J58" s="26">
        <f>ROUND(E58*G58,2)</f>
        <v>0</v>
      </c>
      <c r="K58" s="27">
        <v>0.015</v>
      </c>
      <c r="L58" s="27">
        <f>E58*K58</f>
        <v>0.541875</v>
      </c>
      <c r="P58" s="24" t="s">
        <v>80</v>
      </c>
      <c r="V58" s="28" t="s">
        <v>16</v>
      </c>
      <c r="Z58" s="23" t="s">
        <v>154</v>
      </c>
    </row>
    <row r="59" spans="1:26" ht="9.75">
      <c r="A59" s="21">
        <v>33</v>
      </c>
      <c r="B59" s="22" t="s">
        <v>91</v>
      </c>
      <c r="C59" s="23" t="s">
        <v>163</v>
      </c>
      <c r="D59" s="49" t="s">
        <v>164</v>
      </c>
      <c r="E59" s="25">
        <v>36.125</v>
      </c>
      <c r="F59" s="24" t="s">
        <v>90</v>
      </c>
      <c r="H59" s="26">
        <f>ROUND(E59*G59,2)</f>
        <v>0</v>
      </c>
      <c r="J59" s="26">
        <f>ROUND(E59*G59,2)</f>
        <v>0</v>
      </c>
      <c r="K59" s="27">
        <v>0.00033</v>
      </c>
      <c r="L59" s="27">
        <f>E59*K59</f>
        <v>0.01192125</v>
      </c>
      <c r="P59" s="24" t="s">
        <v>80</v>
      </c>
      <c r="V59" s="28" t="s">
        <v>16</v>
      </c>
      <c r="Z59" s="23" t="s">
        <v>154</v>
      </c>
    </row>
    <row r="60" spans="1:26" ht="9.75">
      <c r="A60" s="21">
        <v>34</v>
      </c>
      <c r="B60" s="22" t="s">
        <v>120</v>
      </c>
      <c r="C60" s="23" t="s">
        <v>165</v>
      </c>
      <c r="D60" s="49" t="s">
        <v>166</v>
      </c>
      <c r="E60" s="25">
        <v>2.74</v>
      </c>
      <c r="F60" s="24" t="s">
        <v>90</v>
      </c>
      <c r="H60" s="26">
        <f>ROUND(E60*G60,2)</f>
        <v>0</v>
      </c>
      <c r="J60" s="26">
        <f>ROUND(E60*G60,2)</f>
        <v>0</v>
      </c>
      <c r="K60" s="27">
        <v>0.04785</v>
      </c>
      <c r="L60" s="27">
        <f>E60*K60</f>
        <v>0.131109</v>
      </c>
      <c r="P60" s="24" t="s">
        <v>80</v>
      </c>
      <c r="V60" s="28" t="s">
        <v>16</v>
      </c>
      <c r="Z60" s="23" t="s">
        <v>154</v>
      </c>
    </row>
    <row r="61" spans="1:26" ht="9.75">
      <c r="A61" s="21">
        <v>35</v>
      </c>
      <c r="B61" s="22" t="s">
        <v>91</v>
      </c>
      <c r="C61" s="23" t="s">
        <v>167</v>
      </c>
      <c r="D61" s="49" t="s">
        <v>168</v>
      </c>
      <c r="E61" s="25">
        <v>9.27</v>
      </c>
      <c r="F61" s="24" t="s">
        <v>90</v>
      </c>
      <c r="H61" s="26">
        <f>ROUND(E61*G61,2)</f>
        <v>0</v>
      </c>
      <c r="J61" s="26">
        <f>ROUND(E61*G61,2)</f>
        <v>0</v>
      </c>
      <c r="K61" s="27">
        <v>1E-05</v>
      </c>
      <c r="L61" s="27">
        <f>E61*K61</f>
        <v>9.27E-05</v>
      </c>
      <c r="P61" s="24" t="s">
        <v>80</v>
      </c>
      <c r="V61" s="28" t="s">
        <v>16</v>
      </c>
      <c r="Z61" s="23" t="s">
        <v>154</v>
      </c>
    </row>
    <row r="62" spans="1:26" ht="9.75">
      <c r="A62" s="21">
        <v>36</v>
      </c>
      <c r="B62" s="22" t="s">
        <v>91</v>
      </c>
      <c r="C62" s="23" t="s">
        <v>169</v>
      </c>
      <c r="D62" s="49" t="s">
        <v>170</v>
      </c>
      <c r="E62" s="25">
        <v>4.95</v>
      </c>
      <c r="F62" s="24" t="s">
        <v>90</v>
      </c>
      <c r="H62" s="26">
        <f>ROUND(E62*G62,2)</f>
        <v>0</v>
      </c>
      <c r="J62" s="26">
        <f>ROUND(E62*G62,2)</f>
        <v>0</v>
      </c>
      <c r="K62" s="27">
        <v>0.00446</v>
      </c>
      <c r="L62" s="27">
        <f>E62*K62</f>
        <v>0.022077000000000003</v>
      </c>
      <c r="P62" s="24" t="s">
        <v>80</v>
      </c>
      <c r="V62" s="28" t="s">
        <v>16</v>
      </c>
      <c r="Z62" s="23" t="s">
        <v>154</v>
      </c>
    </row>
    <row r="63" spans="1:26" ht="9.75">
      <c r="A63" s="21">
        <v>37</v>
      </c>
      <c r="B63" s="22" t="s">
        <v>91</v>
      </c>
      <c r="C63" s="23" t="s">
        <v>171</v>
      </c>
      <c r="D63" s="49" t="s">
        <v>172</v>
      </c>
      <c r="E63" s="25">
        <v>12.95</v>
      </c>
      <c r="F63" s="24" t="s">
        <v>173</v>
      </c>
      <c r="H63" s="26">
        <f>ROUND(E63*G63,2)</f>
        <v>0</v>
      </c>
      <c r="J63" s="26">
        <f>ROUND(E63*G63,2)</f>
        <v>0</v>
      </c>
      <c r="P63" s="24" t="s">
        <v>80</v>
      </c>
      <c r="V63" s="28" t="s">
        <v>16</v>
      </c>
      <c r="Z63" s="23" t="s">
        <v>154</v>
      </c>
    </row>
    <row r="64" spans="1:26" ht="9.75">
      <c r="A64" s="21">
        <v>38</v>
      </c>
      <c r="B64" s="22" t="s">
        <v>91</v>
      </c>
      <c r="C64" s="23" t="s">
        <v>174</v>
      </c>
      <c r="D64" s="49" t="s">
        <v>175</v>
      </c>
      <c r="E64" s="25">
        <v>7.6</v>
      </c>
      <c r="F64" s="24" t="s">
        <v>173</v>
      </c>
      <c r="H64" s="26">
        <f>ROUND(E64*G64,2)</f>
        <v>0</v>
      </c>
      <c r="J64" s="26">
        <f>ROUND(E64*G64,2)</f>
        <v>0</v>
      </c>
      <c r="P64" s="24" t="s">
        <v>80</v>
      </c>
      <c r="V64" s="28" t="s">
        <v>16</v>
      </c>
      <c r="Z64" s="23" t="s">
        <v>154</v>
      </c>
    </row>
    <row r="65" spans="1:26" ht="9.75">
      <c r="A65" s="21">
        <v>39</v>
      </c>
      <c r="B65" s="22" t="s">
        <v>91</v>
      </c>
      <c r="C65" s="23" t="s">
        <v>176</v>
      </c>
      <c r="D65" s="49" t="s">
        <v>177</v>
      </c>
      <c r="E65" s="25">
        <v>51.12</v>
      </c>
      <c r="F65" s="24" t="s">
        <v>90</v>
      </c>
      <c r="H65" s="26">
        <f>ROUND(E65*G65,2)</f>
        <v>0</v>
      </c>
      <c r="J65" s="26">
        <f>ROUND(E65*G65,2)</f>
        <v>0</v>
      </c>
      <c r="K65" s="27">
        <v>0.03228</v>
      </c>
      <c r="L65" s="27">
        <f>E65*K65</f>
        <v>1.6501536</v>
      </c>
      <c r="P65" s="24" t="s">
        <v>80</v>
      </c>
      <c r="V65" s="28" t="s">
        <v>16</v>
      </c>
      <c r="Z65" s="23" t="s">
        <v>154</v>
      </c>
    </row>
    <row r="66" spans="1:26" ht="20.25">
      <c r="A66" s="21">
        <v>40</v>
      </c>
      <c r="B66" s="22" t="s">
        <v>91</v>
      </c>
      <c r="C66" s="23" t="s">
        <v>178</v>
      </c>
      <c r="D66" s="49" t="s">
        <v>179</v>
      </c>
      <c r="E66" s="25">
        <v>12.95</v>
      </c>
      <c r="F66" s="24" t="s">
        <v>173</v>
      </c>
      <c r="H66" s="26">
        <f>ROUND(E66*G66,2)</f>
        <v>0</v>
      </c>
      <c r="J66" s="26">
        <f>ROUND(E66*G66,2)</f>
        <v>0</v>
      </c>
      <c r="K66" s="27">
        <v>0.00472</v>
      </c>
      <c r="L66" s="27">
        <f>E66*K66</f>
        <v>0.061124</v>
      </c>
      <c r="P66" s="24" t="s">
        <v>80</v>
      </c>
      <c r="V66" s="28" t="s">
        <v>16</v>
      </c>
      <c r="Z66" s="23" t="s">
        <v>154</v>
      </c>
    </row>
    <row r="67" spans="1:26" ht="9.75">
      <c r="A67" s="21">
        <v>41</v>
      </c>
      <c r="B67" s="22" t="s">
        <v>91</v>
      </c>
      <c r="C67" s="23" t="s">
        <v>180</v>
      </c>
      <c r="D67" s="49" t="s">
        <v>181</v>
      </c>
      <c r="E67" s="25">
        <v>16.5</v>
      </c>
      <c r="F67" s="24" t="s">
        <v>173</v>
      </c>
      <c r="H67" s="26">
        <f>ROUND(E67*G67,2)</f>
        <v>0</v>
      </c>
      <c r="J67" s="26">
        <f>ROUND(E67*G67,2)</f>
        <v>0</v>
      </c>
      <c r="P67" s="24" t="s">
        <v>80</v>
      </c>
      <c r="V67" s="28" t="s">
        <v>16</v>
      </c>
      <c r="Z67" s="23" t="s">
        <v>154</v>
      </c>
    </row>
    <row r="68" spans="1:26" ht="9.75">
      <c r="A68" s="21">
        <v>42</v>
      </c>
      <c r="B68" s="22" t="s">
        <v>91</v>
      </c>
      <c r="C68" s="23" t="s">
        <v>182</v>
      </c>
      <c r="D68" s="49" t="s">
        <v>183</v>
      </c>
      <c r="E68" s="25">
        <v>2.75</v>
      </c>
      <c r="F68" s="24" t="s">
        <v>173</v>
      </c>
      <c r="H68" s="26">
        <f>ROUND(E68*G68,2)</f>
        <v>0</v>
      </c>
      <c r="J68" s="26">
        <f>ROUND(E68*G68,2)</f>
        <v>0</v>
      </c>
      <c r="P68" s="24" t="s">
        <v>80</v>
      </c>
      <c r="V68" s="28" t="s">
        <v>16</v>
      </c>
      <c r="Z68" s="23" t="s">
        <v>154</v>
      </c>
    </row>
    <row r="69" spans="1:26" ht="9.75">
      <c r="A69" s="21">
        <v>43</v>
      </c>
      <c r="B69" s="22" t="s">
        <v>91</v>
      </c>
      <c r="C69" s="23" t="s">
        <v>184</v>
      </c>
      <c r="D69" s="49" t="s">
        <v>185</v>
      </c>
      <c r="E69" s="25">
        <v>2.218</v>
      </c>
      <c r="F69" s="24" t="s">
        <v>79</v>
      </c>
      <c r="H69" s="26">
        <f>ROUND(E69*G69,2)</f>
        <v>0</v>
      </c>
      <c r="J69" s="26">
        <f>ROUND(E69*G69,2)</f>
        <v>0</v>
      </c>
      <c r="K69" s="27">
        <v>2.42103</v>
      </c>
      <c r="L69" s="27">
        <f>E69*K69</f>
        <v>5.36984454</v>
      </c>
      <c r="P69" s="24" t="s">
        <v>80</v>
      </c>
      <c r="V69" s="28" t="s">
        <v>16</v>
      </c>
      <c r="Z69" s="23" t="s">
        <v>97</v>
      </c>
    </row>
    <row r="70" spans="1:26" ht="9.75">
      <c r="A70" s="21">
        <v>44</v>
      </c>
      <c r="B70" s="22" t="s">
        <v>91</v>
      </c>
      <c r="C70" s="23" t="s">
        <v>186</v>
      </c>
      <c r="D70" s="49" t="s">
        <v>187</v>
      </c>
      <c r="E70" s="25">
        <v>2.218</v>
      </c>
      <c r="F70" s="24" t="s">
        <v>79</v>
      </c>
      <c r="H70" s="26">
        <f>ROUND(E70*G70,2)</f>
        <v>0</v>
      </c>
      <c r="J70" s="26">
        <f>ROUND(E70*G70,2)</f>
        <v>0</v>
      </c>
      <c r="P70" s="24" t="s">
        <v>80</v>
      </c>
      <c r="V70" s="28" t="s">
        <v>16</v>
      </c>
      <c r="Z70" s="23" t="s">
        <v>97</v>
      </c>
    </row>
    <row r="71" spans="1:26" ht="9.75">
      <c r="A71" s="21">
        <v>45</v>
      </c>
      <c r="B71" s="22" t="s">
        <v>91</v>
      </c>
      <c r="C71" s="23" t="s">
        <v>188</v>
      </c>
      <c r="D71" s="49" t="s">
        <v>189</v>
      </c>
      <c r="E71" s="25">
        <v>28.8</v>
      </c>
      <c r="F71" s="24" t="s">
        <v>90</v>
      </c>
      <c r="H71" s="26">
        <f>ROUND(E71*G71,2)</f>
        <v>0</v>
      </c>
      <c r="J71" s="26">
        <f>ROUND(E71*G71,2)</f>
        <v>0</v>
      </c>
      <c r="K71" s="27">
        <v>0.00352</v>
      </c>
      <c r="L71" s="27">
        <f>E71*K71</f>
        <v>0.10137600000000001</v>
      </c>
      <c r="P71" s="24" t="s">
        <v>80</v>
      </c>
      <c r="V71" s="28" t="s">
        <v>16</v>
      </c>
      <c r="Z71" s="23" t="s">
        <v>94</v>
      </c>
    </row>
    <row r="72" spans="1:26" ht="9.75">
      <c r="A72" s="21">
        <v>46</v>
      </c>
      <c r="B72" s="22" t="s">
        <v>91</v>
      </c>
      <c r="C72" s="23" t="s">
        <v>190</v>
      </c>
      <c r="D72" s="49" t="s">
        <v>191</v>
      </c>
      <c r="E72" s="25">
        <v>17.23</v>
      </c>
      <c r="F72" s="24" t="s">
        <v>173</v>
      </c>
      <c r="H72" s="26">
        <f>ROUND(E72*G72,2)</f>
        <v>0</v>
      </c>
      <c r="J72" s="26">
        <f>ROUND(E72*G72,2)</f>
        <v>0</v>
      </c>
      <c r="K72" s="27">
        <v>6E-05</v>
      </c>
      <c r="L72" s="27">
        <f>E72*K72</f>
        <v>0.0010338</v>
      </c>
      <c r="P72" s="24" t="s">
        <v>80</v>
      </c>
      <c r="V72" s="28" t="s">
        <v>16</v>
      </c>
      <c r="Z72" s="23" t="s">
        <v>94</v>
      </c>
    </row>
    <row r="73" spans="4:23" ht="9.75">
      <c r="D73" s="57" t="s">
        <v>192</v>
      </c>
      <c r="E73" s="58">
        <f>J73</f>
        <v>0</v>
      </c>
      <c r="H73" s="58">
        <f>SUM(H53:H72)</f>
        <v>0</v>
      </c>
      <c r="I73" s="58">
        <f>SUM(I53:I72)</f>
        <v>0</v>
      </c>
      <c r="J73" s="58">
        <f>SUM(J53:J72)</f>
        <v>0</v>
      </c>
      <c r="L73" s="59">
        <f>SUM(L53:L72)</f>
        <v>8.08710687</v>
      </c>
      <c r="N73" s="60">
        <f>SUM(N53:N72)</f>
        <v>0</v>
      </c>
      <c r="W73" s="25">
        <f>SUM(W53:W72)</f>
        <v>0</v>
      </c>
    </row>
    <row r="75" ht="9.75">
      <c r="B75" s="23" t="s">
        <v>193</v>
      </c>
    </row>
    <row r="76" spans="1:26" ht="9.75">
      <c r="A76" s="21">
        <v>47</v>
      </c>
      <c r="B76" s="22" t="s">
        <v>194</v>
      </c>
      <c r="C76" s="23" t="s">
        <v>195</v>
      </c>
      <c r="D76" s="49" t="s">
        <v>196</v>
      </c>
      <c r="E76" s="25">
        <v>71.76</v>
      </c>
      <c r="F76" s="24" t="s">
        <v>90</v>
      </c>
      <c r="H76" s="26">
        <f>ROUND(E76*G76,2)</f>
        <v>0</v>
      </c>
      <c r="J76" s="26">
        <f>ROUND(E76*G76,2)</f>
        <v>0</v>
      </c>
      <c r="P76" s="24" t="s">
        <v>80</v>
      </c>
      <c r="V76" s="28" t="s">
        <v>16</v>
      </c>
      <c r="Z76" s="23" t="s">
        <v>197</v>
      </c>
    </row>
    <row r="77" spans="1:26" ht="9.75">
      <c r="A77" s="21">
        <v>48</v>
      </c>
      <c r="B77" s="22" t="s">
        <v>194</v>
      </c>
      <c r="C77" s="23" t="s">
        <v>198</v>
      </c>
      <c r="D77" s="49" t="s">
        <v>199</v>
      </c>
      <c r="E77" s="25">
        <v>71.76</v>
      </c>
      <c r="F77" s="24" t="s">
        <v>90</v>
      </c>
      <c r="H77" s="26">
        <f>ROUND(E77*G77,2)</f>
        <v>0</v>
      </c>
      <c r="J77" s="26">
        <f>ROUND(E77*G77,2)</f>
        <v>0</v>
      </c>
      <c r="P77" s="24" t="s">
        <v>80</v>
      </c>
      <c r="V77" s="28" t="s">
        <v>16</v>
      </c>
      <c r="Z77" s="23" t="s">
        <v>197</v>
      </c>
    </row>
    <row r="78" spans="1:26" ht="9.75">
      <c r="A78" s="21">
        <v>49</v>
      </c>
      <c r="B78" s="22" t="s">
        <v>91</v>
      </c>
      <c r="C78" s="23" t="s">
        <v>200</v>
      </c>
      <c r="D78" s="49" t="s">
        <v>201</v>
      </c>
      <c r="E78" s="25">
        <v>28.8</v>
      </c>
      <c r="F78" s="24" t="s">
        <v>90</v>
      </c>
      <c r="H78" s="26">
        <f>ROUND(E78*G78,2)</f>
        <v>0</v>
      </c>
      <c r="J78" s="26">
        <f>ROUND(E78*G78,2)</f>
        <v>0</v>
      </c>
      <c r="K78" s="27">
        <v>2E-05</v>
      </c>
      <c r="L78" s="27">
        <f>E78*K78</f>
        <v>0.000576</v>
      </c>
      <c r="P78" s="24" t="s">
        <v>80</v>
      </c>
      <c r="V78" s="28" t="s">
        <v>16</v>
      </c>
      <c r="Z78" s="23" t="s">
        <v>202</v>
      </c>
    </row>
    <row r="79" spans="1:26" ht="9.75">
      <c r="A79" s="21">
        <v>50</v>
      </c>
      <c r="B79" s="22" t="s">
        <v>91</v>
      </c>
      <c r="C79" s="23" t="s">
        <v>203</v>
      </c>
      <c r="D79" s="49" t="s">
        <v>204</v>
      </c>
      <c r="E79" s="25">
        <v>1</v>
      </c>
      <c r="F79" s="24" t="s">
        <v>205</v>
      </c>
      <c r="H79" s="26">
        <f>ROUND(E79*G79,2)</f>
        <v>0</v>
      </c>
      <c r="J79" s="26">
        <f>ROUND(E79*G79,2)</f>
        <v>0</v>
      </c>
      <c r="K79" s="27">
        <v>0.0045</v>
      </c>
      <c r="L79" s="27">
        <f>E79*K79</f>
        <v>0.0045</v>
      </c>
      <c r="P79" s="24" t="s">
        <v>80</v>
      </c>
      <c r="V79" s="28" t="s">
        <v>16</v>
      </c>
      <c r="Z79" s="23" t="s">
        <v>202</v>
      </c>
    </row>
    <row r="80" spans="1:26" ht="9.75">
      <c r="A80" s="21">
        <v>51</v>
      </c>
      <c r="B80" s="22" t="s">
        <v>206</v>
      </c>
      <c r="C80" s="23" t="s">
        <v>207</v>
      </c>
      <c r="D80" s="49" t="s">
        <v>208</v>
      </c>
      <c r="E80" s="25">
        <v>3.121</v>
      </c>
      <c r="F80" s="24" t="s">
        <v>79</v>
      </c>
      <c r="H80" s="26">
        <f>ROUND(E80*G80,2)</f>
        <v>0</v>
      </c>
      <c r="J80" s="26">
        <f>ROUND(E80*G80,2)</f>
        <v>0</v>
      </c>
      <c r="K80" s="27">
        <v>0.00131</v>
      </c>
      <c r="L80" s="27">
        <f>E80*K80</f>
        <v>0.00408851</v>
      </c>
      <c r="M80" s="25">
        <v>1.8</v>
      </c>
      <c r="N80" s="25">
        <f>E80*M80</f>
        <v>5.6178</v>
      </c>
      <c r="P80" s="24" t="s">
        <v>80</v>
      </c>
      <c r="V80" s="28" t="s">
        <v>16</v>
      </c>
      <c r="Z80" s="23" t="s">
        <v>209</v>
      </c>
    </row>
    <row r="81" spans="1:26" ht="9.75">
      <c r="A81" s="21">
        <v>52</v>
      </c>
      <c r="B81" s="22" t="s">
        <v>206</v>
      </c>
      <c r="C81" s="23" t="s">
        <v>210</v>
      </c>
      <c r="D81" s="49" t="s">
        <v>211</v>
      </c>
      <c r="E81" s="25">
        <v>4.708</v>
      </c>
      <c r="F81" s="24" t="s">
        <v>90</v>
      </c>
      <c r="H81" s="26">
        <f>ROUND(E81*G81,2)</f>
        <v>0</v>
      </c>
      <c r="J81" s="26">
        <f>ROUND(E81*G81,2)</f>
        <v>0</v>
      </c>
      <c r="K81" s="27">
        <v>0.00034</v>
      </c>
      <c r="L81" s="27">
        <f>E81*K81</f>
        <v>0.0016007200000000001</v>
      </c>
      <c r="M81" s="25">
        <v>0.545</v>
      </c>
      <c r="N81" s="25">
        <f>E81*M81</f>
        <v>2.5658600000000003</v>
      </c>
      <c r="P81" s="24" t="s">
        <v>80</v>
      </c>
      <c r="V81" s="28" t="s">
        <v>16</v>
      </c>
      <c r="Z81" s="23" t="s">
        <v>209</v>
      </c>
    </row>
    <row r="82" spans="1:26" ht="9.75">
      <c r="A82" s="21">
        <v>53</v>
      </c>
      <c r="B82" s="22" t="s">
        <v>206</v>
      </c>
      <c r="C82" s="23" t="s">
        <v>212</v>
      </c>
      <c r="D82" s="49" t="s">
        <v>213</v>
      </c>
      <c r="E82" s="25">
        <v>0.9</v>
      </c>
      <c r="F82" s="24" t="s">
        <v>90</v>
      </c>
      <c r="H82" s="26">
        <f>ROUND(E82*G82,2)</f>
        <v>0</v>
      </c>
      <c r="J82" s="26">
        <f>ROUND(E82*G82,2)</f>
        <v>0</v>
      </c>
      <c r="K82" s="27">
        <v>0.00225</v>
      </c>
      <c r="L82" s="27">
        <f>E82*K82</f>
        <v>0.002025</v>
      </c>
      <c r="M82" s="25">
        <v>0.075</v>
      </c>
      <c r="N82" s="25">
        <f>E82*M82</f>
        <v>0.0675</v>
      </c>
      <c r="P82" s="24" t="s">
        <v>80</v>
      </c>
      <c r="V82" s="28" t="s">
        <v>16</v>
      </c>
      <c r="Z82" s="23" t="s">
        <v>209</v>
      </c>
    </row>
    <row r="83" spans="1:26" ht="9.75">
      <c r="A83" s="21">
        <v>54</v>
      </c>
      <c r="B83" s="22" t="s">
        <v>206</v>
      </c>
      <c r="C83" s="23" t="s">
        <v>214</v>
      </c>
      <c r="D83" s="49" t="s">
        <v>215</v>
      </c>
      <c r="E83" s="25">
        <v>3.96</v>
      </c>
      <c r="F83" s="24" t="s">
        <v>90</v>
      </c>
      <c r="H83" s="26">
        <f>ROUND(E83*G83,2)</f>
        <v>0</v>
      </c>
      <c r="J83" s="26">
        <f>ROUND(E83*G83,2)</f>
        <v>0</v>
      </c>
      <c r="K83" s="27">
        <v>0.00103</v>
      </c>
      <c r="L83" s="27">
        <f>E83*K83</f>
        <v>0.0040788000000000005</v>
      </c>
      <c r="M83" s="25">
        <v>0.067</v>
      </c>
      <c r="N83" s="25">
        <f>E83*M83</f>
        <v>0.26532</v>
      </c>
      <c r="P83" s="24" t="s">
        <v>80</v>
      </c>
      <c r="V83" s="28" t="s">
        <v>16</v>
      </c>
      <c r="Z83" s="23" t="s">
        <v>209</v>
      </c>
    </row>
    <row r="84" spans="1:26" ht="9.75">
      <c r="A84" s="21">
        <v>55</v>
      </c>
      <c r="B84" s="22" t="s">
        <v>91</v>
      </c>
      <c r="C84" s="23" t="s">
        <v>216</v>
      </c>
      <c r="D84" s="49" t="s">
        <v>217</v>
      </c>
      <c r="E84" s="25">
        <v>137.148</v>
      </c>
      <c r="F84" s="24" t="s">
        <v>114</v>
      </c>
      <c r="H84" s="26">
        <f>ROUND(E84*G84,2)</f>
        <v>0</v>
      </c>
      <c r="J84" s="26">
        <f>ROUND(E84*G84,2)</f>
        <v>0</v>
      </c>
      <c r="P84" s="24" t="s">
        <v>80</v>
      </c>
      <c r="V84" s="28" t="s">
        <v>16</v>
      </c>
      <c r="Z84" s="23" t="s">
        <v>218</v>
      </c>
    </row>
    <row r="85" spans="4:23" ht="9.75">
      <c r="D85" s="57" t="s">
        <v>219</v>
      </c>
      <c r="E85" s="58">
        <f>J85</f>
        <v>0</v>
      </c>
      <c r="H85" s="58">
        <f>SUM(H75:H84)</f>
        <v>0</v>
      </c>
      <c r="I85" s="58">
        <f>SUM(I75:I84)</f>
        <v>0</v>
      </c>
      <c r="J85" s="58">
        <f>SUM(J75:J84)</f>
        <v>0</v>
      </c>
      <c r="L85" s="59">
        <f>SUM(L75:L84)</f>
        <v>0.01686903</v>
      </c>
      <c r="N85" s="60">
        <f>SUM(N75:N84)</f>
        <v>8.516480000000001</v>
      </c>
      <c r="W85" s="25">
        <f>SUM(W75:W84)</f>
        <v>0</v>
      </c>
    </row>
    <row r="87" spans="4:23" ht="9.75">
      <c r="D87" s="57" t="s">
        <v>220</v>
      </c>
      <c r="E87" s="60">
        <f>J87</f>
        <v>0</v>
      </c>
      <c r="H87" s="58">
        <f>+H17+H31+H37+H51+H73+H85</f>
        <v>0</v>
      </c>
      <c r="I87" s="58">
        <f>+I17+I31+I37+I51+I73+I85</f>
        <v>0</v>
      </c>
      <c r="J87" s="58">
        <f>+J17+J31+J37+J51+J73+J85</f>
        <v>0</v>
      </c>
      <c r="L87" s="59">
        <f>+L17+L31+L37+L51+L73+L85</f>
        <v>137.14937829000002</v>
      </c>
      <c r="N87" s="60">
        <f>+N17+N31+N37+N51+N73+N85</f>
        <v>8.516480000000001</v>
      </c>
      <c r="W87" s="25">
        <f>+W17+W31+W37+W51+W73+W85</f>
        <v>0</v>
      </c>
    </row>
    <row r="89" ht="9.75">
      <c r="B89" s="50" t="s">
        <v>221</v>
      </c>
    </row>
    <row r="90" ht="9.75">
      <c r="B90" s="23" t="s">
        <v>222</v>
      </c>
    </row>
    <row r="91" spans="1:26" ht="9.75">
      <c r="A91" s="21">
        <v>56</v>
      </c>
      <c r="B91" s="22" t="s">
        <v>223</v>
      </c>
      <c r="C91" s="23" t="s">
        <v>224</v>
      </c>
      <c r="D91" s="49" t="s">
        <v>225</v>
      </c>
      <c r="E91" s="25">
        <v>44.35</v>
      </c>
      <c r="F91" s="24" t="s">
        <v>90</v>
      </c>
      <c r="H91" s="26">
        <f>ROUND(E91*G91,2)</f>
        <v>0</v>
      </c>
      <c r="J91" s="26">
        <f>ROUND(E91*G91,2)</f>
        <v>0</v>
      </c>
      <c r="P91" s="24" t="s">
        <v>80</v>
      </c>
      <c r="V91" s="28" t="s">
        <v>226</v>
      </c>
      <c r="Z91" s="23" t="s">
        <v>227</v>
      </c>
    </row>
    <row r="92" spans="1:27" ht="9.75">
      <c r="A92" s="21">
        <v>57</v>
      </c>
      <c r="B92" s="22" t="s">
        <v>228</v>
      </c>
      <c r="C92" s="23" t="s">
        <v>229</v>
      </c>
      <c r="D92" s="49" t="s">
        <v>230</v>
      </c>
      <c r="E92" s="25">
        <v>51.003</v>
      </c>
      <c r="F92" s="24" t="s">
        <v>90</v>
      </c>
      <c r="I92" s="26">
        <f>ROUND(E92*G92,2)</f>
        <v>0</v>
      </c>
      <c r="J92" s="26">
        <f>ROUND(E92*G92,2)</f>
        <v>0</v>
      </c>
      <c r="K92" s="27">
        <v>1</v>
      </c>
      <c r="L92" s="27">
        <f>E92*K92</f>
        <v>51.003</v>
      </c>
      <c r="P92" s="24" t="s">
        <v>80</v>
      </c>
      <c r="V92" s="28" t="s">
        <v>15</v>
      </c>
      <c r="Z92" s="23" t="s">
        <v>231</v>
      </c>
      <c r="AA92" s="23" t="s">
        <v>80</v>
      </c>
    </row>
    <row r="93" spans="1:26" ht="9.75">
      <c r="A93" s="21">
        <v>58</v>
      </c>
      <c r="B93" s="22" t="s">
        <v>223</v>
      </c>
      <c r="C93" s="23" t="s">
        <v>232</v>
      </c>
      <c r="D93" s="49" t="s">
        <v>233</v>
      </c>
      <c r="E93" s="25">
        <v>44.35</v>
      </c>
      <c r="F93" s="24" t="s">
        <v>90</v>
      </c>
      <c r="H93" s="26">
        <f>ROUND(E93*G93,2)</f>
        <v>0</v>
      </c>
      <c r="J93" s="26">
        <f>ROUND(E93*G93,2)</f>
        <v>0</v>
      </c>
      <c r="K93" s="27">
        <v>0.0004</v>
      </c>
      <c r="L93" s="27">
        <f>E93*K93</f>
        <v>0.017740000000000002</v>
      </c>
      <c r="P93" s="24" t="s">
        <v>80</v>
      </c>
      <c r="V93" s="28" t="s">
        <v>226</v>
      </c>
      <c r="Z93" s="23" t="s">
        <v>227</v>
      </c>
    </row>
    <row r="94" spans="1:27" ht="9.75">
      <c r="A94" s="21">
        <v>59</v>
      </c>
      <c r="B94" s="22" t="s">
        <v>228</v>
      </c>
      <c r="C94" s="23" t="s">
        <v>234</v>
      </c>
      <c r="D94" s="49" t="s">
        <v>235</v>
      </c>
      <c r="E94" s="25">
        <v>51.003</v>
      </c>
      <c r="F94" s="24" t="s">
        <v>90</v>
      </c>
      <c r="I94" s="26">
        <f>ROUND(E94*G94,2)</f>
        <v>0</v>
      </c>
      <c r="J94" s="26">
        <f>ROUND(E94*G94,2)</f>
        <v>0</v>
      </c>
      <c r="K94" s="27">
        <v>0.0041</v>
      </c>
      <c r="L94" s="27">
        <f>E94*K94</f>
        <v>0.20911230000000003</v>
      </c>
      <c r="P94" s="24" t="s">
        <v>80</v>
      </c>
      <c r="V94" s="28" t="s">
        <v>15</v>
      </c>
      <c r="Z94" s="23" t="s">
        <v>236</v>
      </c>
      <c r="AA94" s="23" t="s">
        <v>80</v>
      </c>
    </row>
    <row r="95" spans="1:26" ht="9.75">
      <c r="A95" s="21">
        <v>60</v>
      </c>
      <c r="B95" s="22" t="s">
        <v>223</v>
      </c>
      <c r="C95" s="23" t="s">
        <v>237</v>
      </c>
      <c r="D95" s="49" t="s">
        <v>238</v>
      </c>
      <c r="E95" s="25">
        <v>19.215</v>
      </c>
      <c r="F95" s="24" t="s">
        <v>90</v>
      </c>
      <c r="H95" s="26">
        <f>ROUND(E95*G95,2)</f>
        <v>0</v>
      </c>
      <c r="J95" s="26">
        <f>ROUND(E95*G95,2)</f>
        <v>0</v>
      </c>
      <c r="K95" s="27">
        <v>0.00084</v>
      </c>
      <c r="L95" s="27">
        <f>E95*K95</f>
        <v>0.0161406</v>
      </c>
      <c r="P95" s="24" t="s">
        <v>80</v>
      </c>
      <c r="V95" s="28" t="s">
        <v>226</v>
      </c>
      <c r="Z95" s="23" t="s">
        <v>227</v>
      </c>
    </row>
    <row r="96" spans="1:27" ht="9.75">
      <c r="A96" s="21">
        <v>61</v>
      </c>
      <c r="B96" s="22" t="s">
        <v>228</v>
      </c>
      <c r="C96" s="23" t="s">
        <v>239</v>
      </c>
      <c r="D96" s="49" t="s">
        <v>240</v>
      </c>
      <c r="E96" s="25">
        <v>20.176</v>
      </c>
      <c r="F96" s="24" t="s">
        <v>90</v>
      </c>
      <c r="I96" s="26">
        <f>ROUND(E96*G96,2)</f>
        <v>0</v>
      </c>
      <c r="J96" s="26">
        <f>ROUND(E96*G96,2)</f>
        <v>0</v>
      </c>
      <c r="P96" s="24" t="s">
        <v>80</v>
      </c>
      <c r="V96" s="28" t="s">
        <v>15</v>
      </c>
      <c r="Z96" s="23" t="s">
        <v>241</v>
      </c>
      <c r="AA96" s="23" t="s">
        <v>242</v>
      </c>
    </row>
    <row r="97" spans="1:26" ht="9.75">
      <c r="A97" s="21">
        <v>62</v>
      </c>
      <c r="B97" s="22" t="s">
        <v>223</v>
      </c>
      <c r="C97" s="23" t="s">
        <v>243</v>
      </c>
      <c r="D97" s="49" t="s">
        <v>244</v>
      </c>
      <c r="F97" s="24" t="s">
        <v>54</v>
      </c>
      <c r="H97" s="26">
        <f>ROUND(E97*G97,2)</f>
        <v>0</v>
      </c>
      <c r="J97" s="26">
        <f>ROUND(E97*G97,2)</f>
        <v>0</v>
      </c>
      <c r="P97" s="24" t="s">
        <v>80</v>
      </c>
      <c r="V97" s="28" t="s">
        <v>226</v>
      </c>
      <c r="Z97" s="23" t="s">
        <v>227</v>
      </c>
    </row>
    <row r="98" spans="4:23" ht="9.75">
      <c r="D98" s="57" t="s">
        <v>245</v>
      </c>
      <c r="E98" s="58">
        <f>J98</f>
        <v>0</v>
      </c>
      <c r="H98" s="58">
        <f>SUM(H89:H97)</f>
        <v>0</v>
      </c>
      <c r="I98" s="58">
        <f>SUM(I89:I97)</f>
        <v>0</v>
      </c>
      <c r="J98" s="58">
        <f>SUM(J89:J97)</f>
        <v>0</v>
      </c>
      <c r="L98" s="59">
        <f>SUM(L89:L97)</f>
        <v>51.245992900000005</v>
      </c>
      <c r="N98" s="60">
        <f>SUM(N89:N97)</f>
        <v>0</v>
      </c>
      <c r="W98" s="25">
        <f>SUM(W89:W97)</f>
        <v>0</v>
      </c>
    </row>
    <row r="100" ht="9.75">
      <c r="B100" s="23" t="s">
        <v>246</v>
      </c>
    </row>
    <row r="101" spans="1:26" ht="9.75">
      <c r="A101" s="21">
        <v>63</v>
      </c>
      <c r="B101" s="22" t="s">
        <v>247</v>
      </c>
      <c r="C101" s="23" t="s">
        <v>248</v>
      </c>
      <c r="D101" s="49" t="s">
        <v>249</v>
      </c>
      <c r="E101" s="25">
        <v>28.8</v>
      </c>
      <c r="F101" s="24" t="s">
        <v>90</v>
      </c>
      <c r="H101" s="26">
        <f>ROUND(E101*G101,2)</f>
        <v>0</v>
      </c>
      <c r="J101" s="26">
        <f>ROUND(E101*G101,2)</f>
        <v>0</v>
      </c>
      <c r="K101" s="27">
        <v>3E-05</v>
      </c>
      <c r="L101" s="27">
        <f>E101*K101</f>
        <v>0.0008640000000000001</v>
      </c>
      <c r="P101" s="24" t="s">
        <v>80</v>
      </c>
      <c r="V101" s="28" t="s">
        <v>226</v>
      </c>
      <c r="Z101" s="23" t="s">
        <v>250</v>
      </c>
    </row>
    <row r="102" spans="1:26" ht="9.75">
      <c r="A102" s="21">
        <v>64</v>
      </c>
      <c r="B102" s="22" t="s">
        <v>247</v>
      </c>
      <c r="C102" s="23" t="s">
        <v>251</v>
      </c>
      <c r="D102" s="49" t="s">
        <v>252</v>
      </c>
      <c r="E102" s="25">
        <v>34.285</v>
      </c>
      <c r="F102" s="24" t="s">
        <v>90</v>
      </c>
      <c r="H102" s="26">
        <f>ROUND(E102*G102,2)</f>
        <v>0</v>
      </c>
      <c r="J102" s="26">
        <f>ROUND(E102*G102,2)</f>
        <v>0</v>
      </c>
      <c r="K102" s="27">
        <v>0.00503</v>
      </c>
      <c r="L102" s="27">
        <f>E102*K102</f>
        <v>0.17245354999999998</v>
      </c>
      <c r="P102" s="24" t="s">
        <v>80</v>
      </c>
      <c r="V102" s="28" t="s">
        <v>226</v>
      </c>
      <c r="Z102" s="23" t="s">
        <v>250</v>
      </c>
    </row>
    <row r="103" spans="1:27" ht="9.75">
      <c r="A103" s="21">
        <v>65</v>
      </c>
      <c r="B103" s="22" t="s">
        <v>228</v>
      </c>
      <c r="C103" s="23" t="s">
        <v>253</v>
      </c>
      <c r="D103" s="49" t="s">
        <v>254</v>
      </c>
      <c r="E103" s="25">
        <v>30.24</v>
      </c>
      <c r="F103" s="24" t="s">
        <v>90</v>
      </c>
      <c r="I103" s="26">
        <f>ROUND(E103*G103,2)</f>
        <v>0</v>
      </c>
      <c r="J103" s="26">
        <f>ROUND(E103*G103,2)</f>
        <v>0</v>
      </c>
      <c r="P103" s="24" t="s">
        <v>80</v>
      </c>
      <c r="V103" s="28" t="s">
        <v>15</v>
      </c>
      <c r="Z103" s="23" t="s">
        <v>94</v>
      </c>
      <c r="AA103" s="23" t="s">
        <v>80</v>
      </c>
    </row>
    <row r="104" spans="1:27" ht="9.75">
      <c r="A104" s="21">
        <v>66</v>
      </c>
      <c r="B104" s="22" t="s">
        <v>228</v>
      </c>
      <c r="C104" s="23" t="s">
        <v>255</v>
      </c>
      <c r="D104" s="49" t="s">
        <v>256</v>
      </c>
      <c r="E104" s="25">
        <v>8.085</v>
      </c>
      <c r="F104" s="24" t="s">
        <v>90</v>
      </c>
      <c r="I104" s="26">
        <f>ROUND(E104*G104,2)</f>
        <v>0</v>
      </c>
      <c r="J104" s="26">
        <f>ROUND(E104*G104,2)</f>
        <v>0</v>
      </c>
      <c r="P104" s="24" t="s">
        <v>80</v>
      </c>
      <c r="V104" s="28" t="s">
        <v>15</v>
      </c>
      <c r="Z104" s="23" t="s">
        <v>241</v>
      </c>
      <c r="AA104" s="23" t="s">
        <v>80</v>
      </c>
    </row>
    <row r="105" spans="1:27" ht="9.75">
      <c r="A105" s="21">
        <v>67</v>
      </c>
      <c r="B105" s="22" t="s">
        <v>228</v>
      </c>
      <c r="C105" s="23" t="s">
        <v>257</v>
      </c>
      <c r="D105" s="49" t="s">
        <v>258</v>
      </c>
      <c r="E105" s="25">
        <v>27.915</v>
      </c>
      <c r="F105" s="24" t="s">
        <v>90</v>
      </c>
      <c r="I105" s="26">
        <f>ROUND(E105*G105,2)</f>
        <v>0</v>
      </c>
      <c r="J105" s="26">
        <f>ROUND(E105*G105,2)</f>
        <v>0</v>
      </c>
      <c r="P105" s="24" t="s">
        <v>80</v>
      </c>
      <c r="V105" s="28" t="s">
        <v>15</v>
      </c>
      <c r="Z105" s="23" t="s">
        <v>241</v>
      </c>
      <c r="AA105" s="23" t="s">
        <v>80</v>
      </c>
    </row>
    <row r="106" spans="1:26" ht="9.75">
      <c r="A106" s="21">
        <v>68</v>
      </c>
      <c r="B106" s="22" t="s">
        <v>247</v>
      </c>
      <c r="C106" s="23" t="s">
        <v>259</v>
      </c>
      <c r="D106" s="49" t="s">
        <v>260</v>
      </c>
      <c r="E106" s="25">
        <v>73.2</v>
      </c>
      <c r="F106" s="24" t="s">
        <v>90</v>
      </c>
      <c r="H106" s="26">
        <f>ROUND(E106*G106,2)</f>
        <v>0</v>
      </c>
      <c r="J106" s="26">
        <f>ROUND(E106*G106,2)</f>
        <v>0</v>
      </c>
      <c r="P106" s="24" t="s">
        <v>80</v>
      </c>
      <c r="V106" s="28" t="s">
        <v>226</v>
      </c>
      <c r="Z106" s="23" t="s">
        <v>250</v>
      </c>
    </row>
    <row r="107" spans="1:27" ht="9.75">
      <c r="A107" s="21">
        <v>69</v>
      </c>
      <c r="B107" s="22" t="s">
        <v>228</v>
      </c>
      <c r="C107" s="23" t="s">
        <v>261</v>
      </c>
      <c r="D107" s="49" t="s">
        <v>262</v>
      </c>
      <c r="E107" s="25">
        <v>74.25</v>
      </c>
      <c r="F107" s="24" t="s">
        <v>90</v>
      </c>
      <c r="I107" s="26">
        <f>ROUND(E107*G107,2)</f>
        <v>0</v>
      </c>
      <c r="J107" s="26">
        <f>ROUND(E107*G107,2)</f>
        <v>0</v>
      </c>
      <c r="K107" s="27">
        <v>0.01</v>
      </c>
      <c r="L107" s="27">
        <f>E107*K107</f>
        <v>0.7425</v>
      </c>
      <c r="P107" s="24" t="s">
        <v>80</v>
      </c>
      <c r="V107" s="28" t="s">
        <v>15</v>
      </c>
      <c r="Z107" s="23" t="s">
        <v>263</v>
      </c>
      <c r="AA107" s="23" t="s">
        <v>80</v>
      </c>
    </row>
    <row r="108" spans="1:26" ht="20.25">
      <c r="A108" s="21">
        <v>70</v>
      </c>
      <c r="B108" s="22" t="s">
        <v>247</v>
      </c>
      <c r="C108" s="23" t="s">
        <v>264</v>
      </c>
      <c r="D108" s="49" t="s">
        <v>265</v>
      </c>
      <c r="E108" s="25">
        <v>33.12</v>
      </c>
      <c r="F108" s="24" t="s">
        <v>90</v>
      </c>
      <c r="H108" s="26">
        <f>ROUND(E108*G108,2)</f>
        <v>0</v>
      </c>
      <c r="J108" s="26">
        <f>ROUND(E108*G108,2)</f>
        <v>0</v>
      </c>
      <c r="K108" s="27">
        <v>0.00041</v>
      </c>
      <c r="L108" s="27">
        <f>E108*K108</f>
        <v>0.013579199999999998</v>
      </c>
      <c r="P108" s="24" t="s">
        <v>80</v>
      </c>
      <c r="V108" s="28" t="s">
        <v>226</v>
      </c>
      <c r="Z108" s="23" t="s">
        <v>94</v>
      </c>
    </row>
    <row r="109" spans="1:26" ht="9.75">
      <c r="A109" s="21">
        <v>71</v>
      </c>
      <c r="B109" s="22" t="s">
        <v>247</v>
      </c>
      <c r="C109" s="23" t="s">
        <v>266</v>
      </c>
      <c r="D109" s="49" t="s">
        <v>267</v>
      </c>
      <c r="E109" s="25">
        <v>84.18</v>
      </c>
      <c r="F109" s="24" t="s">
        <v>90</v>
      </c>
      <c r="H109" s="26">
        <f>ROUND(E109*G109,2)</f>
        <v>0</v>
      </c>
      <c r="J109" s="26">
        <f>ROUND(E109*G109,2)</f>
        <v>0</v>
      </c>
      <c r="K109" s="27">
        <v>7E-05</v>
      </c>
      <c r="L109" s="27">
        <f>E109*K109</f>
        <v>0.0058926</v>
      </c>
      <c r="P109" s="24" t="s">
        <v>80</v>
      </c>
      <c r="V109" s="28" t="s">
        <v>226</v>
      </c>
      <c r="Z109" s="23" t="s">
        <v>250</v>
      </c>
    </row>
    <row r="110" spans="1:26" ht="9.75">
      <c r="A110" s="21">
        <v>72</v>
      </c>
      <c r="B110" s="22" t="s">
        <v>247</v>
      </c>
      <c r="C110" s="23" t="s">
        <v>268</v>
      </c>
      <c r="D110" s="49" t="s">
        <v>269</v>
      </c>
      <c r="F110" s="24" t="s">
        <v>54</v>
      </c>
      <c r="H110" s="26">
        <f>ROUND(E110*G110,2)</f>
        <v>0</v>
      </c>
      <c r="J110" s="26">
        <f>ROUND(E110*G110,2)</f>
        <v>0</v>
      </c>
      <c r="P110" s="24" t="s">
        <v>80</v>
      </c>
      <c r="V110" s="28" t="s">
        <v>226</v>
      </c>
      <c r="Z110" s="23" t="s">
        <v>250</v>
      </c>
    </row>
    <row r="111" spans="4:23" ht="9.75">
      <c r="D111" s="57" t="s">
        <v>270</v>
      </c>
      <c r="E111" s="58">
        <f>J111</f>
        <v>0</v>
      </c>
      <c r="H111" s="58">
        <f>SUM(H100:H110)</f>
        <v>0</v>
      </c>
      <c r="I111" s="58">
        <f>SUM(I100:I110)</f>
        <v>0</v>
      </c>
      <c r="J111" s="58">
        <f>SUM(J100:J110)</f>
        <v>0</v>
      </c>
      <c r="L111" s="59">
        <f>SUM(L100:L110)</f>
        <v>0.9352893500000001</v>
      </c>
      <c r="N111" s="60">
        <f>SUM(N100:N110)</f>
        <v>0</v>
      </c>
      <c r="W111" s="25">
        <f>SUM(W100:W110)</f>
        <v>0</v>
      </c>
    </row>
    <row r="113" ht="9.75">
      <c r="B113" s="23" t="s">
        <v>271</v>
      </c>
    </row>
    <row r="114" spans="1:26" ht="9.75">
      <c r="A114" s="21">
        <v>73</v>
      </c>
      <c r="B114" s="22" t="s">
        <v>272</v>
      </c>
      <c r="C114" s="23" t="s">
        <v>273</v>
      </c>
      <c r="D114" s="49" t="s">
        <v>274</v>
      </c>
      <c r="E114" s="25">
        <v>17.6</v>
      </c>
      <c r="F114" s="24" t="s">
        <v>173</v>
      </c>
      <c r="H114" s="26">
        <f>ROUND(E114*G114,2)</f>
        <v>0</v>
      </c>
      <c r="J114" s="26">
        <f>ROUND(E114*G114,2)</f>
        <v>0</v>
      </c>
      <c r="K114" s="27">
        <v>0.00026</v>
      </c>
      <c r="L114" s="27">
        <f>E114*K114</f>
        <v>0.004576</v>
      </c>
      <c r="P114" s="24" t="s">
        <v>80</v>
      </c>
      <c r="V114" s="28" t="s">
        <v>226</v>
      </c>
      <c r="Z114" s="23" t="s">
        <v>275</v>
      </c>
    </row>
    <row r="115" spans="1:26" ht="9.75">
      <c r="A115" s="21">
        <v>74</v>
      </c>
      <c r="B115" s="22" t="s">
        <v>272</v>
      </c>
      <c r="C115" s="23" t="s">
        <v>276</v>
      </c>
      <c r="D115" s="49" t="s">
        <v>277</v>
      </c>
      <c r="E115" s="25">
        <v>74.4</v>
      </c>
      <c r="F115" s="24" t="s">
        <v>173</v>
      </c>
      <c r="H115" s="26">
        <f>ROUND(E115*G115,2)</f>
        <v>0</v>
      </c>
      <c r="J115" s="26">
        <f>ROUND(E115*G115,2)</f>
        <v>0</v>
      </c>
      <c r="K115" s="27">
        <v>0.00026</v>
      </c>
      <c r="L115" s="27">
        <f>E115*K115</f>
        <v>0.019344</v>
      </c>
      <c r="P115" s="24" t="s">
        <v>80</v>
      </c>
      <c r="V115" s="28" t="s">
        <v>226</v>
      </c>
      <c r="Z115" s="23" t="s">
        <v>275</v>
      </c>
    </row>
    <row r="116" spans="1:27" ht="9.75">
      <c r="A116" s="21">
        <v>75</v>
      </c>
      <c r="B116" s="22" t="s">
        <v>228</v>
      </c>
      <c r="C116" s="23" t="s">
        <v>278</v>
      </c>
      <c r="D116" s="49" t="s">
        <v>279</v>
      </c>
      <c r="E116" s="25">
        <v>2.07</v>
      </c>
      <c r="F116" s="24" t="s">
        <v>79</v>
      </c>
      <c r="I116" s="26">
        <f>ROUND(E116*G116,2)</f>
        <v>0</v>
      </c>
      <c r="J116" s="26">
        <f>ROUND(E116*G116,2)</f>
        <v>0</v>
      </c>
      <c r="K116" s="27">
        <v>0.55</v>
      </c>
      <c r="L116" s="27">
        <f>E116*K116</f>
        <v>1.1385</v>
      </c>
      <c r="P116" s="24" t="s">
        <v>80</v>
      </c>
      <c r="V116" s="28" t="s">
        <v>15</v>
      </c>
      <c r="Z116" s="23" t="s">
        <v>280</v>
      </c>
      <c r="AA116" s="23" t="s">
        <v>80</v>
      </c>
    </row>
    <row r="117" spans="1:27" ht="9.75">
      <c r="A117" s="21">
        <v>76</v>
      </c>
      <c r="B117" s="22" t="s">
        <v>228</v>
      </c>
      <c r="C117" s="23" t="s">
        <v>281</v>
      </c>
      <c r="D117" s="49" t="s">
        <v>282</v>
      </c>
      <c r="E117" s="25">
        <v>46</v>
      </c>
      <c r="F117" s="24" t="s">
        <v>173</v>
      </c>
      <c r="I117" s="26">
        <f>ROUND(E117*G117,2)</f>
        <v>0</v>
      </c>
      <c r="J117" s="26">
        <f>ROUND(E117*G117,2)</f>
        <v>0</v>
      </c>
      <c r="K117" s="27">
        <v>0.0011</v>
      </c>
      <c r="L117" s="27">
        <f>E117*K117</f>
        <v>0.050600000000000006</v>
      </c>
      <c r="P117" s="24" t="s">
        <v>80</v>
      </c>
      <c r="V117" s="28" t="s">
        <v>15</v>
      </c>
      <c r="Z117" s="23" t="s">
        <v>280</v>
      </c>
      <c r="AA117" s="23" t="s">
        <v>80</v>
      </c>
    </row>
    <row r="118" spans="1:26" ht="9.75">
      <c r="A118" s="21">
        <v>77</v>
      </c>
      <c r="B118" s="22" t="s">
        <v>272</v>
      </c>
      <c r="C118" s="23" t="s">
        <v>283</v>
      </c>
      <c r="D118" s="49" t="s">
        <v>284</v>
      </c>
      <c r="E118" s="25">
        <v>36.6</v>
      </c>
      <c r="F118" s="24" t="s">
        <v>90</v>
      </c>
      <c r="H118" s="26">
        <f>ROUND(E118*G118,2)</f>
        <v>0</v>
      </c>
      <c r="J118" s="26">
        <f>ROUND(E118*G118,2)</f>
        <v>0</v>
      </c>
      <c r="P118" s="24" t="s">
        <v>80</v>
      </c>
      <c r="V118" s="28" t="s">
        <v>226</v>
      </c>
      <c r="Z118" s="23" t="s">
        <v>275</v>
      </c>
    </row>
    <row r="119" spans="1:26" ht="20.25">
      <c r="A119" s="21">
        <v>78</v>
      </c>
      <c r="B119" s="22" t="s">
        <v>272</v>
      </c>
      <c r="C119" s="23" t="s">
        <v>285</v>
      </c>
      <c r="D119" s="49" t="s">
        <v>286</v>
      </c>
      <c r="E119" s="25">
        <v>2.07</v>
      </c>
      <c r="F119" s="24" t="s">
        <v>79</v>
      </c>
      <c r="H119" s="26">
        <f>ROUND(E119*G119,2)</f>
        <v>0</v>
      </c>
      <c r="J119" s="26">
        <f>ROUND(E119*G119,2)</f>
        <v>0</v>
      </c>
      <c r="K119" s="27">
        <v>0.02089</v>
      </c>
      <c r="L119" s="27">
        <f>E119*K119</f>
        <v>0.0432423</v>
      </c>
      <c r="P119" s="24" t="s">
        <v>80</v>
      </c>
      <c r="V119" s="28" t="s">
        <v>226</v>
      </c>
      <c r="Z119" s="23" t="s">
        <v>275</v>
      </c>
    </row>
    <row r="120" spans="1:26" ht="9.75">
      <c r="A120" s="21">
        <v>79</v>
      </c>
      <c r="B120" s="22" t="s">
        <v>272</v>
      </c>
      <c r="C120" s="23" t="s">
        <v>287</v>
      </c>
      <c r="D120" s="49" t="s">
        <v>288</v>
      </c>
      <c r="E120" s="25">
        <v>38.43</v>
      </c>
      <c r="F120" s="24" t="s">
        <v>90</v>
      </c>
      <c r="H120" s="26">
        <f>ROUND(E120*G120,2)</f>
        <v>0</v>
      </c>
      <c r="J120" s="26">
        <f>ROUND(E120*G120,2)</f>
        <v>0</v>
      </c>
      <c r="K120" s="27">
        <v>0.00018</v>
      </c>
      <c r="L120" s="27">
        <f>E120*K120</f>
        <v>0.006917400000000001</v>
      </c>
      <c r="P120" s="24" t="s">
        <v>80</v>
      </c>
      <c r="V120" s="28" t="s">
        <v>226</v>
      </c>
      <c r="Z120" s="23" t="s">
        <v>94</v>
      </c>
    </row>
    <row r="121" spans="1:26" ht="9.75">
      <c r="A121" s="21">
        <v>80</v>
      </c>
      <c r="B121" s="22" t="s">
        <v>272</v>
      </c>
      <c r="C121" s="23" t="s">
        <v>289</v>
      </c>
      <c r="D121" s="49" t="s">
        <v>290</v>
      </c>
      <c r="F121" s="24" t="s">
        <v>54</v>
      </c>
      <c r="H121" s="26">
        <f>ROUND(E121*G121,2)</f>
        <v>0</v>
      </c>
      <c r="J121" s="26">
        <f>ROUND(E121*G121,2)</f>
        <v>0</v>
      </c>
      <c r="P121" s="24" t="s">
        <v>80</v>
      </c>
      <c r="V121" s="28" t="s">
        <v>226</v>
      </c>
      <c r="Z121" s="23" t="s">
        <v>291</v>
      </c>
    </row>
    <row r="122" spans="4:23" ht="9.75">
      <c r="D122" s="57" t="s">
        <v>292</v>
      </c>
      <c r="E122" s="58">
        <f>J122</f>
        <v>0</v>
      </c>
      <c r="H122" s="58">
        <f>SUM(H113:H121)</f>
        <v>0</v>
      </c>
      <c r="I122" s="58">
        <f>SUM(I113:I121)</f>
        <v>0</v>
      </c>
      <c r="J122" s="58">
        <f>SUM(J113:J121)</f>
        <v>0</v>
      </c>
      <c r="L122" s="59">
        <f>SUM(L113:L121)</f>
        <v>1.2631797</v>
      </c>
      <c r="N122" s="60">
        <f>SUM(N113:N121)</f>
        <v>0</v>
      </c>
      <c r="W122" s="25">
        <f>SUM(W113:W121)</f>
        <v>0</v>
      </c>
    </row>
    <row r="124" ht="9.75">
      <c r="B124" s="23" t="s">
        <v>293</v>
      </c>
    </row>
    <row r="125" spans="1:26" ht="9.75">
      <c r="A125" s="21">
        <v>81</v>
      </c>
      <c r="B125" s="22" t="s">
        <v>294</v>
      </c>
      <c r="C125" s="23" t="s">
        <v>295</v>
      </c>
      <c r="D125" s="49" t="s">
        <v>296</v>
      </c>
      <c r="E125" s="25">
        <v>28.8</v>
      </c>
      <c r="F125" s="24" t="s">
        <v>90</v>
      </c>
      <c r="H125" s="26">
        <f>ROUND(E125*G125,2)</f>
        <v>0</v>
      </c>
      <c r="J125" s="26">
        <f>ROUND(E125*G125,2)</f>
        <v>0</v>
      </c>
      <c r="K125" s="27">
        <v>0.00057</v>
      </c>
      <c r="L125" s="27">
        <f>E125*K125</f>
        <v>0.016416</v>
      </c>
      <c r="P125" s="24" t="s">
        <v>80</v>
      </c>
      <c r="V125" s="28" t="s">
        <v>226</v>
      </c>
      <c r="Z125" s="23" t="s">
        <v>94</v>
      </c>
    </row>
    <row r="126" spans="4:23" ht="9.75">
      <c r="D126" s="57" t="s">
        <v>297</v>
      </c>
      <c r="E126" s="58">
        <f>J126</f>
        <v>0</v>
      </c>
      <c r="H126" s="58">
        <f>SUM(H124:H125)</f>
        <v>0</v>
      </c>
      <c r="I126" s="58">
        <f>SUM(I124:I125)</f>
        <v>0</v>
      </c>
      <c r="J126" s="58">
        <f>SUM(J124:J125)</f>
        <v>0</v>
      </c>
      <c r="L126" s="59">
        <f>SUM(L124:L125)</f>
        <v>0.016416</v>
      </c>
      <c r="N126" s="60">
        <f>SUM(N124:N125)</f>
        <v>0</v>
      </c>
      <c r="W126" s="25">
        <f>SUM(W124:W125)</f>
        <v>0</v>
      </c>
    </row>
    <row r="128" ht="9.75">
      <c r="B128" s="23" t="s">
        <v>298</v>
      </c>
    </row>
    <row r="129" spans="1:26" ht="20.25">
      <c r="A129" s="21">
        <v>82</v>
      </c>
      <c r="B129" s="22" t="s">
        <v>299</v>
      </c>
      <c r="C129" s="23" t="s">
        <v>300</v>
      </c>
      <c r="D129" s="49" t="s">
        <v>301</v>
      </c>
      <c r="E129" s="25">
        <v>36.6</v>
      </c>
      <c r="F129" s="24" t="s">
        <v>90</v>
      </c>
      <c r="H129" s="26">
        <f>ROUND(E129*G129,2)</f>
        <v>0</v>
      </c>
      <c r="J129" s="26">
        <f>ROUND(E129*G129,2)</f>
        <v>0</v>
      </c>
      <c r="K129" s="27">
        <v>0.00889</v>
      </c>
      <c r="L129" s="27">
        <f>E129*K129</f>
        <v>0.32537400000000005</v>
      </c>
      <c r="P129" s="24" t="s">
        <v>80</v>
      </c>
      <c r="V129" s="28" t="s">
        <v>226</v>
      </c>
      <c r="Z129" s="23" t="s">
        <v>302</v>
      </c>
    </row>
    <row r="130" spans="1:26" ht="9.75">
      <c r="A130" s="21">
        <v>83</v>
      </c>
      <c r="B130" s="22" t="s">
        <v>303</v>
      </c>
      <c r="C130" s="23" t="s">
        <v>304</v>
      </c>
      <c r="D130" s="49" t="s">
        <v>305</v>
      </c>
      <c r="F130" s="24" t="s">
        <v>54</v>
      </c>
      <c r="H130" s="26">
        <f>ROUND(E130*G130,2)</f>
        <v>0</v>
      </c>
      <c r="J130" s="26">
        <f>ROUND(E130*G130,2)</f>
        <v>0</v>
      </c>
      <c r="P130" s="24" t="s">
        <v>80</v>
      </c>
      <c r="V130" s="28" t="s">
        <v>226</v>
      </c>
      <c r="Z130" s="23" t="s">
        <v>306</v>
      </c>
    </row>
    <row r="131" spans="4:23" ht="9.75">
      <c r="D131" s="57" t="s">
        <v>307</v>
      </c>
      <c r="E131" s="58">
        <f>J131</f>
        <v>0</v>
      </c>
      <c r="H131" s="58">
        <f>SUM(H128:H130)</f>
        <v>0</v>
      </c>
      <c r="I131" s="58">
        <f>SUM(I128:I130)</f>
        <v>0</v>
      </c>
      <c r="J131" s="58">
        <f>SUM(J128:J130)</f>
        <v>0</v>
      </c>
      <c r="L131" s="59">
        <f>SUM(L128:L130)</f>
        <v>0.32537400000000005</v>
      </c>
      <c r="N131" s="60">
        <f>SUM(N128:N130)</f>
        <v>0</v>
      </c>
      <c r="W131" s="25">
        <f>SUM(W128:W130)</f>
        <v>0</v>
      </c>
    </row>
    <row r="133" ht="9.75">
      <c r="B133" s="23" t="s">
        <v>308</v>
      </c>
    </row>
    <row r="134" spans="1:26" ht="9.75">
      <c r="A134" s="21">
        <v>84</v>
      </c>
      <c r="B134" s="22" t="s">
        <v>309</v>
      </c>
      <c r="C134" s="23" t="s">
        <v>310</v>
      </c>
      <c r="D134" s="49" t="s">
        <v>311</v>
      </c>
      <c r="E134" s="25">
        <v>42.09</v>
      </c>
      <c r="F134" s="24" t="s">
        <v>90</v>
      </c>
      <c r="H134" s="26">
        <f>ROUND(E134*G134,2)</f>
        <v>0</v>
      </c>
      <c r="J134" s="26">
        <f>ROUND(E134*G134,2)</f>
        <v>0</v>
      </c>
      <c r="K134" s="27">
        <v>0.00025</v>
      </c>
      <c r="L134" s="27">
        <f>E134*K134</f>
        <v>0.0105225</v>
      </c>
      <c r="P134" s="24" t="s">
        <v>80</v>
      </c>
      <c r="V134" s="28" t="s">
        <v>226</v>
      </c>
      <c r="Z134" s="23" t="s">
        <v>312</v>
      </c>
    </row>
    <row r="135" spans="1:26" ht="9.75">
      <c r="A135" s="21">
        <v>85</v>
      </c>
      <c r="B135" s="22" t="s">
        <v>309</v>
      </c>
      <c r="C135" s="23" t="s">
        <v>313</v>
      </c>
      <c r="D135" s="49" t="s">
        <v>314</v>
      </c>
      <c r="F135" s="24" t="s">
        <v>54</v>
      </c>
      <c r="H135" s="26">
        <f>ROUND(E135*G135,2)</f>
        <v>0</v>
      </c>
      <c r="J135" s="26">
        <f>ROUND(E135*G135,2)</f>
        <v>0</v>
      </c>
      <c r="P135" s="24" t="s">
        <v>80</v>
      </c>
      <c r="V135" s="28" t="s">
        <v>226</v>
      </c>
      <c r="Z135" s="23" t="s">
        <v>312</v>
      </c>
    </row>
    <row r="136" spans="4:23" ht="9.75">
      <c r="D136" s="57" t="s">
        <v>315</v>
      </c>
      <c r="E136" s="58">
        <f>J136</f>
        <v>0</v>
      </c>
      <c r="H136" s="58">
        <f>SUM(H133:H135)</f>
        <v>0</v>
      </c>
      <c r="I136" s="58">
        <f>SUM(I133:I135)</f>
        <v>0</v>
      </c>
      <c r="J136" s="58">
        <f>SUM(J133:J135)</f>
        <v>0</v>
      </c>
      <c r="L136" s="59">
        <f>SUM(L133:L135)</f>
        <v>0.0105225</v>
      </c>
      <c r="N136" s="60">
        <f>SUM(N133:N135)</f>
        <v>0</v>
      </c>
      <c r="W136" s="25">
        <f>SUM(W133:W135)</f>
        <v>0</v>
      </c>
    </row>
    <row r="138" ht="9.75">
      <c r="B138" s="23" t="s">
        <v>316</v>
      </c>
    </row>
    <row r="139" spans="1:26" ht="20.25">
      <c r="A139" s="21">
        <v>86</v>
      </c>
      <c r="B139" s="22" t="s">
        <v>317</v>
      </c>
      <c r="C139" s="23" t="s">
        <v>318</v>
      </c>
      <c r="D139" s="49" t="s">
        <v>319</v>
      </c>
      <c r="E139" s="25">
        <v>34.521</v>
      </c>
      <c r="F139" s="24" t="s">
        <v>90</v>
      </c>
      <c r="H139" s="26">
        <f>ROUND(E139*G139,2)</f>
        <v>0</v>
      </c>
      <c r="J139" s="26">
        <f>ROUND(E139*G139,2)</f>
        <v>0</v>
      </c>
      <c r="K139" s="27">
        <v>0.00153</v>
      </c>
      <c r="L139" s="27">
        <f>E139*K139</f>
        <v>0.05281713</v>
      </c>
      <c r="P139" s="24" t="s">
        <v>80</v>
      </c>
      <c r="V139" s="28" t="s">
        <v>226</v>
      </c>
      <c r="Z139" s="23" t="s">
        <v>94</v>
      </c>
    </row>
    <row r="140" spans="1:27" ht="9.75">
      <c r="A140" s="21">
        <v>87</v>
      </c>
      <c r="B140" s="22" t="s">
        <v>228</v>
      </c>
      <c r="C140" s="23" t="s">
        <v>320</v>
      </c>
      <c r="D140" s="49" t="s">
        <v>321</v>
      </c>
      <c r="E140" s="25">
        <v>36.247</v>
      </c>
      <c r="F140" s="24" t="s">
        <v>90</v>
      </c>
      <c r="I140" s="26">
        <f>ROUND(E140*G140,2)</f>
        <v>0</v>
      </c>
      <c r="J140" s="26">
        <f>ROUND(E140*G140,2)</f>
        <v>0</v>
      </c>
      <c r="K140" s="27">
        <v>0.016</v>
      </c>
      <c r="L140" s="27">
        <f>E140*K140</f>
        <v>0.579952</v>
      </c>
      <c r="P140" s="24" t="s">
        <v>80</v>
      </c>
      <c r="V140" s="28" t="s">
        <v>15</v>
      </c>
      <c r="Z140" s="23" t="s">
        <v>322</v>
      </c>
      <c r="AA140" s="23" t="s">
        <v>80</v>
      </c>
    </row>
    <row r="141" spans="1:26" ht="9.75">
      <c r="A141" s="21">
        <v>88</v>
      </c>
      <c r="B141" s="22" t="s">
        <v>317</v>
      </c>
      <c r="C141" s="23" t="s">
        <v>323</v>
      </c>
      <c r="D141" s="49" t="s">
        <v>324</v>
      </c>
      <c r="F141" s="24" t="s">
        <v>54</v>
      </c>
      <c r="H141" s="26">
        <f>ROUND(E141*G141,2)</f>
        <v>0</v>
      </c>
      <c r="J141" s="26">
        <f>ROUND(E141*G141,2)</f>
        <v>0</v>
      </c>
      <c r="P141" s="24" t="s">
        <v>80</v>
      </c>
      <c r="V141" s="28" t="s">
        <v>226</v>
      </c>
      <c r="Z141" s="23" t="s">
        <v>325</v>
      </c>
    </row>
    <row r="142" spans="4:23" ht="9.75">
      <c r="D142" s="57" t="s">
        <v>326</v>
      </c>
      <c r="E142" s="58">
        <f>J142</f>
        <v>0</v>
      </c>
      <c r="H142" s="58">
        <f>SUM(H138:H141)</f>
        <v>0</v>
      </c>
      <c r="I142" s="58">
        <f>SUM(I138:I141)</f>
        <v>0</v>
      </c>
      <c r="J142" s="58">
        <f>SUM(J138:J141)</f>
        <v>0</v>
      </c>
      <c r="L142" s="59">
        <f>SUM(L138:L141)</f>
        <v>0.63276913</v>
      </c>
      <c r="N142" s="60">
        <f>SUM(N138:N141)</f>
        <v>0</v>
      </c>
      <c r="W142" s="25">
        <f>SUM(W138:W141)</f>
        <v>0</v>
      </c>
    </row>
    <row r="144" ht="9.75">
      <c r="B144" s="23" t="s">
        <v>327</v>
      </c>
    </row>
    <row r="145" spans="1:26" ht="20.25">
      <c r="A145" s="21">
        <v>89</v>
      </c>
      <c r="B145" s="22" t="s">
        <v>328</v>
      </c>
      <c r="C145" s="23" t="s">
        <v>329</v>
      </c>
      <c r="D145" s="49" t="s">
        <v>330</v>
      </c>
      <c r="E145" s="25">
        <v>28.8</v>
      </c>
      <c r="F145" s="24" t="s">
        <v>90</v>
      </c>
      <c r="H145" s="26">
        <f>ROUND(E145*G145,2)</f>
        <v>0</v>
      </c>
      <c r="J145" s="26">
        <f>ROUND(E145*G145,2)</f>
        <v>0</v>
      </c>
      <c r="K145" s="27">
        <v>0.0011</v>
      </c>
      <c r="L145" s="27">
        <f>E145*K145</f>
        <v>0.03168</v>
      </c>
      <c r="P145" s="24" t="s">
        <v>80</v>
      </c>
      <c r="V145" s="28" t="s">
        <v>226</v>
      </c>
      <c r="Z145" s="23" t="s">
        <v>94</v>
      </c>
    </row>
    <row r="146" spans="1:27" ht="9.75">
      <c r="A146" s="21">
        <v>90</v>
      </c>
      <c r="B146" s="22" t="s">
        <v>228</v>
      </c>
      <c r="C146" s="23" t="s">
        <v>331</v>
      </c>
      <c r="D146" s="49" t="s">
        <v>332</v>
      </c>
      <c r="E146" s="25">
        <v>30.24</v>
      </c>
      <c r="F146" s="24" t="s">
        <v>90</v>
      </c>
      <c r="I146" s="26">
        <f>ROUND(E146*G146,2)</f>
        <v>0</v>
      </c>
      <c r="J146" s="26">
        <f>ROUND(E146*G146,2)</f>
        <v>0</v>
      </c>
      <c r="K146" s="27">
        <v>0.0054</v>
      </c>
      <c r="L146" s="27">
        <f>E146*K146</f>
        <v>0.163296</v>
      </c>
      <c r="P146" s="24" t="s">
        <v>80</v>
      </c>
      <c r="V146" s="28" t="s">
        <v>15</v>
      </c>
      <c r="Z146" s="23" t="s">
        <v>333</v>
      </c>
      <c r="AA146" s="23" t="s">
        <v>80</v>
      </c>
    </row>
    <row r="147" spans="1:26" ht="9.75">
      <c r="A147" s="21">
        <v>91</v>
      </c>
      <c r="B147" s="22" t="s">
        <v>328</v>
      </c>
      <c r="C147" s="23" t="s">
        <v>334</v>
      </c>
      <c r="D147" s="49" t="s">
        <v>335</v>
      </c>
      <c r="F147" s="24" t="s">
        <v>54</v>
      </c>
      <c r="H147" s="26">
        <f>ROUND(E147*G147,2)</f>
        <v>0</v>
      </c>
      <c r="J147" s="26">
        <f>ROUND(E147*G147,2)</f>
        <v>0</v>
      </c>
      <c r="P147" s="24" t="s">
        <v>80</v>
      </c>
      <c r="V147" s="28" t="s">
        <v>226</v>
      </c>
      <c r="Z147" s="23" t="s">
        <v>336</v>
      </c>
    </row>
    <row r="148" spans="4:23" ht="9.75">
      <c r="D148" s="57" t="s">
        <v>337</v>
      </c>
      <c r="E148" s="58">
        <f>J148</f>
        <v>0</v>
      </c>
      <c r="H148" s="58">
        <f>SUM(H144:H147)</f>
        <v>0</v>
      </c>
      <c r="I148" s="58">
        <f>SUM(I144:I147)</f>
        <v>0</v>
      </c>
      <c r="J148" s="58">
        <f>SUM(J144:J147)</f>
        <v>0</v>
      </c>
      <c r="L148" s="59">
        <f>SUM(L144:L147)</f>
        <v>0.19497599999999998</v>
      </c>
      <c r="N148" s="60">
        <f>SUM(N144:N147)</f>
        <v>0</v>
      </c>
      <c r="W148" s="25">
        <f>SUM(W144:W147)</f>
        <v>0</v>
      </c>
    </row>
    <row r="150" ht="9.75">
      <c r="B150" s="23" t="s">
        <v>338</v>
      </c>
    </row>
    <row r="151" spans="1:26" ht="9.75">
      <c r="A151" s="21">
        <v>92</v>
      </c>
      <c r="B151" s="22" t="s">
        <v>339</v>
      </c>
      <c r="C151" s="23" t="s">
        <v>340</v>
      </c>
      <c r="D151" s="49" t="s">
        <v>341</v>
      </c>
      <c r="E151" s="25">
        <v>52.016</v>
      </c>
      <c r="F151" s="24" t="s">
        <v>90</v>
      </c>
      <c r="H151" s="26">
        <f>ROUND(E151*G151,2)</f>
        <v>0</v>
      </c>
      <c r="J151" s="26">
        <f>ROUND(E151*G151,2)</f>
        <v>0</v>
      </c>
      <c r="K151" s="27">
        <v>0.00034</v>
      </c>
      <c r="L151" s="27">
        <f>E151*K151</f>
        <v>0.01768544</v>
      </c>
      <c r="P151" s="24" t="s">
        <v>80</v>
      </c>
      <c r="V151" s="28" t="s">
        <v>226</v>
      </c>
      <c r="Z151" s="23" t="s">
        <v>342</v>
      </c>
    </row>
    <row r="152" spans="4:23" ht="9.75">
      <c r="D152" s="57" t="s">
        <v>343</v>
      </c>
      <c r="E152" s="58">
        <f>J152</f>
        <v>0</v>
      </c>
      <c r="H152" s="58">
        <f>SUM(H150:H151)</f>
        <v>0</v>
      </c>
      <c r="I152" s="58">
        <f>SUM(I150:I151)</f>
        <v>0</v>
      </c>
      <c r="J152" s="58">
        <f>SUM(J150:J151)</f>
        <v>0</v>
      </c>
      <c r="L152" s="59">
        <f>SUM(L150:L151)</f>
        <v>0.01768544</v>
      </c>
      <c r="N152" s="60">
        <f>SUM(N150:N151)</f>
        <v>0</v>
      </c>
      <c r="W152" s="25">
        <f>SUM(W150:W151)</f>
        <v>0</v>
      </c>
    </row>
    <row r="154" ht="9.75">
      <c r="B154" s="23" t="s">
        <v>344</v>
      </c>
    </row>
    <row r="155" spans="1:26" ht="9.75">
      <c r="A155" s="21">
        <v>93</v>
      </c>
      <c r="B155" s="22" t="s">
        <v>345</v>
      </c>
      <c r="C155" s="23" t="s">
        <v>346</v>
      </c>
      <c r="D155" s="49" t="s">
        <v>347</v>
      </c>
      <c r="E155" s="25">
        <v>39.363</v>
      </c>
      <c r="F155" s="24" t="s">
        <v>90</v>
      </c>
      <c r="H155" s="26">
        <f>ROUND(E155*G155,2)</f>
        <v>0</v>
      </c>
      <c r="J155" s="26">
        <f>ROUND(E155*G155,2)</f>
        <v>0</v>
      </c>
      <c r="K155" s="27">
        <v>0.00018</v>
      </c>
      <c r="L155" s="27">
        <f>E155*K155</f>
        <v>0.007085340000000001</v>
      </c>
      <c r="P155" s="24" t="s">
        <v>80</v>
      </c>
      <c r="V155" s="28" t="s">
        <v>226</v>
      </c>
      <c r="Z155" s="23" t="s">
        <v>348</v>
      </c>
    </row>
    <row r="156" spans="1:26" ht="9.75">
      <c r="A156" s="21">
        <v>94</v>
      </c>
      <c r="B156" s="22" t="s">
        <v>345</v>
      </c>
      <c r="C156" s="23" t="s">
        <v>349</v>
      </c>
      <c r="D156" s="49" t="s">
        <v>350</v>
      </c>
      <c r="E156" s="25">
        <v>28.8</v>
      </c>
      <c r="F156" s="24" t="s">
        <v>90</v>
      </c>
      <c r="H156" s="26">
        <f>ROUND(E156*G156,2)</f>
        <v>0</v>
      </c>
      <c r="J156" s="26">
        <f>ROUND(E156*G156,2)</f>
        <v>0</v>
      </c>
      <c r="K156" s="27">
        <v>0.00018</v>
      </c>
      <c r="L156" s="27">
        <f>E156*K156</f>
        <v>0.005184</v>
      </c>
      <c r="P156" s="24" t="s">
        <v>80</v>
      </c>
      <c r="V156" s="28" t="s">
        <v>226</v>
      </c>
      <c r="Z156" s="23" t="s">
        <v>348</v>
      </c>
    </row>
    <row r="157" spans="4:23" ht="9.75">
      <c r="D157" s="57" t="s">
        <v>351</v>
      </c>
      <c r="E157" s="58">
        <f>J157</f>
        <v>0</v>
      </c>
      <c r="H157" s="58">
        <f>SUM(H154:H156)</f>
        <v>0</v>
      </c>
      <c r="I157" s="58">
        <f>SUM(I154:I156)</f>
        <v>0</v>
      </c>
      <c r="J157" s="58">
        <f>SUM(J154:J156)</f>
        <v>0</v>
      </c>
      <c r="L157" s="59">
        <f>SUM(L154:L156)</f>
        <v>0.01226934</v>
      </c>
      <c r="N157" s="60">
        <f>SUM(N154:N156)</f>
        <v>0</v>
      </c>
      <c r="W157" s="25">
        <f>SUM(W154:W156)</f>
        <v>0</v>
      </c>
    </row>
    <row r="159" spans="4:23" ht="9.75">
      <c r="D159" s="57" t="s">
        <v>352</v>
      </c>
      <c r="E159" s="58">
        <f>J159</f>
        <v>0</v>
      </c>
      <c r="H159" s="58">
        <f>+H98+H111+H122+H126+H131+H136+H142+H148+H152+H157</f>
        <v>0</v>
      </c>
      <c r="I159" s="58">
        <f>+I98+I111+I122+I126+I131+I136+I142+I148+I152+I157</f>
        <v>0</v>
      </c>
      <c r="J159" s="58">
        <f>+J98+J111+J122+J126+J131+J136+J142+J148+J152+J157</f>
        <v>0</v>
      </c>
      <c r="L159" s="59">
        <f>+L98+L111+L122+L126+L131+L136+L142+L148+L152+L157</f>
        <v>54.65447436000001</v>
      </c>
      <c r="N159" s="60">
        <f>+N98+N111+N122+N126+N131+N136+N142+N148+N152+N157</f>
        <v>0</v>
      </c>
      <c r="W159" s="25">
        <f>+W98+W111+W122+W126+W131+W136+W142+W148+W152+W157</f>
        <v>0</v>
      </c>
    </row>
    <row r="161" spans="4:23" ht="9.75">
      <c r="D161" s="61" t="s">
        <v>353</v>
      </c>
      <c r="E161" s="58">
        <f>J161</f>
        <v>0</v>
      </c>
      <c r="H161" s="58">
        <f>+H87+H159</f>
        <v>0</v>
      </c>
      <c r="I161" s="58">
        <f>+I87+I159</f>
        <v>0</v>
      </c>
      <c r="J161" s="58">
        <f>+J87+J159</f>
        <v>0</v>
      </c>
      <c r="L161" s="59">
        <f>+L87+L159</f>
        <v>191.80385265</v>
      </c>
      <c r="N161" s="60">
        <f>+N87+N159</f>
        <v>8.516480000000001</v>
      </c>
      <c r="W161" s="25">
        <f>+W87+W159</f>
        <v>0</v>
      </c>
    </row>
  </sheetData>
  <sheetProtection/>
  <printOptions horizontalCentered="1"/>
  <pageMargins left="0.2" right="0.09" top="0.6299212598425197" bottom="0.5905511811023623" header="0.5118110236220472" footer="0.35433070866141736"/>
  <pageSetup horizontalDpi="600" verticalDpi="600" orientation="landscape" paperSize="9" scale="92" r:id="rId1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18" customWidth="1"/>
    <col min="2" max="3" width="45.7109375" style="18" customWidth="1"/>
    <col min="4" max="4" width="11.28125" style="19" customWidth="1"/>
    <col min="5" max="16384" width="9.140625" style="1" customWidth="1"/>
  </cols>
  <sheetData>
    <row r="1" spans="1:4" ht="9.75">
      <c r="A1" s="12" t="s">
        <v>17</v>
      </c>
      <c r="B1" s="13"/>
      <c r="C1" s="13"/>
      <c r="D1" s="14" t="s">
        <v>18</v>
      </c>
    </row>
    <row r="2" spans="1:4" ht="9.75">
      <c r="A2" s="12" t="s">
        <v>19</v>
      </c>
      <c r="B2" s="13"/>
      <c r="C2" s="13"/>
      <c r="D2" s="14" t="s">
        <v>20</v>
      </c>
    </row>
    <row r="3" spans="1:4" ht="9.75">
      <c r="A3" s="12" t="s">
        <v>21</v>
      </c>
      <c r="B3" s="13"/>
      <c r="C3" s="13"/>
      <c r="D3" s="14" t="s">
        <v>22</v>
      </c>
    </row>
    <row r="4" spans="1:4" ht="9.75">
      <c r="A4" s="13"/>
      <c r="B4" s="13"/>
      <c r="C4" s="13"/>
      <c r="D4" s="13"/>
    </row>
    <row r="5" spans="1:4" ht="9.75">
      <c r="A5" s="12"/>
      <c r="B5" s="13"/>
      <c r="C5" s="13"/>
      <c r="D5" s="13"/>
    </row>
    <row r="6" spans="1:4" ht="9.75">
      <c r="A6" s="12"/>
      <c r="B6" s="13"/>
      <c r="C6" s="13"/>
      <c r="D6" s="13"/>
    </row>
    <row r="7" spans="1:4" ht="9.75">
      <c r="A7" s="12"/>
      <c r="B7" s="13"/>
      <c r="C7" s="13"/>
      <c r="D7" s="13"/>
    </row>
    <row r="8" spans="1:4" ht="9.75">
      <c r="A8" s="1" t="s">
        <v>23</v>
      </c>
      <c r="B8" s="15"/>
      <c r="C8" s="16"/>
      <c r="D8" s="17"/>
    </row>
    <row r="9" spans="1:4" ht="9.75">
      <c r="A9" s="44" t="s">
        <v>62</v>
      </c>
      <c r="B9" s="44" t="s">
        <v>63</v>
      </c>
      <c r="C9" s="44" t="s">
        <v>64</v>
      </c>
      <c r="D9" s="45" t="s">
        <v>65</v>
      </c>
    </row>
    <row r="10" spans="1:4" ht="9.75">
      <c r="A10" s="46"/>
      <c r="B10" s="46"/>
      <c r="C10" s="47"/>
      <c r="D10" s="48"/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Dana</cp:lastModifiedBy>
  <cp:lastPrinted>2016-06-07T10:12:43Z</cp:lastPrinted>
  <dcterms:created xsi:type="dcterms:W3CDTF">1999-04-06T07:39:42Z</dcterms:created>
  <dcterms:modified xsi:type="dcterms:W3CDTF">2019-06-07T22:24:22Z</dcterms:modified>
  <cp:category/>
  <cp:version/>
  <cp:contentType/>
  <cp:contentStatus/>
</cp:coreProperties>
</file>