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uprat. vo výrobe" sheetId="1" r:id="rId1"/>
    <sheet name="kancel. v budove Fagoru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<sst xmlns="http://schemas.openxmlformats.org/spreadsheetml/2006/main" count="156" uniqueCount="91">
  <si>
    <t>Podlahové plochy v m2  na FC ( upratovanie )</t>
  </si>
  <si>
    <t>m2</t>
  </si>
  <si>
    <t>podlahovina</t>
  </si>
  <si>
    <t>1,ADM budova Fagor - II.poschodie</t>
  </si>
  <si>
    <t>plávajúca</t>
  </si>
  <si>
    <t>a,kancelária R-FC</t>
  </si>
  <si>
    <t>b,kancelária -sekretariát</t>
  </si>
  <si>
    <t>c,kancelária MV+ zasadačka</t>
  </si>
  <si>
    <t>d,kancelária odd.obchodu + zasadačka</t>
  </si>
  <si>
    <t>e,kancelária - IT</t>
  </si>
  <si>
    <t>f,kancelária odd. ekonomiky +MK</t>
  </si>
  <si>
    <t>g,kancelária odd.nákupu + OI</t>
  </si>
  <si>
    <t>h,chodba po výťah 36m x 1,8m+1,8x1,6x10 +1,1 x6</t>
  </si>
  <si>
    <t>dlažba</t>
  </si>
  <si>
    <t>ch,WC-M</t>
  </si>
  <si>
    <t>i,WC-Ž</t>
  </si>
  <si>
    <t>2,SO 500 +SO 500/S:</t>
  </si>
  <si>
    <t>2,SO 500/ S:</t>
  </si>
  <si>
    <t xml:space="preserve">a,prízemie: </t>
  </si>
  <si>
    <t>- školiaca miestnosť 4,5 x 5,5</t>
  </si>
  <si>
    <t>linoleum</t>
  </si>
  <si>
    <t>-p.Dolinová               3,4 x 3,7</t>
  </si>
  <si>
    <t>-chodba</t>
  </si>
  <si>
    <t>-p.Čurilová -OTK  5,5 x 5,4+5,6x1,4+1,8x1,6</t>
  </si>
  <si>
    <t>b, poschodie:</t>
  </si>
  <si>
    <t>-kancelária technológov 9 x 10</t>
  </si>
  <si>
    <t>-chodba 9 x9</t>
  </si>
  <si>
    <t>-WC-Ž + M + upratovačka</t>
  </si>
  <si>
    <t>-Šatne 18 x 9</t>
  </si>
  <si>
    <t>schody?:</t>
  </si>
  <si>
    <t>c, výrobné priestory:</t>
  </si>
  <si>
    <t>- denná miestnosť 2,4 x 4,5</t>
  </si>
  <si>
    <t>-WC-Ž</t>
  </si>
  <si>
    <t>-WC -M + umyvárka 6 x 2</t>
  </si>
  <si>
    <t>3,SO 500 spolu:</t>
  </si>
  <si>
    <t>3,SO500:</t>
  </si>
  <si>
    <t>a,výrobné priestrory:</t>
  </si>
  <si>
    <t>-Spektrometer</t>
  </si>
  <si>
    <t>leštený betón -náter</t>
  </si>
  <si>
    <t>-WC -M</t>
  </si>
  <si>
    <t>- kancelária majstrov</t>
  </si>
  <si>
    <t>- denná miestnosť</t>
  </si>
  <si>
    <t>b SO500/1:</t>
  </si>
  <si>
    <t>prízemie:</t>
  </si>
  <si>
    <t>- kanc. P.Šándorová</t>
  </si>
  <si>
    <t>-WC-M</t>
  </si>
  <si>
    <t>- chodba?</t>
  </si>
  <si>
    <t>I.poschodie:</t>
  </si>
  <si>
    <t>- šatne + sprchy</t>
  </si>
  <si>
    <t>- WC na chodbe + chodba</t>
  </si>
  <si>
    <t>- schody?</t>
  </si>
  <si>
    <t>II.poschodie:</t>
  </si>
  <si>
    <t xml:space="preserve">4,Mostová váha: </t>
  </si>
  <si>
    <t>- kanc. P.Šándor:</t>
  </si>
  <si>
    <t>5, SO 501:</t>
  </si>
  <si>
    <t>a, kancelárie: Reiter, majstri, Sámelová,Miklík</t>
  </si>
  <si>
    <t>b, chodba</t>
  </si>
  <si>
    <t>c, WC M+Ž v hale</t>
  </si>
  <si>
    <t>d, Výstupná kontrola 3D</t>
  </si>
  <si>
    <t>e, miestnosť pre majstra linky DM</t>
  </si>
  <si>
    <t>f, výstupná kontrola 7,5x4,5</t>
  </si>
  <si>
    <t>g. majstri - výstupná kontrola 4,5x4,5</t>
  </si>
  <si>
    <t>h, šatne v SO 501/1+umyvárka</t>
  </si>
  <si>
    <t>i,WCM+Ž</t>
  </si>
  <si>
    <t>j, OTK miestnosť</t>
  </si>
  <si>
    <t>k, chodba</t>
  </si>
  <si>
    <t>Celkom Finalcast</t>
  </si>
  <si>
    <t xml:space="preserve">3,Mostová váha: </t>
  </si>
  <si>
    <t>4, SO 501:</t>
  </si>
  <si>
    <t>Kancelárske plochy závodu Finalcast v budove Fagoru Ederlan Slovensko</t>
  </si>
  <si>
    <t>4 000 mm</t>
  </si>
  <si>
    <t>6 000 mm</t>
  </si>
  <si>
    <t xml:space="preserve">        4 000mm</t>
  </si>
  <si>
    <t xml:space="preserve">        8 000mm</t>
  </si>
  <si>
    <t>2 000mm</t>
  </si>
  <si>
    <t>20 000 mm</t>
  </si>
  <si>
    <t>6 500 mm</t>
  </si>
  <si>
    <t>4 000 mmm</t>
  </si>
  <si>
    <t>12 000 mm</t>
  </si>
  <si>
    <t>36 000 mm</t>
  </si>
  <si>
    <t>kancelárska plocha v ADM Fagoru:</t>
  </si>
  <si>
    <t>Celková plocha v m2:</t>
  </si>
  <si>
    <t>Šatne v SO 500/1 ( 1 posch. = 338,4m2, 1 015,2 m3 )</t>
  </si>
  <si>
    <t>Celková plocha v m3:</t>
  </si>
  <si>
    <t xml:space="preserve">výška v m - cca: </t>
  </si>
  <si>
    <t>Šatne v SO 501 : 24 X 6 +18 X 6 + 3 X 6+3 X 6 =  288 m2,  864 m3</t>
  </si>
  <si>
    <t>1/1,ADM budova Fagor - III.poschodie</t>
  </si>
  <si>
    <t>a,kancelária IMS</t>
  </si>
  <si>
    <t>b,zasadačka malá</t>
  </si>
  <si>
    <t>b,zasadačka veľká</t>
  </si>
  <si>
    <t>1,ADM budova Fagor - II. + III.poschodie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</si>
</sst>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Alignment="1">
      <alignment/>
    </xf>
    <xf numFmtId="49" fontId="2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1" fillId="2" borderId="8" xfId="0" applyNumberFormat="1" applyFont="1" applyFill="1" applyBorder="1" applyAlignment="1">
      <alignment/>
    </xf>
    <xf numFmtId="49" fontId="3" fillId="4" borderId="8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/>
    </xf>
    <xf numFmtId="49" fontId="2" fillId="4" borderId="9" xfId="0" applyNumberFormat="1" applyFont="1" applyFill="1" applyBorder="1" applyAlignment="1">
      <alignment/>
    </xf>
    <xf numFmtId="49" fontId="2" fillId="4" borderId="3" xfId="0" applyNumberFormat="1" applyFont="1" applyFill="1" applyBorder="1" applyAlignment="1">
      <alignment/>
    </xf>
    <xf numFmtId="49" fontId="2" fillId="4" borderId="5" xfId="0" applyNumberFormat="1" applyFont="1" applyFill="1" applyBorder="1" applyAlignment="1">
      <alignment/>
    </xf>
    <xf numFmtId="49" fontId="2" fillId="4" borderId="7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49" fontId="3" fillId="5" borderId="8" xfId="0" applyNumberFormat="1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0" xfId="0" applyFont="1" applyFill="1" applyAlignment="1">
      <alignment/>
    </xf>
    <xf numFmtId="49" fontId="3" fillId="5" borderId="1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49" fontId="2" fillId="5" borderId="3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0" xfId="0" applyFont="1" applyFill="1" applyAlignment="1">
      <alignment/>
    </xf>
    <xf numFmtId="49" fontId="2" fillId="5" borderId="5" xfId="0" applyNumberFormat="1" applyFont="1" applyFill="1" applyBorder="1" applyAlignment="1">
      <alignment/>
    </xf>
    <xf numFmtId="0" fontId="2" fillId="5" borderId="6" xfId="0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3" fillId="5" borderId="4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6" borderId="0" xfId="0" applyFont="1" applyFill="1" applyAlignment="1">
      <alignment/>
    </xf>
    <xf numFmtId="49" fontId="2" fillId="6" borderId="5" xfId="0" applyNumberFormat="1" applyFont="1" applyFill="1" applyBorder="1" applyAlignment="1">
      <alignment/>
    </xf>
    <xf numFmtId="0" fontId="2" fillId="6" borderId="6" xfId="0" applyFont="1" applyFill="1" applyBorder="1" applyAlignment="1">
      <alignment/>
    </xf>
    <xf numFmtId="49" fontId="2" fillId="7" borderId="3" xfId="0" applyNumberFormat="1" applyFont="1" applyFill="1" applyBorder="1" applyAlignment="1">
      <alignment/>
    </xf>
    <xf numFmtId="0" fontId="2" fillId="7" borderId="4" xfId="0" applyFont="1" applyFill="1" applyBorder="1" applyAlignment="1">
      <alignment/>
    </xf>
    <xf numFmtId="49" fontId="2" fillId="7" borderId="11" xfId="0" applyNumberFormat="1" applyFont="1" applyFill="1" applyBorder="1" applyAlignment="1">
      <alignment/>
    </xf>
    <xf numFmtId="0" fontId="2" fillId="7" borderId="12" xfId="0" applyFont="1" applyFill="1" applyBorder="1" applyAlignment="1">
      <alignment/>
    </xf>
    <xf numFmtId="49" fontId="2" fillId="7" borderId="5" xfId="0" applyNumberFormat="1" applyFont="1" applyFill="1" applyBorder="1" applyAlignment="1">
      <alignment/>
    </xf>
    <xf numFmtId="0" fontId="2" fillId="7" borderId="6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49" fontId="4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49" fontId="4" fillId="2" borderId="5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5" borderId="0" xfId="0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5" borderId="11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5" borderId="16" xfId="0" applyNumberFormat="1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2" fillId="4" borderId="16" xfId="0" applyNumberFormat="1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447675</xdr:colOff>
      <xdr:row>15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9525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16 m2
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OI </a:t>
          </a:r>
        </a:p>
      </xdr:txBody>
    </xdr:sp>
    <xdr:clientData/>
  </xdr:twoCellAnchor>
  <xdr:twoCellAnchor>
    <xdr:from>
      <xdr:col>1</xdr:col>
      <xdr:colOff>447675</xdr:colOff>
      <xdr:row>3</xdr:row>
      <xdr:rowOff>9525</xdr:rowOff>
    </xdr:from>
    <xdr:to>
      <xdr:col>4</xdr:col>
      <xdr:colOff>9525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952500" y="333375"/>
          <a:ext cx="9048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16 m2
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Nákup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8</xdr:col>
      <xdr:colOff>0</xdr:colOff>
      <xdr:row>15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857375" y="333375"/>
          <a:ext cx="19431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10</xdr:col>
      <xdr:colOff>9525</xdr:colOff>
      <xdr:row>15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810000" y="333375"/>
          <a:ext cx="8953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16 m2
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Kvalita -MK</a:t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0</xdr:col>
      <xdr:colOff>504825</xdr:colOff>
      <xdr:row>3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85725" y="342900"/>
          <a:ext cx="4191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19050</xdr:rowOff>
    </xdr:from>
    <xdr:to>
      <xdr:col>1</xdr:col>
      <xdr:colOff>419100</xdr:colOff>
      <xdr:row>3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428625" y="342900"/>
          <a:ext cx="4953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28575</xdr:rowOff>
    </xdr:from>
    <xdr:to>
      <xdr:col>2</xdr:col>
      <xdr:colOff>447675</xdr:colOff>
      <xdr:row>3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1038225" y="352425"/>
          <a:ext cx="3619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</xdr:row>
      <xdr:rowOff>28575</xdr:rowOff>
    </xdr:from>
    <xdr:to>
      <xdr:col>3</xdr:col>
      <xdr:colOff>428625</xdr:colOff>
      <xdr:row>3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1381125" y="352425"/>
          <a:ext cx="447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47625</xdr:rowOff>
    </xdr:from>
    <xdr:to>
      <xdr:col>4</xdr:col>
      <xdr:colOff>447675</xdr:colOff>
      <xdr:row>3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1914525" y="371475"/>
          <a:ext cx="3810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19050</xdr:rowOff>
    </xdr:from>
    <xdr:to>
      <xdr:col>4</xdr:col>
      <xdr:colOff>447675</xdr:colOff>
      <xdr:row>3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1914525" y="342900"/>
          <a:ext cx="3810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38100</xdr:rowOff>
    </xdr:from>
    <xdr:to>
      <xdr:col>4</xdr:col>
      <xdr:colOff>447675</xdr:colOff>
      <xdr:row>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885950" y="361950"/>
          <a:ext cx="4095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447675</xdr:colOff>
      <xdr:row>7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847850" y="1304925"/>
          <a:ext cx="447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8</xdr:col>
      <xdr:colOff>0</xdr:colOff>
      <xdr:row>15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1857375" y="333375"/>
          <a:ext cx="19431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447675</xdr:colOff>
      <xdr:row>7</xdr:row>
      <xdr:rowOff>66675</xdr:rowOff>
    </xdr:to>
    <xdr:sp>
      <xdr:nvSpPr>
        <xdr:cNvPr id="14" name="Rectangle 14"/>
        <xdr:cNvSpPr>
          <a:spLocks/>
        </xdr:cNvSpPr>
      </xdr:nvSpPr>
      <xdr:spPr>
        <a:xfrm>
          <a:off x="1847850" y="1304925"/>
          <a:ext cx="447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142875</xdr:rowOff>
    </xdr:from>
    <xdr:to>
      <xdr:col>5</xdr:col>
      <xdr:colOff>9525</xdr:colOff>
      <xdr:row>8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2000250" y="1457325"/>
          <a:ext cx="3048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8</xdr:col>
      <xdr:colOff>0</xdr:colOff>
      <xdr:row>15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1857375" y="333375"/>
          <a:ext cx="19431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32 m2
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Ekonomika</a:t>
          </a:r>
        </a:p>
      </xdr:txBody>
    </xdr:sp>
    <xdr:clientData/>
  </xdr:twoCellAnchor>
  <xdr:twoCellAnchor>
    <xdr:from>
      <xdr:col>4</xdr:col>
      <xdr:colOff>104775</xdr:colOff>
      <xdr:row>3</xdr:row>
      <xdr:rowOff>47625</xdr:rowOff>
    </xdr:from>
    <xdr:to>
      <xdr:col>4</xdr:col>
      <xdr:colOff>447675</xdr:colOff>
      <xdr:row>3</xdr:row>
      <xdr:rowOff>123825</xdr:rowOff>
    </xdr:to>
    <xdr:sp>
      <xdr:nvSpPr>
        <xdr:cNvPr id="17" name="Rectangle 17"/>
        <xdr:cNvSpPr>
          <a:spLocks/>
        </xdr:cNvSpPr>
      </xdr:nvSpPr>
      <xdr:spPr>
        <a:xfrm>
          <a:off x="1952625" y="37147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47625</xdr:rowOff>
    </xdr:from>
    <xdr:to>
      <xdr:col>5</xdr:col>
      <xdr:colOff>447675</xdr:colOff>
      <xdr:row>3</xdr:row>
      <xdr:rowOff>123825</xdr:rowOff>
    </xdr:to>
    <xdr:sp>
      <xdr:nvSpPr>
        <xdr:cNvPr id="18" name="Rectangle 18"/>
        <xdr:cNvSpPr>
          <a:spLocks/>
        </xdr:cNvSpPr>
      </xdr:nvSpPr>
      <xdr:spPr>
        <a:xfrm>
          <a:off x="2324100" y="371475"/>
          <a:ext cx="4191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7</xdr:col>
      <xdr:colOff>9525</xdr:colOff>
      <xdr:row>3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2790825" y="371475"/>
          <a:ext cx="5715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47625</xdr:rowOff>
    </xdr:from>
    <xdr:to>
      <xdr:col>7</xdr:col>
      <xdr:colOff>361950</xdr:colOff>
      <xdr:row>3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3248025" y="371475"/>
          <a:ext cx="466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57150</xdr:rowOff>
    </xdr:from>
    <xdr:to>
      <xdr:col>8</xdr:col>
      <xdr:colOff>409575</xdr:colOff>
      <xdr:row>3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3848100" y="381000"/>
          <a:ext cx="3619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47625</xdr:rowOff>
    </xdr:from>
    <xdr:to>
      <xdr:col>9</xdr:col>
      <xdr:colOff>428625</xdr:colOff>
      <xdr:row>3</xdr:row>
      <xdr:rowOff>123825</xdr:rowOff>
    </xdr:to>
    <xdr:sp>
      <xdr:nvSpPr>
        <xdr:cNvPr id="22" name="Rectangle 22"/>
        <xdr:cNvSpPr>
          <a:spLocks/>
        </xdr:cNvSpPr>
      </xdr:nvSpPr>
      <xdr:spPr>
        <a:xfrm>
          <a:off x="4229100" y="371475"/>
          <a:ext cx="447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9</xdr:col>
      <xdr:colOff>447675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0" y="192405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28575</xdr:rowOff>
    </xdr:from>
    <xdr:to>
      <xdr:col>10</xdr:col>
      <xdr:colOff>180975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4876800" y="3524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1685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4</xdr:col>
      <xdr:colOff>28575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990600" y="16859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114300</xdr:rowOff>
    </xdr:from>
    <xdr:to>
      <xdr:col>8</xdr:col>
      <xdr:colOff>9525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905000" y="1685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114300</xdr:rowOff>
    </xdr:from>
    <xdr:to>
      <xdr:col>10</xdr:col>
      <xdr:colOff>28575</xdr:colOff>
      <xdr:row>17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3838575" y="16859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447675</xdr:colOff>
      <xdr:row>37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2581275"/>
          <a:ext cx="18478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52 m2
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Riaditeľ- FC
</a:t>
          </a:r>
        </a:p>
      </xdr:txBody>
    </xdr:sp>
    <xdr:clientData/>
  </xdr:twoCellAnchor>
  <xdr:twoCellAnchor>
    <xdr:from>
      <xdr:col>0</xdr:col>
      <xdr:colOff>95250</xdr:colOff>
      <xdr:row>36</xdr:row>
      <xdr:rowOff>28575</xdr:rowOff>
    </xdr:from>
    <xdr:to>
      <xdr:col>0</xdr:col>
      <xdr:colOff>428625</xdr:colOff>
      <xdr:row>36</xdr:row>
      <xdr:rowOff>104775</xdr:rowOff>
    </xdr:to>
    <xdr:sp>
      <xdr:nvSpPr>
        <xdr:cNvPr id="30" name="Rectangle 30"/>
        <xdr:cNvSpPr>
          <a:spLocks/>
        </xdr:cNvSpPr>
      </xdr:nvSpPr>
      <xdr:spPr>
        <a:xfrm>
          <a:off x="95250" y="453390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36</xdr:row>
      <xdr:rowOff>28575</xdr:rowOff>
    </xdr:from>
    <xdr:to>
      <xdr:col>1</xdr:col>
      <xdr:colOff>390525</xdr:colOff>
      <xdr:row>36</xdr:row>
      <xdr:rowOff>104775</xdr:rowOff>
    </xdr:to>
    <xdr:sp>
      <xdr:nvSpPr>
        <xdr:cNvPr id="31" name="Rectangle 31"/>
        <xdr:cNvSpPr>
          <a:spLocks/>
        </xdr:cNvSpPr>
      </xdr:nvSpPr>
      <xdr:spPr>
        <a:xfrm>
          <a:off x="428625" y="453390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36</xdr:row>
      <xdr:rowOff>38100</xdr:rowOff>
    </xdr:from>
    <xdr:to>
      <xdr:col>2</xdr:col>
      <xdr:colOff>428625</xdr:colOff>
      <xdr:row>36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933450" y="4533900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38100</xdr:rowOff>
    </xdr:from>
    <xdr:to>
      <xdr:col>3</xdr:col>
      <xdr:colOff>400050</xdr:colOff>
      <xdr:row>36</xdr:row>
      <xdr:rowOff>114300</xdr:rowOff>
    </xdr:to>
    <xdr:sp>
      <xdr:nvSpPr>
        <xdr:cNvPr id="33" name="Rectangle 33"/>
        <xdr:cNvSpPr>
          <a:spLocks/>
        </xdr:cNvSpPr>
      </xdr:nvSpPr>
      <xdr:spPr>
        <a:xfrm>
          <a:off x="1390650" y="4533900"/>
          <a:ext cx="409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24</xdr:row>
      <xdr:rowOff>0</xdr:rowOff>
    </xdr:from>
    <xdr:to>
      <xdr:col>5</xdr:col>
      <xdr:colOff>447675</xdr:colOff>
      <xdr:row>37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847850" y="2581275"/>
          <a:ext cx="8953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26 m2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Asistentka             R-FC</a:t>
          </a:r>
        </a:p>
      </xdr:txBody>
    </xdr:sp>
    <xdr:clientData/>
  </xdr:twoCellAnchor>
  <xdr:twoCellAnchor>
    <xdr:from>
      <xdr:col>4</xdr:col>
      <xdr:colOff>38100</xdr:colOff>
      <xdr:row>36</xdr:row>
      <xdr:rowOff>38100</xdr:rowOff>
    </xdr:from>
    <xdr:to>
      <xdr:col>4</xdr:col>
      <xdr:colOff>409575</xdr:colOff>
      <xdr:row>36</xdr:row>
      <xdr:rowOff>114300</xdr:rowOff>
    </xdr:to>
    <xdr:sp>
      <xdr:nvSpPr>
        <xdr:cNvPr id="35" name="Rectangle 35"/>
        <xdr:cNvSpPr>
          <a:spLocks/>
        </xdr:cNvSpPr>
      </xdr:nvSpPr>
      <xdr:spPr>
        <a:xfrm>
          <a:off x="1885950" y="453390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36</xdr:row>
      <xdr:rowOff>38100</xdr:rowOff>
    </xdr:from>
    <xdr:to>
      <xdr:col>5</xdr:col>
      <xdr:colOff>400050</xdr:colOff>
      <xdr:row>36</xdr:row>
      <xdr:rowOff>123825</xdr:rowOff>
    </xdr:to>
    <xdr:sp>
      <xdr:nvSpPr>
        <xdr:cNvPr id="36" name="Rectangle 36"/>
        <xdr:cNvSpPr>
          <a:spLocks/>
        </xdr:cNvSpPr>
      </xdr:nvSpPr>
      <xdr:spPr>
        <a:xfrm>
          <a:off x="2257425" y="453390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0</xdr:rowOff>
    </xdr:from>
    <xdr:to>
      <xdr:col>7</xdr:col>
      <xdr:colOff>447675</xdr:colOff>
      <xdr:row>37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743200" y="2581275"/>
          <a:ext cx="105727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26 m2
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Manažér
     výroby</a:t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400050</xdr:colOff>
      <xdr:row>36</xdr:row>
      <xdr:rowOff>123825</xdr:rowOff>
    </xdr:to>
    <xdr:sp>
      <xdr:nvSpPr>
        <xdr:cNvPr id="38" name="Rectangle 38"/>
        <xdr:cNvSpPr>
          <a:spLocks/>
        </xdr:cNvSpPr>
      </xdr:nvSpPr>
      <xdr:spPr>
        <a:xfrm>
          <a:off x="2800350" y="453390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36</xdr:row>
      <xdr:rowOff>47625</xdr:rowOff>
    </xdr:from>
    <xdr:to>
      <xdr:col>7</xdr:col>
      <xdr:colOff>371475</xdr:colOff>
      <xdr:row>36</xdr:row>
      <xdr:rowOff>123825</xdr:rowOff>
    </xdr:to>
    <xdr:sp>
      <xdr:nvSpPr>
        <xdr:cNvPr id="39" name="Rectangle 39"/>
        <xdr:cNvSpPr>
          <a:spLocks/>
        </xdr:cNvSpPr>
      </xdr:nvSpPr>
      <xdr:spPr>
        <a:xfrm>
          <a:off x="3152775" y="453390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0</xdr:rowOff>
    </xdr:from>
    <xdr:to>
      <xdr:col>10</xdr:col>
      <xdr:colOff>0</xdr:colOff>
      <xdr:row>37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800475" y="2581275"/>
          <a:ext cx="8953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      26 m2
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Zasadačka
      - MV</a:t>
          </a:r>
        </a:p>
      </xdr:txBody>
    </xdr:sp>
    <xdr:clientData/>
  </xdr:twoCellAnchor>
  <xdr:twoCellAnchor>
    <xdr:from>
      <xdr:col>8</xdr:col>
      <xdr:colOff>57150</xdr:colOff>
      <xdr:row>36</xdr:row>
      <xdr:rowOff>57150</xdr:rowOff>
    </xdr:from>
    <xdr:to>
      <xdr:col>8</xdr:col>
      <xdr:colOff>428625</xdr:colOff>
      <xdr:row>36</xdr:row>
      <xdr:rowOff>133350</xdr:rowOff>
    </xdr:to>
    <xdr:sp>
      <xdr:nvSpPr>
        <xdr:cNvPr id="41" name="Rectangle 41"/>
        <xdr:cNvSpPr>
          <a:spLocks/>
        </xdr:cNvSpPr>
      </xdr:nvSpPr>
      <xdr:spPr>
        <a:xfrm>
          <a:off x="3857625" y="453390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57150</xdr:rowOff>
    </xdr:from>
    <xdr:to>
      <xdr:col>9</xdr:col>
      <xdr:colOff>371475</xdr:colOff>
      <xdr:row>36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4238625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0</xdr:rowOff>
    </xdr:from>
    <xdr:to>
      <xdr:col>16</xdr:col>
      <xdr:colOff>0</xdr:colOff>
      <xdr:row>37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705350" y="2581275"/>
          <a:ext cx="26765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78 m2
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Odd.Obchodu</a:t>
          </a:r>
        </a:p>
      </xdr:txBody>
    </xdr:sp>
    <xdr:clientData/>
  </xdr:twoCellAnchor>
  <xdr:twoCellAnchor>
    <xdr:from>
      <xdr:col>10</xdr:col>
      <xdr:colOff>66675</xdr:colOff>
      <xdr:row>36</xdr:row>
      <xdr:rowOff>38100</xdr:rowOff>
    </xdr:from>
    <xdr:to>
      <xdr:col>11</xdr:col>
      <xdr:colOff>0</xdr:colOff>
      <xdr:row>36</xdr:row>
      <xdr:rowOff>114300</xdr:rowOff>
    </xdr:to>
    <xdr:sp>
      <xdr:nvSpPr>
        <xdr:cNvPr id="44" name="Rectangle 44"/>
        <xdr:cNvSpPr>
          <a:spLocks/>
        </xdr:cNvSpPr>
      </xdr:nvSpPr>
      <xdr:spPr>
        <a:xfrm>
          <a:off x="47625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38100</xdr:rowOff>
    </xdr:from>
    <xdr:to>
      <xdr:col>11</xdr:col>
      <xdr:colOff>381000</xdr:colOff>
      <xdr:row>36</xdr:row>
      <xdr:rowOff>123825</xdr:rowOff>
    </xdr:to>
    <xdr:sp>
      <xdr:nvSpPr>
        <xdr:cNvPr id="45" name="Rectangle 45"/>
        <xdr:cNvSpPr>
          <a:spLocks/>
        </xdr:cNvSpPr>
      </xdr:nvSpPr>
      <xdr:spPr>
        <a:xfrm flipV="1">
          <a:off x="51435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36</xdr:row>
      <xdr:rowOff>38100</xdr:rowOff>
    </xdr:from>
    <xdr:to>
      <xdr:col>12</xdr:col>
      <xdr:colOff>428625</xdr:colOff>
      <xdr:row>36</xdr:row>
      <xdr:rowOff>123825</xdr:rowOff>
    </xdr:to>
    <xdr:sp>
      <xdr:nvSpPr>
        <xdr:cNvPr id="46" name="Rectangle 46"/>
        <xdr:cNvSpPr>
          <a:spLocks/>
        </xdr:cNvSpPr>
      </xdr:nvSpPr>
      <xdr:spPr>
        <a:xfrm flipV="1">
          <a:off x="56388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36</xdr:row>
      <xdr:rowOff>38100</xdr:rowOff>
    </xdr:from>
    <xdr:to>
      <xdr:col>13</xdr:col>
      <xdr:colOff>361950</xdr:colOff>
      <xdr:row>36</xdr:row>
      <xdr:rowOff>123825</xdr:rowOff>
    </xdr:to>
    <xdr:sp>
      <xdr:nvSpPr>
        <xdr:cNvPr id="47" name="Rectangle 47"/>
        <xdr:cNvSpPr>
          <a:spLocks/>
        </xdr:cNvSpPr>
      </xdr:nvSpPr>
      <xdr:spPr>
        <a:xfrm flipV="1">
          <a:off x="60198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38100</xdr:rowOff>
    </xdr:from>
    <xdr:to>
      <xdr:col>14</xdr:col>
      <xdr:colOff>400050</xdr:colOff>
      <xdr:row>36</xdr:row>
      <xdr:rowOff>123825</xdr:rowOff>
    </xdr:to>
    <xdr:sp>
      <xdr:nvSpPr>
        <xdr:cNvPr id="48" name="Rectangle 48"/>
        <xdr:cNvSpPr>
          <a:spLocks/>
        </xdr:cNvSpPr>
      </xdr:nvSpPr>
      <xdr:spPr>
        <a:xfrm flipV="1">
          <a:off x="6505575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36</xdr:row>
      <xdr:rowOff>38100</xdr:rowOff>
    </xdr:from>
    <xdr:to>
      <xdr:col>15</xdr:col>
      <xdr:colOff>342900</xdr:colOff>
      <xdr:row>36</xdr:row>
      <xdr:rowOff>123825</xdr:rowOff>
    </xdr:to>
    <xdr:sp>
      <xdr:nvSpPr>
        <xdr:cNvPr id="49" name="Rectangle 49"/>
        <xdr:cNvSpPr>
          <a:spLocks/>
        </xdr:cNvSpPr>
      </xdr:nvSpPr>
      <xdr:spPr>
        <a:xfrm flipV="1">
          <a:off x="68961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</xdr:rowOff>
    </xdr:from>
    <xdr:to>
      <xdr:col>17</xdr:col>
      <xdr:colOff>438150</xdr:colOff>
      <xdr:row>36</xdr:row>
      <xdr:rowOff>152400</xdr:rowOff>
    </xdr:to>
    <xdr:sp>
      <xdr:nvSpPr>
        <xdr:cNvPr id="50" name="Rectangle 50"/>
        <xdr:cNvSpPr>
          <a:spLocks/>
        </xdr:cNvSpPr>
      </xdr:nvSpPr>
      <xdr:spPr>
        <a:xfrm>
          <a:off x="7381875" y="2590800"/>
          <a:ext cx="88582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26 m2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Zasadačka
   obchodu</a:t>
          </a:r>
        </a:p>
      </xdr:txBody>
    </xdr:sp>
    <xdr:clientData/>
  </xdr:twoCellAnchor>
  <xdr:twoCellAnchor>
    <xdr:from>
      <xdr:col>16</xdr:col>
      <xdr:colOff>47625</xdr:colOff>
      <xdr:row>36</xdr:row>
      <xdr:rowOff>28575</xdr:rowOff>
    </xdr:from>
    <xdr:to>
      <xdr:col>16</xdr:col>
      <xdr:colOff>428625</xdr:colOff>
      <xdr:row>36</xdr:row>
      <xdr:rowOff>114300</xdr:rowOff>
    </xdr:to>
    <xdr:sp>
      <xdr:nvSpPr>
        <xdr:cNvPr id="51" name="Rectangle 51"/>
        <xdr:cNvSpPr>
          <a:spLocks/>
        </xdr:cNvSpPr>
      </xdr:nvSpPr>
      <xdr:spPr>
        <a:xfrm flipV="1">
          <a:off x="7429500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438150</xdr:colOff>
      <xdr:row>36</xdr:row>
      <xdr:rowOff>28575</xdr:rowOff>
    </xdr:from>
    <xdr:to>
      <xdr:col>17</xdr:col>
      <xdr:colOff>371475</xdr:colOff>
      <xdr:row>36</xdr:row>
      <xdr:rowOff>114300</xdr:rowOff>
    </xdr:to>
    <xdr:sp>
      <xdr:nvSpPr>
        <xdr:cNvPr id="52" name="Rectangle 52"/>
        <xdr:cNvSpPr>
          <a:spLocks/>
        </xdr:cNvSpPr>
      </xdr:nvSpPr>
      <xdr:spPr>
        <a:xfrm flipV="1">
          <a:off x="7820025" y="45339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53" name="Line 53"/>
        <xdr:cNvSpPr>
          <a:spLocks/>
        </xdr:cNvSpPr>
      </xdr:nvSpPr>
      <xdr:spPr>
        <a:xfrm>
          <a:off x="0" y="468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1866900" y="4686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8</xdr:col>
      <xdr:colOff>19050</xdr:colOff>
      <xdr:row>38</xdr:row>
      <xdr:rowOff>9525</xdr:rowOff>
    </xdr:to>
    <xdr:sp>
      <xdr:nvSpPr>
        <xdr:cNvPr id="55" name="Line 55"/>
        <xdr:cNvSpPr>
          <a:spLocks/>
        </xdr:cNvSpPr>
      </xdr:nvSpPr>
      <xdr:spPr>
        <a:xfrm>
          <a:off x="2743200" y="46863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10</xdr:col>
      <xdr:colOff>9525</xdr:colOff>
      <xdr:row>38</xdr:row>
      <xdr:rowOff>9525</xdr:rowOff>
    </xdr:to>
    <xdr:sp>
      <xdr:nvSpPr>
        <xdr:cNvPr id="56" name="Line 56"/>
        <xdr:cNvSpPr>
          <a:spLocks/>
        </xdr:cNvSpPr>
      </xdr:nvSpPr>
      <xdr:spPr>
        <a:xfrm flipV="1">
          <a:off x="3810000" y="4676775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0</xdr:rowOff>
    </xdr:from>
    <xdr:to>
      <xdr:col>16</xdr:col>
      <xdr:colOff>0</xdr:colOff>
      <xdr:row>38</xdr:row>
      <xdr:rowOff>0</xdr:rowOff>
    </xdr:to>
    <xdr:sp>
      <xdr:nvSpPr>
        <xdr:cNvPr id="57" name="Line 57"/>
        <xdr:cNvSpPr>
          <a:spLocks/>
        </xdr:cNvSpPr>
      </xdr:nvSpPr>
      <xdr:spPr>
        <a:xfrm>
          <a:off x="4714875" y="467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17</xdr:col>
      <xdr:colOff>438150</xdr:colOff>
      <xdr:row>38</xdr:row>
      <xdr:rowOff>0</xdr:rowOff>
    </xdr:to>
    <xdr:sp>
      <xdr:nvSpPr>
        <xdr:cNvPr id="58" name="Line 58"/>
        <xdr:cNvSpPr>
          <a:spLocks/>
        </xdr:cNvSpPr>
      </xdr:nvSpPr>
      <xdr:spPr>
        <a:xfrm>
          <a:off x="7381875" y="4676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18</xdr:col>
      <xdr:colOff>0</xdr:colOff>
      <xdr:row>40</xdr:row>
      <xdr:rowOff>19050</xdr:rowOff>
    </xdr:to>
    <xdr:sp>
      <xdr:nvSpPr>
        <xdr:cNvPr id="59" name="Line 59"/>
        <xdr:cNvSpPr>
          <a:spLocks/>
        </xdr:cNvSpPr>
      </xdr:nvSpPr>
      <xdr:spPr>
        <a:xfrm>
          <a:off x="9525" y="4895850"/>
          <a:ext cx="826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24</xdr:row>
      <xdr:rowOff>28575</xdr:rowOff>
    </xdr:from>
    <xdr:to>
      <xdr:col>18</xdr:col>
      <xdr:colOff>238125</xdr:colOff>
      <xdr:row>37</xdr:row>
      <xdr:rowOff>19050</xdr:rowOff>
    </xdr:to>
    <xdr:sp>
      <xdr:nvSpPr>
        <xdr:cNvPr id="60" name="Line 60"/>
        <xdr:cNvSpPr>
          <a:spLocks/>
        </xdr:cNvSpPr>
      </xdr:nvSpPr>
      <xdr:spPr>
        <a:xfrm>
          <a:off x="8515350" y="26098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3</xdr:row>
      <xdr:rowOff>57150</xdr:rowOff>
    </xdr:from>
    <xdr:to>
      <xdr:col>15</xdr:col>
      <xdr:colOff>381000</xdr:colOff>
      <xdr:row>16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381750" y="381000"/>
          <a:ext cx="9334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16 m2
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SERVER,   
   SWITCH</a:t>
          </a:r>
        </a:p>
      </xdr:txBody>
    </xdr:sp>
    <xdr:clientData/>
  </xdr:twoCellAnchor>
  <xdr:twoCellAnchor>
    <xdr:from>
      <xdr:col>13</xdr:col>
      <xdr:colOff>419100</xdr:colOff>
      <xdr:row>3</xdr:row>
      <xdr:rowOff>76200</xdr:rowOff>
    </xdr:from>
    <xdr:to>
      <xdr:col>14</xdr:col>
      <xdr:colOff>371475</xdr:colOff>
      <xdr:row>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457950" y="400050"/>
          <a:ext cx="4000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</xdr:row>
      <xdr:rowOff>85725</xdr:rowOff>
    </xdr:from>
    <xdr:to>
      <xdr:col>15</xdr:col>
      <xdr:colOff>361950</xdr:colOff>
      <xdr:row>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867525" y="409575"/>
          <a:ext cx="428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2</xdr:row>
      <xdr:rowOff>9525</xdr:rowOff>
    </xdr:from>
    <xdr:to>
      <xdr:col>17</xdr:col>
      <xdr:colOff>0</xdr:colOff>
      <xdr:row>8</xdr:row>
      <xdr:rowOff>19050</xdr:rowOff>
    </xdr:to>
    <xdr:sp>
      <xdr:nvSpPr>
        <xdr:cNvPr id="64" name="Rectangle 64"/>
        <xdr:cNvSpPr>
          <a:spLocks/>
        </xdr:cNvSpPr>
      </xdr:nvSpPr>
      <xdr:spPr>
        <a:xfrm>
          <a:off x="7334250" y="219075"/>
          <a:ext cx="4953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12 m2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IT-FC</a:t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15</xdr:col>
      <xdr:colOff>371475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6419850" y="16859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9525</xdr:rowOff>
    </xdr:from>
    <xdr:to>
      <xdr:col>16</xdr:col>
      <xdr:colOff>438150</xdr:colOff>
      <xdr:row>18</xdr:row>
      <xdr:rowOff>9525</xdr:rowOff>
    </xdr:to>
    <xdr:sp>
      <xdr:nvSpPr>
        <xdr:cNvPr id="66" name="Line 66"/>
        <xdr:cNvSpPr>
          <a:spLocks/>
        </xdr:cNvSpPr>
      </xdr:nvSpPr>
      <xdr:spPr>
        <a:xfrm>
          <a:off x="7391400" y="1695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</xdr:row>
      <xdr:rowOff>28575</xdr:rowOff>
    </xdr:from>
    <xdr:to>
      <xdr:col>17</xdr:col>
      <xdr:colOff>209550</xdr:colOff>
      <xdr:row>8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8039100" y="238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85725</xdr:rowOff>
    </xdr:from>
    <xdr:to>
      <xdr:col>0</xdr:col>
      <xdr:colOff>438150</xdr:colOff>
      <xdr:row>33</xdr:row>
      <xdr:rowOff>19050</xdr:rowOff>
    </xdr:to>
    <xdr:sp>
      <xdr:nvSpPr>
        <xdr:cNvPr id="68" name="Rectangle 68"/>
        <xdr:cNvSpPr>
          <a:spLocks/>
        </xdr:cNvSpPr>
      </xdr:nvSpPr>
      <xdr:spPr>
        <a:xfrm flipV="1">
          <a:off x="38100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32</xdr:row>
      <xdr:rowOff>85725</xdr:rowOff>
    </xdr:from>
    <xdr:to>
      <xdr:col>1</xdr:col>
      <xdr:colOff>333375</xdr:colOff>
      <xdr:row>33</xdr:row>
      <xdr:rowOff>19050</xdr:rowOff>
    </xdr:to>
    <xdr:sp>
      <xdr:nvSpPr>
        <xdr:cNvPr id="69" name="Rectangle 69"/>
        <xdr:cNvSpPr>
          <a:spLocks/>
        </xdr:cNvSpPr>
      </xdr:nvSpPr>
      <xdr:spPr>
        <a:xfrm flipV="1">
          <a:off x="438150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32</xdr:row>
      <xdr:rowOff>76200</xdr:rowOff>
    </xdr:from>
    <xdr:to>
      <xdr:col>2</xdr:col>
      <xdr:colOff>361950</xdr:colOff>
      <xdr:row>33</xdr:row>
      <xdr:rowOff>9525</xdr:rowOff>
    </xdr:to>
    <xdr:sp>
      <xdr:nvSpPr>
        <xdr:cNvPr id="70" name="Rectangle 70"/>
        <xdr:cNvSpPr>
          <a:spLocks/>
        </xdr:cNvSpPr>
      </xdr:nvSpPr>
      <xdr:spPr>
        <a:xfrm flipV="1">
          <a:off x="91440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32</xdr:row>
      <xdr:rowOff>76200</xdr:rowOff>
    </xdr:from>
    <xdr:to>
      <xdr:col>3</xdr:col>
      <xdr:colOff>314325</xdr:colOff>
      <xdr:row>33</xdr:row>
      <xdr:rowOff>9525</xdr:rowOff>
    </xdr:to>
    <xdr:sp>
      <xdr:nvSpPr>
        <xdr:cNvPr id="71" name="Rectangle 71"/>
        <xdr:cNvSpPr>
          <a:spLocks/>
        </xdr:cNvSpPr>
      </xdr:nvSpPr>
      <xdr:spPr>
        <a:xfrm flipV="1">
          <a:off x="131445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428625</xdr:colOff>
      <xdr:row>33</xdr:row>
      <xdr:rowOff>19050</xdr:rowOff>
    </xdr:to>
    <xdr:sp>
      <xdr:nvSpPr>
        <xdr:cNvPr id="72" name="Rectangle 72"/>
        <xdr:cNvSpPr>
          <a:spLocks/>
        </xdr:cNvSpPr>
      </xdr:nvSpPr>
      <xdr:spPr>
        <a:xfrm flipV="1">
          <a:off x="1876425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32</xdr:row>
      <xdr:rowOff>85725</xdr:rowOff>
    </xdr:from>
    <xdr:to>
      <xdr:col>5</xdr:col>
      <xdr:colOff>390525</xdr:colOff>
      <xdr:row>33</xdr:row>
      <xdr:rowOff>19050</xdr:rowOff>
    </xdr:to>
    <xdr:sp>
      <xdr:nvSpPr>
        <xdr:cNvPr id="73" name="Rectangle 73"/>
        <xdr:cNvSpPr>
          <a:spLocks/>
        </xdr:cNvSpPr>
      </xdr:nvSpPr>
      <xdr:spPr>
        <a:xfrm flipV="1">
          <a:off x="2286000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85725</xdr:rowOff>
    </xdr:from>
    <xdr:to>
      <xdr:col>6</xdr:col>
      <xdr:colOff>504825</xdr:colOff>
      <xdr:row>33</xdr:row>
      <xdr:rowOff>19050</xdr:rowOff>
    </xdr:to>
    <xdr:sp>
      <xdr:nvSpPr>
        <xdr:cNvPr id="74" name="Rectangle 74"/>
        <xdr:cNvSpPr>
          <a:spLocks/>
        </xdr:cNvSpPr>
      </xdr:nvSpPr>
      <xdr:spPr>
        <a:xfrm flipV="1">
          <a:off x="2847975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32</xdr:row>
      <xdr:rowOff>85725</xdr:rowOff>
    </xdr:from>
    <xdr:to>
      <xdr:col>7</xdr:col>
      <xdr:colOff>304800</xdr:colOff>
      <xdr:row>33</xdr:row>
      <xdr:rowOff>19050</xdr:rowOff>
    </xdr:to>
    <xdr:sp>
      <xdr:nvSpPr>
        <xdr:cNvPr id="75" name="Rectangle 75"/>
        <xdr:cNvSpPr>
          <a:spLocks/>
        </xdr:cNvSpPr>
      </xdr:nvSpPr>
      <xdr:spPr>
        <a:xfrm flipV="1">
          <a:off x="3257550" y="4419600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76200</xdr:rowOff>
    </xdr:from>
    <xdr:to>
      <xdr:col>8</xdr:col>
      <xdr:colOff>428625</xdr:colOff>
      <xdr:row>33</xdr:row>
      <xdr:rowOff>9525</xdr:rowOff>
    </xdr:to>
    <xdr:sp>
      <xdr:nvSpPr>
        <xdr:cNvPr id="76" name="Rectangle 76"/>
        <xdr:cNvSpPr>
          <a:spLocks/>
        </xdr:cNvSpPr>
      </xdr:nvSpPr>
      <xdr:spPr>
        <a:xfrm flipV="1">
          <a:off x="382905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32</xdr:row>
      <xdr:rowOff>76200</xdr:rowOff>
    </xdr:from>
    <xdr:to>
      <xdr:col>9</xdr:col>
      <xdr:colOff>390525</xdr:colOff>
      <xdr:row>33</xdr:row>
      <xdr:rowOff>9525</xdr:rowOff>
    </xdr:to>
    <xdr:sp>
      <xdr:nvSpPr>
        <xdr:cNvPr id="77" name="Rectangle 77"/>
        <xdr:cNvSpPr>
          <a:spLocks/>
        </xdr:cNvSpPr>
      </xdr:nvSpPr>
      <xdr:spPr>
        <a:xfrm flipV="1">
          <a:off x="423862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32</xdr:row>
      <xdr:rowOff>76200</xdr:rowOff>
    </xdr:from>
    <xdr:to>
      <xdr:col>10</xdr:col>
      <xdr:colOff>438150</xdr:colOff>
      <xdr:row>33</xdr:row>
      <xdr:rowOff>9525</xdr:rowOff>
    </xdr:to>
    <xdr:sp>
      <xdr:nvSpPr>
        <xdr:cNvPr id="78" name="Rectangle 78"/>
        <xdr:cNvSpPr>
          <a:spLocks/>
        </xdr:cNvSpPr>
      </xdr:nvSpPr>
      <xdr:spPr>
        <a:xfrm flipV="1">
          <a:off x="473392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76200</xdr:rowOff>
    </xdr:from>
    <xdr:to>
      <xdr:col>15</xdr:col>
      <xdr:colOff>400050</xdr:colOff>
      <xdr:row>33</xdr:row>
      <xdr:rowOff>9525</xdr:rowOff>
    </xdr:to>
    <xdr:sp>
      <xdr:nvSpPr>
        <xdr:cNvPr id="79" name="Rectangle 79"/>
        <xdr:cNvSpPr>
          <a:spLocks/>
        </xdr:cNvSpPr>
      </xdr:nvSpPr>
      <xdr:spPr>
        <a:xfrm flipV="1">
          <a:off x="693420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32</xdr:row>
      <xdr:rowOff>76200</xdr:rowOff>
    </xdr:from>
    <xdr:to>
      <xdr:col>14</xdr:col>
      <xdr:colOff>438150</xdr:colOff>
      <xdr:row>33</xdr:row>
      <xdr:rowOff>9525</xdr:rowOff>
    </xdr:to>
    <xdr:sp>
      <xdr:nvSpPr>
        <xdr:cNvPr id="80" name="Rectangle 80"/>
        <xdr:cNvSpPr>
          <a:spLocks/>
        </xdr:cNvSpPr>
      </xdr:nvSpPr>
      <xdr:spPr>
        <a:xfrm flipV="1">
          <a:off x="652462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76200</xdr:rowOff>
    </xdr:from>
    <xdr:to>
      <xdr:col>12</xdr:col>
      <xdr:colOff>419100</xdr:colOff>
      <xdr:row>33</xdr:row>
      <xdr:rowOff>9525</xdr:rowOff>
    </xdr:to>
    <xdr:sp>
      <xdr:nvSpPr>
        <xdr:cNvPr id="81" name="Rectangle 81"/>
        <xdr:cNvSpPr>
          <a:spLocks/>
        </xdr:cNvSpPr>
      </xdr:nvSpPr>
      <xdr:spPr>
        <a:xfrm flipV="1">
          <a:off x="561022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32</xdr:row>
      <xdr:rowOff>76200</xdr:rowOff>
    </xdr:from>
    <xdr:to>
      <xdr:col>11</xdr:col>
      <xdr:colOff>390525</xdr:colOff>
      <xdr:row>33</xdr:row>
      <xdr:rowOff>9525</xdr:rowOff>
    </xdr:to>
    <xdr:sp>
      <xdr:nvSpPr>
        <xdr:cNvPr id="82" name="Rectangle 82"/>
        <xdr:cNvSpPr>
          <a:spLocks/>
        </xdr:cNvSpPr>
      </xdr:nvSpPr>
      <xdr:spPr>
        <a:xfrm flipV="1">
          <a:off x="513397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76200</xdr:rowOff>
    </xdr:from>
    <xdr:to>
      <xdr:col>16</xdr:col>
      <xdr:colOff>428625</xdr:colOff>
      <xdr:row>33</xdr:row>
      <xdr:rowOff>9525</xdr:rowOff>
    </xdr:to>
    <xdr:sp>
      <xdr:nvSpPr>
        <xdr:cNvPr id="83" name="Rectangle 83"/>
        <xdr:cNvSpPr>
          <a:spLocks/>
        </xdr:cNvSpPr>
      </xdr:nvSpPr>
      <xdr:spPr>
        <a:xfrm flipV="1">
          <a:off x="741045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438150</xdr:colOff>
      <xdr:row>32</xdr:row>
      <xdr:rowOff>76200</xdr:rowOff>
    </xdr:from>
    <xdr:to>
      <xdr:col>17</xdr:col>
      <xdr:colOff>390525</xdr:colOff>
      <xdr:row>33</xdr:row>
      <xdr:rowOff>9525</xdr:rowOff>
    </xdr:to>
    <xdr:sp>
      <xdr:nvSpPr>
        <xdr:cNvPr id="84" name="Rectangle 84"/>
        <xdr:cNvSpPr>
          <a:spLocks/>
        </xdr:cNvSpPr>
      </xdr:nvSpPr>
      <xdr:spPr>
        <a:xfrm flipV="1">
          <a:off x="7820025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32</xdr:row>
      <xdr:rowOff>76200</xdr:rowOff>
    </xdr:from>
    <xdr:to>
      <xdr:col>13</xdr:col>
      <xdr:colOff>381000</xdr:colOff>
      <xdr:row>33</xdr:row>
      <xdr:rowOff>9525</xdr:rowOff>
    </xdr:to>
    <xdr:sp>
      <xdr:nvSpPr>
        <xdr:cNvPr id="85" name="Rectangle 85"/>
        <xdr:cNvSpPr>
          <a:spLocks/>
        </xdr:cNvSpPr>
      </xdr:nvSpPr>
      <xdr:spPr>
        <a:xfrm flipV="1">
          <a:off x="6019800" y="4410075"/>
          <a:ext cx="4000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276225</xdr:colOff>
      <xdr:row>19</xdr:row>
      <xdr:rowOff>9525</xdr:rowOff>
    </xdr:from>
    <xdr:to>
      <xdr:col>23</xdr:col>
      <xdr:colOff>581025</xdr:colOff>
      <xdr:row>22</xdr:row>
      <xdr:rowOff>9525</xdr:rowOff>
    </xdr:to>
    <xdr:sp>
      <xdr:nvSpPr>
        <xdr:cNvPr id="86" name="Rectangle 86"/>
        <xdr:cNvSpPr>
          <a:spLocks/>
        </xdr:cNvSpPr>
      </xdr:nvSpPr>
      <xdr:spPr>
        <a:xfrm>
          <a:off x="10325100" y="178117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WC-Ž     WC-M</a:t>
          </a:r>
        </a:p>
      </xdr:txBody>
    </xdr:sp>
    <xdr:clientData/>
  </xdr:twoCellAnchor>
  <xdr:twoCellAnchor>
    <xdr:from>
      <xdr:col>23</xdr:col>
      <xdr:colOff>85725</xdr:colOff>
      <xdr:row>19</xdr:row>
      <xdr:rowOff>0</xdr:rowOff>
    </xdr:from>
    <xdr:to>
      <xdr:col>23</xdr:col>
      <xdr:colOff>161925</xdr:colOff>
      <xdr:row>22</xdr:row>
      <xdr:rowOff>9525</xdr:rowOff>
    </xdr:to>
    <xdr:sp>
      <xdr:nvSpPr>
        <xdr:cNvPr id="87" name="Rectangle 87"/>
        <xdr:cNvSpPr>
          <a:spLocks/>
        </xdr:cNvSpPr>
      </xdr:nvSpPr>
      <xdr:spPr>
        <a:xfrm>
          <a:off x="10744200" y="1771650"/>
          <a:ext cx="76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="200" zoomScaleNormal="200" workbookViewId="0" topLeftCell="A1">
      <selection activeCell="B86" sqref="B86"/>
    </sheetView>
  </sheetViews>
  <sheetFormatPr defaultColWidth="9.140625" defaultRowHeight="12.75"/>
  <cols>
    <col min="1" max="1" width="44.7109375" style="2" customWidth="1"/>
    <col min="2" max="2" width="11.8515625" style="1" customWidth="1"/>
    <col min="3" max="3" width="9.140625" style="1" customWidth="1"/>
    <col min="4" max="4" width="9.140625" style="62" customWidth="1"/>
    <col min="5" max="16384" width="9.140625" style="1" customWidth="1"/>
  </cols>
  <sheetData>
    <row r="1" spans="1:4" ht="15">
      <c r="A1" s="70" t="s">
        <v>0</v>
      </c>
      <c r="B1" s="70"/>
      <c r="C1" s="70"/>
      <c r="D1" s="70"/>
    </row>
    <row r="2" spans="2:3" ht="12.75" customHeight="1" thickBot="1">
      <c r="B2" s="3" t="s">
        <v>1</v>
      </c>
      <c r="C2" s="1" t="s">
        <v>2</v>
      </c>
    </row>
    <row r="3" spans="1:4" s="6" customFormat="1" ht="15">
      <c r="A3" s="4" t="s">
        <v>3</v>
      </c>
      <c r="B3" s="5">
        <f>SUM(B4:B13)</f>
        <v>449.4</v>
      </c>
      <c r="C3" s="98" t="s">
        <v>4</v>
      </c>
      <c r="D3" s="79"/>
    </row>
    <row r="4" spans="1:4" ht="11.25">
      <c r="A4" s="7" t="s">
        <v>5</v>
      </c>
      <c r="B4" s="8">
        <v>52</v>
      </c>
      <c r="C4" s="98" t="s">
        <v>4</v>
      </c>
      <c r="D4" s="65"/>
    </row>
    <row r="5" spans="1:4" ht="11.25">
      <c r="A5" s="7" t="s">
        <v>6</v>
      </c>
      <c r="B5" s="8">
        <v>26</v>
      </c>
      <c r="C5" s="98" t="s">
        <v>4</v>
      </c>
      <c r="D5" s="65"/>
    </row>
    <row r="6" spans="1:4" ht="11.25">
      <c r="A6" s="7" t="s">
        <v>7</v>
      </c>
      <c r="B6" s="8">
        <v>52</v>
      </c>
      <c r="C6" s="98" t="s">
        <v>4</v>
      </c>
      <c r="D6" s="65"/>
    </row>
    <row r="7" spans="1:4" ht="11.25">
      <c r="A7" s="7" t="s">
        <v>8</v>
      </c>
      <c r="B7" s="8">
        <v>104</v>
      </c>
      <c r="C7" s="98" t="s">
        <v>4</v>
      </c>
      <c r="D7" s="65"/>
    </row>
    <row r="8" spans="1:4" ht="11.25">
      <c r="A8" s="7" t="s">
        <v>9</v>
      </c>
      <c r="B8" s="8">
        <v>12</v>
      </c>
      <c r="C8" s="98" t="s">
        <v>4</v>
      </c>
      <c r="D8" s="65"/>
    </row>
    <row r="9" spans="1:4" ht="11.25">
      <c r="A9" s="7" t="s">
        <v>10</v>
      </c>
      <c r="B9" s="8">
        <v>48</v>
      </c>
      <c r="C9" s="98" t="s">
        <v>4</v>
      </c>
      <c r="D9" s="65"/>
    </row>
    <row r="10" spans="1:4" ht="11.25">
      <c r="A10" s="7" t="s">
        <v>11</v>
      </c>
      <c r="B10" s="8">
        <v>32</v>
      </c>
      <c r="C10" s="98" t="s">
        <v>4</v>
      </c>
      <c r="D10" s="65"/>
    </row>
    <row r="11" spans="1:4" ht="11.25">
      <c r="A11" s="7" t="s">
        <v>12</v>
      </c>
      <c r="B11" s="8">
        <v>100.4</v>
      </c>
      <c r="C11" s="98" t="s">
        <v>13</v>
      </c>
      <c r="D11" s="65"/>
    </row>
    <row r="12" spans="1:4" ht="11.25">
      <c r="A12" s="7" t="s">
        <v>14</v>
      </c>
      <c r="B12" s="8">
        <v>11.5</v>
      </c>
      <c r="C12" s="98" t="s">
        <v>13</v>
      </c>
      <c r="D12" s="65"/>
    </row>
    <row r="13" spans="1:4" ht="12" thickBot="1">
      <c r="A13" s="9" t="s">
        <v>15</v>
      </c>
      <c r="B13" s="10">
        <v>11.5</v>
      </c>
      <c r="C13" s="98" t="s">
        <v>13</v>
      </c>
      <c r="D13" s="65"/>
    </row>
    <row r="14" spans="1:4" ht="12" thickBot="1">
      <c r="A14" s="11"/>
      <c r="B14" s="12"/>
      <c r="C14" s="64"/>
      <c r="D14" s="65"/>
    </row>
    <row r="15" spans="1:4" ht="15">
      <c r="A15" s="4" t="s">
        <v>86</v>
      </c>
      <c r="B15" s="5">
        <f>SUM(B16:B18)</f>
        <v>75.3</v>
      </c>
      <c r="C15" s="98" t="s">
        <v>4</v>
      </c>
      <c r="D15" s="65"/>
    </row>
    <row r="16" spans="1:4" ht="11.25">
      <c r="A16" s="7" t="s">
        <v>87</v>
      </c>
      <c r="B16" s="8">
        <v>20.5</v>
      </c>
      <c r="C16" s="98" t="s">
        <v>4</v>
      </c>
      <c r="D16" s="65"/>
    </row>
    <row r="17" spans="1:4" ht="11.25">
      <c r="A17" s="7" t="s">
        <v>88</v>
      </c>
      <c r="B17" s="8">
        <v>18.3</v>
      </c>
      <c r="C17" s="98" t="s">
        <v>4</v>
      </c>
      <c r="D17" s="65"/>
    </row>
    <row r="18" spans="1:4" ht="12" thickBot="1">
      <c r="A18" s="9" t="s">
        <v>89</v>
      </c>
      <c r="B18" s="10">
        <v>36.5</v>
      </c>
      <c r="C18" s="98" t="s">
        <v>4</v>
      </c>
      <c r="D18" s="65"/>
    </row>
    <row r="19" spans="1:4" ht="12" thickBot="1">
      <c r="A19" s="11"/>
      <c r="B19" s="12"/>
      <c r="C19" s="64"/>
      <c r="D19" s="65"/>
    </row>
    <row r="20" spans="1:4" s="6" customFormat="1" ht="18.75" customHeight="1" thickBot="1">
      <c r="A20" s="13" t="s">
        <v>16</v>
      </c>
      <c r="B20" s="88">
        <f>+B21+B42</f>
        <v>1540.1999999999998</v>
      </c>
      <c r="C20" s="87"/>
      <c r="D20" s="79"/>
    </row>
    <row r="21" spans="1:4" ht="12" thickBot="1">
      <c r="A21" s="14" t="s">
        <v>17</v>
      </c>
      <c r="B21" s="89">
        <f>+B22+B28+B36</f>
        <v>540.93</v>
      </c>
      <c r="C21" s="80"/>
      <c r="D21" s="65"/>
    </row>
    <row r="22" spans="1:4" ht="11.25">
      <c r="A22" s="15" t="s">
        <v>18</v>
      </c>
      <c r="B22" s="90">
        <f>SUM(B23:B26)</f>
        <v>109.13</v>
      </c>
      <c r="C22" s="80"/>
      <c r="D22" s="65"/>
    </row>
    <row r="23" spans="1:4" ht="11.25">
      <c r="A23" s="16" t="s">
        <v>19</v>
      </c>
      <c r="B23" s="91">
        <v>24.75</v>
      </c>
      <c r="C23" s="80" t="s">
        <v>20</v>
      </c>
      <c r="D23" s="65"/>
    </row>
    <row r="24" spans="1:4" ht="11.25">
      <c r="A24" s="17" t="s">
        <v>21</v>
      </c>
      <c r="B24" s="92">
        <v>12.58</v>
      </c>
      <c r="C24" s="80" t="s">
        <v>20</v>
      </c>
      <c r="D24" s="65"/>
    </row>
    <row r="25" spans="1:4" ht="11.25">
      <c r="A25" s="17" t="s">
        <v>22</v>
      </c>
      <c r="B25" s="92">
        <v>28.5</v>
      </c>
      <c r="C25" s="80" t="s">
        <v>13</v>
      </c>
      <c r="D25" s="65"/>
    </row>
    <row r="26" spans="1:4" ht="12" thickBot="1">
      <c r="A26" s="18" t="s">
        <v>23</v>
      </c>
      <c r="B26" s="93">
        <v>43.3</v>
      </c>
      <c r="C26" s="80" t="s">
        <v>20</v>
      </c>
      <c r="D26" s="65"/>
    </row>
    <row r="27" spans="1:4" ht="5.25" customHeight="1" thickBot="1">
      <c r="A27" s="94"/>
      <c r="B27" s="95"/>
      <c r="C27" s="80"/>
      <c r="D27" s="65"/>
    </row>
    <row r="28" spans="1:4" ht="11.25">
      <c r="A28" s="15" t="s">
        <v>24</v>
      </c>
      <c r="B28" s="90">
        <f>SUM(B29:B34)</f>
        <v>387</v>
      </c>
      <c r="C28" s="80"/>
      <c r="D28" s="65"/>
    </row>
    <row r="29" spans="1:4" ht="11.25">
      <c r="A29" s="16" t="s">
        <v>25</v>
      </c>
      <c r="B29" s="91">
        <v>90</v>
      </c>
      <c r="C29" s="80" t="s">
        <v>20</v>
      </c>
      <c r="D29" s="65"/>
    </row>
    <row r="30" spans="1:4" ht="11.25">
      <c r="A30" s="17" t="s">
        <v>26</v>
      </c>
      <c r="B30" s="92">
        <v>81</v>
      </c>
      <c r="C30" s="80" t="s">
        <v>13</v>
      </c>
      <c r="D30" s="65"/>
    </row>
    <row r="31" spans="1:4" ht="11.25">
      <c r="A31" s="71" t="s">
        <v>27</v>
      </c>
      <c r="B31" s="96">
        <v>54</v>
      </c>
      <c r="C31" s="80" t="s">
        <v>13</v>
      </c>
      <c r="D31" s="65"/>
    </row>
    <row r="32" spans="1:4" ht="11.25">
      <c r="A32" s="72"/>
      <c r="B32" s="97"/>
      <c r="C32" s="80" t="s">
        <v>13</v>
      </c>
      <c r="D32" s="65"/>
    </row>
    <row r="33" spans="1:4" ht="11.25">
      <c r="A33" s="17" t="s">
        <v>28</v>
      </c>
      <c r="B33" s="92">
        <v>162</v>
      </c>
      <c r="C33" s="80" t="s">
        <v>13</v>
      </c>
      <c r="D33" s="65"/>
    </row>
    <row r="34" spans="1:4" ht="12" thickBot="1">
      <c r="A34" s="18" t="s">
        <v>29</v>
      </c>
      <c r="B34" s="93"/>
      <c r="C34" s="80" t="s">
        <v>13</v>
      </c>
      <c r="D34" s="65"/>
    </row>
    <row r="35" spans="1:4" ht="9" customHeight="1" thickBot="1">
      <c r="A35" s="94"/>
      <c r="B35" s="95"/>
      <c r="C35" s="80"/>
      <c r="D35" s="65"/>
    </row>
    <row r="36" spans="1:4" ht="11.25">
      <c r="A36" s="15" t="s">
        <v>30</v>
      </c>
      <c r="B36" s="90">
        <f>SUM(B37:B39)</f>
        <v>44.8</v>
      </c>
      <c r="C36" s="80" t="s">
        <v>20</v>
      </c>
      <c r="D36" s="65"/>
    </row>
    <row r="37" spans="1:4" ht="11.25">
      <c r="A37" s="16" t="s">
        <v>31</v>
      </c>
      <c r="B37" s="91">
        <v>10.8</v>
      </c>
      <c r="C37" s="80" t="s">
        <v>13</v>
      </c>
      <c r="D37" s="65"/>
    </row>
    <row r="38" spans="1:4" ht="11.25">
      <c r="A38" s="17" t="s">
        <v>32</v>
      </c>
      <c r="B38" s="92">
        <v>22</v>
      </c>
      <c r="C38" s="80" t="s">
        <v>13</v>
      </c>
      <c r="D38" s="65"/>
    </row>
    <row r="39" spans="1:4" ht="13.5" customHeight="1" thickBot="1">
      <c r="A39" s="18" t="s">
        <v>33</v>
      </c>
      <c r="B39" s="93">
        <v>12</v>
      </c>
      <c r="C39" s="80" t="s">
        <v>13</v>
      </c>
      <c r="D39" s="65"/>
    </row>
    <row r="40" spans="1:4" ht="12" thickBot="1">
      <c r="A40" s="19"/>
      <c r="B40" s="20"/>
      <c r="C40" s="80"/>
      <c r="D40" s="65"/>
    </row>
    <row r="41" spans="1:4" ht="12" thickBot="1">
      <c r="A41" s="83"/>
      <c r="B41" s="84"/>
      <c r="C41" s="64"/>
      <c r="D41" s="65"/>
    </row>
    <row r="42" spans="1:4" s="6" customFormat="1" ht="12" thickBot="1">
      <c r="A42" s="21" t="s">
        <v>34</v>
      </c>
      <c r="B42" s="22">
        <f>+B43+B50</f>
        <v>999.27</v>
      </c>
      <c r="C42" s="81"/>
      <c r="D42" s="79"/>
    </row>
    <row r="43" spans="1:4" s="6" customFormat="1" ht="11.25">
      <c r="A43" s="24" t="s">
        <v>35</v>
      </c>
      <c r="B43" s="25">
        <f>SUM(B44:B48)</f>
        <v>81.67999999999999</v>
      </c>
      <c r="C43" s="81"/>
      <c r="D43" s="79"/>
    </row>
    <row r="44" spans="1:4" ht="11.25">
      <c r="A44" s="26" t="s">
        <v>36</v>
      </c>
      <c r="B44" s="27"/>
      <c r="C44" s="82"/>
      <c r="D44" s="65"/>
    </row>
    <row r="45" spans="1:4" ht="11.25">
      <c r="A45" s="26" t="s">
        <v>37</v>
      </c>
      <c r="B45" s="27">
        <v>16.72</v>
      </c>
      <c r="C45" s="80" t="s">
        <v>38</v>
      </c>
      <c r="D45" s="65"/>
    </row>
    <row r="46" spans="1:4" ht="11.25">
      <c r="A46" s="26" t="s">
        <v>39</v>
      </c>
      <c r="B46" s="27">
        <v>22.8</v>
      </c>
      <c r="C46" s="80" t="s">
        <v>13</v>
      </c>
      <c r="D46" s="65"/>
    </row>
    <row r="47" spans="1:4" ht="11.25">
      <c r="A47" s="26" t="s">
        <v>40</v>
      </c>
      <c r="B47" s="27">
        <v>31.36</v>
      </c>
      <c r="C47" s="80" t="s">
        <v>20</v>
      </c>
      <c r="D47" s="65"/>
    </row>
    <row r="48" spans="1:4" ht="12" thickBot="1">
      <c r="A48" s="29" t="s">
        <v>41</v>
      </c>
      <c r="B48" s="30">
        <v>10.8</v>
      </c>
      <c r="C48" s="80" t="s">
        <v>20</v>
      </c>
      <c r="D48" s="65"/>
    </row>
    <row r="49" spans="1:4" ht="6" customHeight="1" thickBot="1">
      <c r="A49" s="85"/>
      <c r="B49" s="86"/>
      <c r="C49" s="82"/>
      <c r="D49" s="65"/>
    </row>
    <row r="50" spans="1:4" s="6" customFormat="1" ht="11.25">
      <c r="A50" s="24" t="s">
        <v>42</v>
      </c>
      <c r="B50" s="25">
        <f>+B51+B57+B63</f>
        <v>917.59</v>
      </c>
      <c r="C50" s="81"/>
      <c r="D50" s="79"/>
    </row>
    <row r="51" spans="1:4" ht="11.25">
      <c r="A51" s="26" t="s">
        <v>43</v>
      </c>
      <c r="B51" s="32">
        <f>SUM(B52:B55)</f>
        <v>101.75</v>
      </c>
      <c r="C51" s="82"/>
      <c r="D51" s="65"/>
    </row>
    <row r="52" spans="1:4" ht="11.25">
      <c r="A52" s="26" t="s">
        <v>44</v>
      </c>
      <c r="B52" s="27">
        <v>25.75</v>
      </c>
      <c r="C52" s="80" t="s">
        <v>20</v>
      </c>
      <c r="D52" s="65"/>
    </row>
    <row r="53" spans="1:4" ht="11.25">
      <c r="A53" s="26" t="s">
        <v>32</v>
      </c>
      <c r="B53" s="27">
        <v>18</v>
      </c>
      <c r="C53" s="80" t="s">
        <v>13</v>
      </c>
      <c r="D53" s="65"/>
    </row>
    <row r="54" spans="1:4" ht="11.25">
      <c r="A54" s="26" t="s">
        <v>45</v>
      </c>
      <c r="B54" s="27">
        <v>18</v>
      </c>
      <c r="C54" s="80" t="s">
        <v>13</v>
      </c>
      <c r="D54" s="65"/>
    </row>
    <row r="55" spans="1:4" ht="12" thickBot="1">
      <c r="A55" s="29" t="s">
        <v>46</v>
      </c>
      <c r="B55" s="30">
        <v>40</v>
      </c>
      <c r="C55" s="80" t="s">
        <v>13</v>
      </c>
      <c r="D55" s="65"/>
    </row>
    <row r="56" spans="1:3" ht="4.5" customHeight="1" thickBot="1">
      <c r="A56" s="31"/>
      <c r="B56" s="28"/>
      <c r="C56" s="28"/>
    </row>
    <row r="57" spans="1:4" s="6" customFormat="1" ht="11.25">
      <c r="A57" s="24" t="s">
        <v>47</v>
      </c>
      <c r="B57" s="25">
        <f>SUM(B58:B61)</f>
        <v>407.92</v>
      </c>
      <c r="C57" s="23"/>
      <c r="D57" s="63"/>
    </row>
    <row r="58" spans="1:4" ht="11.25">
      <c r="A58" s="26" t="s">
        <v>48</v>
      </c>
      <c r="B58" s="27">
        <v>356.68</v>
      </c>
      <c r="C58" s="80" t="s">
        <v>13</v>
      </c>
      <c r="D58" s="65"/>
    </row>
    <row r="59" spans="1:4" ht="12.75" customHeight="1">
      <c r="A59" s="66" t="s">
        <v>49</v>
      </c>
      <c r="B59" s="68">
        <v>51.24</v>
      </c>
      <c r="C59" s="80" t="s">
        <v>13</v>
      </c>
      <c r="D59" s="65"/>
    </row>
    <row r="60" spans="1:4" ht="11.25">
      <c r="A60" s="67"/>
      <c r="B60" s="69"/>
      <c r="C60" s="80" t="s">
        <v>13</v>
      </c>
      <c r="D60" s="65"/>
    </row>
    <row r="61" spans="1:4" ht="12" thickBot="1">
      <c r="A61" s="29" t="s">
        <v>50</v>
      </c>
      <c r="B61" s="30"/>
      <c r="C61" s="80" t="s">
        <v>13</v>
      </c>
      <c r="D61" s="65"/>
    </row>
    <row r="62" spans="1:3" ht="5.25" customHeight="1" thickBot="1">
      <c r="A62" s="31"/>
      <c r="B62" s="28"/>
      <c r="C62" s="28"/>
    </row>
    <row r="63" spans="1:4" s="6" customFormat="1" ht="11.25">
      <c r="A63" s="24" t="s">
        <v>51</v>
      </c>
      <c r="B63" s="25">
        <f>SUM(B64:B67)</f>
        <v>407.92</v>
      </c>
      <c r="C63" s="81"/>
      <c r="D63" s="79"/>
    </row>
    <row r="64" spans="1:4" ht="11.25">
      <c r="A64" s="26" t="s">
        <v>48</v>
      </c>
      <c r="B64" s="27">
        <f>+B58</f>
        <v>356.68</v>
      </c>
      <c r="C64" s="80" t="s">
        <v>13</v>
      </c>
      <c r="D64" s="65"/>
    </row>
    <row r="65" spans="1:4" ht="11.25">
      <c r="A65" s="66" t="s">
        <v>49</v>
      </c>
      <c r="B65" s="68">
        <f>+B59</f>
        <v>51.24</v>
      </c>
      <c r="C65" s="80" t="s">
        <v>13</v>
      </c>
      <c r="D65" s="65"/>
    </row>
    <row r="66" spans="1:4" ht="11.25">
      <c r="A66" s="67"/>
      <c r="B66" s="69"/>
      <c r="C66" s="80" t="s">
        <v>13</v>
      </c>
      <c r="D66" s="65"/>
    </row>
    <row r="67" spans="1:4" ht="12" thickBot="1">
      <c r="A67" s="29" t="s">
        <v>50</v>
      </c>
      <c r="B67" s="30"/>
      <c r="C67" s="80" t="s">
        <v>13</v>
      </c>
      <c r="D67" s="65"/>
    </row>
    <row r="68" ht="12" thickBot="1"/>
    <row r="69" spans="1:4" s="6" customFormat="1" ht="11.25">
      <c r="A69" s="33" t="s">
        <v>52</v>
      </c>
      <c r="B69" s="5">
        <f>SUM(B70)</f>
        <v>6</v>
      </c>
      <c r="C69" s="34"/>
      <c r="D69" s="63"/>
    </row>
    <row r="70" spans="1:4" ht="12" thickBot="1">
      <c r="A70" s="35" t="s">
        <v>53</v>
      </c>
      <c r="B70" s="36">
        <v>6</v>
      </c>
      <c r="C70" s="80" t="s">
        <v>20</v>
      </c>
      <c r="D70" s="65"/>
    </row>
    <row r="71" ht="12" thickBot="1"/>
    <row r="72" spans="1:4" s="6" customFormat="1" ht="11.25">
      <c r="A72" s="33" t="s">
        <v>54</v>
      </c>
      <c r="B72" s="5">
        <f>SUM(B73:B83)</f>
        <v>608</v>
      </c>
      <c r="C72" s="78"/>
      <c r="D72" s="79"/>
    </row>
    <row r="73" spans="1:4" ht="11.25">
      <c r="A73" s="37" t="s">
        <v>55</v>
      </c>
      <c r="B73" s="38">
        <v>190</v>
      </c>
      <c r="C73" s="80" t="s">
        <v>20</v>
      </c>
      <c r="D73" s="65"/>
    </row>
    <row r="74" spans="1:4" ht="11.25">
      <c r="A74" s="37" t="s">
        <v>56</v>
      </c>
      <c r="B74" s="38">
        <v>50</v>
      </c>
      <c r="C74" s="80" t="s">
        <v>13</v>
      </c>
      <c r="D74" s="65"/>
    </row>
    <row r="75" spans="1:4" ht="11.25">
      <c r="A75" s="37" t="s">
        <v>57</v>
      </c>
      <c r="B75" s="38">
        <v>30</v>
      </c>
      <c r="C75" s="80" t="s">
        <v>13</v>
      </c>
      <c r="D75" s="65"/>
    </row>
    <row r="76" spans="1:4" ht="11.25">
      <c r="A76" s="37" t="s">
        <v>58</v>
      </c>
      <c r="B76" s="38">
        <v>70</v>
      </c>
      <c r="C76" s="80" t="s">
        <v>20</v>
      </c>
      <c r="D76" s="65"/>
    </row>
    <row r="77" spans="1:4" ht="11.25">
      <c r="A77" s="37" t="s">
        <v>59</v>
      </c>
      <c r="B77" s="38">
        <v>10</v>
      </c>
      <c r="C77" s="80" t="s">
        <v>20</v>
      </c>
      <c r="D77" s="65"/>
    </row>
    <row r="78" spans="1:4" ht="11.25">
      <c r="A78" s="37" t="s">
        <v>60</v>
      </c>
      <c r="B78" s="38">
        <v>33.75</v>
      </c>
      <c r="C78" s="80" t="s">
        <v>38</v>
      </c>
      <c r="D78" s="65"/>
    </row>
    <row r="79" spans="1:4" ht="11.25">
      <c r="A79" s="37" t="s">
        <v>61</v>
      </c>
      <c r="B79" s="38">
        <v>20.25</v>
      </c>
      <c r="C79" s="80" t="s">
        <v>20</v>
      </c>
      <c r="D79" s="65"/>
    </row>
    <row r="80" spans="1:4" ht="11.25">
      <c r="A80" s="37" t="s">
        <v>62</v>
      </c>
      <c r="B80" s="38">
        <v>108</v>
      </c>
      <c r="C80" s="80" t="s">
        <v>13</v>
      </c>
      <c r="D80" s="65"/>
    </row>
    <row r="81" spans="1:4" ht="11.25">
      <c r="A81" s="37" t="s">
        <v>63</v>
      </c>
      <c r="B81" s="38">
        <v>39.6</v>
      </c>
      <c r="C81" s="80" t="s">
        <v>13</v>
      </c>
      <c r="D81" s="65"/>
    </row>
    <row r="82" spans="1:4" ht="11.25">
      <c r="A82" s="39" t="s">
        <v>64</v>
      </c>
      <c r="B82" s="40">
        <v>6</v>
      </c>
      <c r="C82" s="80" t="s">
        <v>38</v>
      </c>
      <c r="D82" s="65"/>
    </row>
    <row r="83" spans="1:4" ht="12" thickBot="1">
      <c r="A83" s="41" t="s">
        <v>65</v>
      </c>
      <c r="B83" s="42">
        <v>50.4</v>
      </c>
      <c r="C83" s="80" t="s">
        <v>13</v>
      </c>
      <c r="D83" s="65"/>
    </row>
    <row r="85" ht="12" thickBot="1"/>
    <row r="86" spans="1:4" s="45" customFormat="1" ht="15.75">
      <c r="A86" s="43" t="s">
        <v>66</v>
      </c>
      <c r="B86" s="44">
        <f>SUM(B87:B90)</f>
        <v>2678.8999999999996</v>
      </c>
      <c r="D86" s="76"/>
    </row>
    <row r="87" spans="1:4" s="48" customFormat="1" ht="15.75">
      <c r="A87" s="46" t="s">
        <v>90</v>
      </c>
      <c r="B87" s="47">
        <f>+B3+B15</f>
        <v>524.6999999999999</v>
      </c>
      <c r="D87" s="77"/>
    </row>
    <row r="88" spans="1:4" s="48" customFormat="1" ht="15.75">
      <c r="A88" s="46" t="s">
        <v>16</v>
      </c>
      <c r="B88" s="47">
        <f>+B20</f>
        <v>1540.1999999999998</v>
      </c>
      <c r="D88" s="77"/>
    </row>
    <row r="89" spans="1:4" s="48" customFormat="1" ht="15.75">
      <c r="A89" s="46" t="s">
        <v>67</v>
      </c>
      <c r="B89" s="47">
        <f>+B69</f>
        <v>6</v>
      </c>
      <c r="D89" s="77"/>
    </row>
    <row r="90" spans="1:4" s="48" customFormat="1" ht="16.5" thickBot="1">
      <c r="A90" s="49" t="s">
        <v>68</v>
      </c>
      <c r="B90" s="50">
        <f>+B72</f>
        <v>608</v>
      </c>
      <c r="D90" s="77"/>
    </row>
  </sheetData>
  <mergeCells count="7">
    <mergeCell ref="A65:A66"/>
    <mergeCell ref="B65:B66"/>
    <mergeCell ref="A1:D1"/>
    <mergeCell ref="A31:A32"/>
    <mergeCell ref="B31:B32"/>
    <mergeCell ref="A59:A60"/>
    <mergeCell ref="B59:B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C52" sqref="C52"/>
    </sheetView>
  </sheetViews>
  <sheetFormatPr defaultColWidth="9.140625" defaultRowHeight="12.75"/>
  <cols>
    <col min="1" max="1" width="7.57421875" style="0" customWidth="1"/>
    <col min="2" max="6" width="6.7109375" style="0" customWidth="1"/>
    <col min="8" max="18" width="6.7109375" style="0" customWidth="1"/>
    <col min="19" max="19" width="6.421875" style="0" customWidth="1"/>
    <col min="20" max="22" width="6.7109375" style="0" customWidth="1"/>
  </cols>
  <sheetData>
    <row r="1" spans="1:18" ht="12.75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3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ht="9" customHeight="1"/>
    <row r="6" spans="11:18" ht="39.75">
      <c r="K6" s="51" t="s">
        <v>70</v>
      </c>
      <c r="R6" s="51" t="s">
        <v>71</v>
      </c>
    </row>
    <row r="8" ht="12.75">
      <c r="S8" s="52"/>
    </row>
    <row r="9" ht="2.25" customHeight="1"/>
    <row r="10" ht="12.75" hidden="1"/>
    <row r="11" ht="1.5" customHeight="1" hidden="1"/>
    <row r="12" ht="12.75" hidden="1"/>
    <row r="13" ht="12.75" hidden="1"/>
    <row r="14" ht="12.75" hidden="1"/>
    <row r="15" ht="12.75" hidden="1"/>
    <row r="16" ht="12.75" hidden="1"/>
    <row r="17" ht="5.25" customHeight="1"/>
    <row r="18" spans="1:17" s="53" customFormat="1" ht="9" customHeight="1">
      <c r="A18" s="74" t="s">
        <v>72</v>
      </c>
      <c r="B18" s="74"/>
      <c r="C18" s="74" t="s">
        <v>72</v>
      </c>
      <c r="D18" s="74"/>
      <c r="E18" s="74" t="s">
        <v>73</v>
      </c>
      <c r="F18" s="74"/>
      <c r="G18" s="74"/>
      <c r="H18" s="74"/>
      <c r="I18" s="74" t="s">
        <v>72</v>
      </c>
      <c r="J18" s="74"/>
      <c r="O18" s="74" t="s">
        <v>72</v>
      </c>
      <c r="P18" s="74"/>
      <c r="Q18" s="53" t="s">
        <v>74</v>
      </c>
    </row>
    <row r="19" s="53" customFormat="1" ht="6.75" customHeight="1"/>
    <row r="20" spans="1:10" s="53" customFormat="1" ht="12.75" customHeight="1">
      <c r="A20" s="74" t="s">
        <v>75</v>
      </c>
      <c r="B20" s="74"/>
      <c r="C20" s="74"/>
      <c r="D20" s="74"/>
      <c r="E20" s="74"/>
      <c r="F20" s="74"/>
      <c r="G20" s="74"/>
      <c r="H20" s="74"/>
      <c r="I20" s="74"/>
      <c r="J20" s="7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31" ht="48.75">
      <c r="S31" s="52" t="s">
        <v>76</v>
      </c>
    </row>
    <row r="34" ht="3" customHeight="1"/>
    <row r="35" ht="8.25" customHeight="1" hidden="1"/>
    <row r="36" ht="9" customHeight="1" hidden="1"/>
    <row r="37" ht="12.75" hidden="1"/>
    <row r="38" spans="1:18" s="53" customFormat="1" ht="11.25">
      <c r="A38" s="74" t="s">
        <v>73</v>
      </c>
      <c r="B38" s="74"/>
      <c r="C38" s="74"/>
      <c r="D38" s="74"/>
      <c r="E38" s="74" t="s">
        <v>77</v>
      </c>
      <c r="F38" s="74"/>
      <c r="G38" s="74" t="s">
        <v>77</v>
      </c>
      <c r="H38" s="74"/>
      <c r="I38" s="74" t="s">
        <v>77</v>
      </c>
      <c r="J38" s="74"/>
      <c r="K38" s="74" t="s">
        <v>78</v>
      </c>
      <c r="L38" s="74"/>
      <c r="M38" s="74"/>
      <c r="N38" s="74"/>
      <c r="O38" s="74"/>
      <c r="P38" s="74"/>
      <c r="Q38" s="74" t="s">
        <v>77</v>
      </c>
      <c r="R38" s="74"/>
    </row>
    <row r="39" ht="6" customHeight="1"/>
    <row r="40" spans="2:17" ht="10.5" customHeight="1">
      <c r="B40" s="74" t="s">
        <v>79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2" spans="2:6" ht="12.75">
      <c r="B42" s="55" t="s">
        <v>80</v>
      </c>
      <c r="C42" s="56"/>
      <c r="D42" s="56"/>
      <c r="E42" s="56"/>
      <c r="F42" s="56"/>
    </row>
    <row r="43" spans="2:17" ht="12.75">
      <c r="B43" s="75" t="s">
        <v>81</v>
      </c>
      <c r="C43" s="75"/>
      <c r="D43" s="75"/>
      <c r="E43" s="55">
        <v>342</v>
      </c>
      <c r="K43" s="57" t="s">
        <v>82</v>
      </c>
      <c r="L43" s="58"/>
      <c r="M43" s="58"/>
      <c r="N43" s="58"/>
      <c r="O43" s="58"/>
      <c r="P43" s="58"/>
      <c r="Q43" s="58"/>
    </row>
    <row r="44" spans="2:11" ht="12.75">
      <c r="B44" s="75" t="s">
        <v>83</v>
      </c>
      <c r="C44" s="75"/>
      <c r="D44" s="75"/>
      <c r="E44" s="55">
        <f>+E43*E45</f>
        <v>991.8</v>
      </c>
      <c r="K44" s="59"/>
    </row>
    <row r="45" spans="2:19" ht="12.75">
      <c r="B45" s="56" t="s">
        <v>84</v>
      </c>
      <c r="C45" s="56"/>
      <c r="D45" s="56"/>
      <c r="E45" s="56">
        <v>2.9</v>
      </c>
      <c r="K45" s="60" t="s">
        <v>85</v>
      </c>
      <c r="L45" s="61"/>
      <c r="M45" s="61"/>
      <c r="N45" s="61"/>
      <c r="O45" s="61"/>
      <c r="P45" s="61"/>
      <c r="Q45" s="61"/>
      <c r="R45" s="61"/>
      <c r="S45" s="61"/>
    </row>
  </sheetData>
  <mergeCells count="16">
    <mergeCell ref="B44:D44"/>
    <mergeCell ref="K38:P38"/>
    <mergeCell ref="Q38:R38"/>
    <mergeCell ref="B40:Q40"/>
    <mergeCell ref="B43:D43"/>
    <mergeCell ref="A20:J20"/>
    <mergeCell ref="A38:D38"/>
    <mergeCell ref="E38:F38"/>
    <mergeCell ref="G38:H38"/>
    <mergeCell ref="I38:J38"/>
    <mergeCell ref="A1:R2"/>
    <mergeCell ref="A18:B18"/>
    <mergeCell ref="C18:D18"/>
    <mergeCell ref="E18:H18"/>
    <mergeCell ref="I18:J18"/>
    <mergeCell ref="O18:P1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ZSNP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asa27810</dc:creator>
  <cp:keywords/>
  <dc:description/>
  <cp:lastModifiedBy>asa27810</cp:lastModifiedBy>
  <cp:lastPrinted>2013-03-28T07:12:03Z</cp:lastPrinted>
  <dcterms:created xsi:type="dcterms:W3CDTF">2012-08-14T05:54:43Z</dcterms:created>
  <dcterms:modified xsi:type="dcterms:W3CDTF">2014-10-03T06:44:11Z</dcterms:modified>
  <cp:category/>
  <cp:version/>
  <cp:contentType/>
  <cp:contentStatus/>
</cp:coreProperties>
</file>