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Položky" sheetId="1" r:id="rId1"/>
    <sheet name="List1" sheetId="2" r:id="rId2"/>
    <sheet name="List2" sheetId="3" r:id="rId3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'Položky'!$A$1:$J$69</definedName>
    <definedName name="PocetMJ">#REF!</definedName>
    <definedName name="Položky">#REF!</definedName>
    <definedName name="Poznamka">#REF!</definedName>
    <definedName name="Projektant">#REF!</definedName>
    <definedName name="PSV">#REF!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<sst xmlns="http://schemas.openxmlformats.org/spreadsheetml/2006/main" count="251" uniqueCount="157">
  <si>
    <t>Objekt :</t>
  </si>
  <si>
    <t>Stavba :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</si>
  <si>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</si>
  <si>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</si>
  <si>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</si>
  <si>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</si>
  <si>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</si>
  <si>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</si>
  <si>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</si>
  <si>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</si>
  <si>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</si>
  <si>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</si>
  <si>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</si>
  <si>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Celkem za</t>
  </si>
  <si>
    <t>m3</t>
  </si>
  <si>
    <t>m2</t>
  </si>
  <si>
    <t>Železobeton základových desek C 20/25</t>
  </si>
  <si>
    <t>Bednění stěn základových desek - zřízení</t>
  </si>
  <si>
    <t>Bednění stěn základových desek - odstranění</t>
  </si>
  <si>
    <t>kus</t>
  </si>
  <si>
    <t>Překlad Heluz vysoký, nosný 23,8/7/125 cm</t>
  </si>
  <si>
    <t>Překlad Heluz vysoký, nosný 23,8/7/150 cm</t>
  </si>
  <si>
    <t>Překlad Heluz vysoký, nosný 23,8/7/250 cm</t>
  </si>
  <si>
    <t>Překlad Heluz vysoký, nosný 23,8/7/350 cm</t>
  </si>
  <si>
    <t>Překlad Heluz plochý 11,5/7,1/125 cm</t>
  </si>
  <si>
    <t>m</t>
  </si>
  <si>
    <t>Přizdívky z desek Ytong tl. 50 mm</t>
  </si>
  <si>
    <t>Přizdívky z desek Ytong tl. 150 mm</t>
  </si>
  <si>
    <t>Přizdívky z desek Ytong tl. 200 mm</t>
  </si>
  <si>
    <t>Obezdívky van z desek Ytong tl. 50 mm</t>
  </si>
  <si>
    <t>Tvarovky U Heluz, výplň liaporbeton U profil 240/300/238</t>
  </si>
  <si>
    <t>Předstěna SDK,tl.55mm,1x ocel.kce CD,1x RBI 12,5mm</t>
  </si>
  <si>
    <t>Ztužující pásy a věnce z betonu železového C 20/25</t>
  </si>
  <si>
    <t>Bednění ztužujících pásů a věnců - zřízení</t>
  </si>
  <si>
    <t>Bednění ztužujících pásů a věnců - odstranění</t>
  </si>
  <si>
    <t>Výztuž ztužujících pásů a věnců z oceli 10505</t>
  </si>
  <si>
    <t>Podhledy SDK, kovová.kce CD. 1x deska RB 12,5 mm</t>
  </si>
  <si>
    <t>Podhledy SDK, kovová.kce CD. 1x deska RBI 12,5 mm</t>
  </si>
  <si>
    <t>Podkroví SDK,OK CD, záv.krokv.izolace,1xRB tl.12,5 bez dodávky a montáže izolace</t>
  </si>
  <si>
    <t>Podkroví SDK,OK CD,záv.krokv.izolace,1xRBI tl.12,5 bez dodávky a montáže izolace</t>
  </si>
  <si>
    <t>Příplatek za opláštění střešního okna</t>
  </si>
  <si>
    <t>Komunikace z dlažby zámkové, podklad štěrkopísek dlažba přírodní tloušťka 8 cm</t>
  </si>
  <si>
    <t>Zakrývání výplní vnitřních otvorů</t>
  </si>
  <si>
    <t>Zakrývání výplní vnějších otvorů z lešení</t>
  </si>
  <si>
    <t>Izolace suterénu Baumit XPS tl. 120 mm, bez PÚ</t>
  </si>
  <si>
    <t>Montáž výztužné sítě (perlinky) do stěrky-stěny včetně výztužné sítě a stěrkového tmelu Baumit</t>
  </si>
  <si>
    <t>Omítka stěn dekorativ. Terra-marmolit střednězrnná</t>
  </si>
  <si>
    <t>Montáž soklové lišty</t>
  </si>
  <si>
    <t>Zateplovací systém Baumit, fasáda, EPS F tl.160 mm zakončený stěrkou s výztužnou tkaninou</t>
  </si>
  <si>
    <t>Zateplovací systém Baumit, ostění, EPS F tl. 60 mm zakončený stěrkou s výztužnou tkaninou</t>
  </si>
  <si>
    <t>Omítka stěn,silikonová,Terrasol zrnitý 1,5 mm,sl.2</t>
  </si>
  <si>
    <t>Mazanina betonová tl. 5 - 8 cm C 20/25</t>
  </si>
  <si>
    <t>Příplatek za přehlaz. mazanin pod povlaky tl. 8 cm</t>
  </si>
  <si>
    <t>Příplatek za stržení povrchu mazaniny tl. 8 cm</t>
  </si>
  <si>
    <t>h</t>
  </si>
  <si>
    <t>Osazení záhon.obrubníků do lože z C 12/15 s opěrou včetně obrubníku ABO 4 - 5    50/5/25</t>
  </si>
  <si>
    <t>Osazení stojat. obrub.bet. s opěrou,lože z C 12/15 včetně obrubníku ABO 2 - 15 100/15/25</t>
  </si>
  <si>
    <t>Povlaková krytina střech do 10°, podklad. textilie 1 vrstva - materiál ve specifikaci</t>
  </si>
  <si>
    <t>Geotextilie FILTEK 300 g/m2 š. 200cm 100% PP</t>
  </si>
  <si>
    <t>Krytina střech do 10° fólie, 4 kotvy/m2</t>
  </si>
  <si>
    <t>Fólie ALKORPLAN 35176 tl. 1,5 mm š. 1600 mm</t>
  </si>
  <si>
    <t>Izolace tepelná stěn vložením do konstrukce</t>
  </si>
  <si>
    <t>kpl</t>
  </si>
  <si>
    <t>Penetrace podkladu pod dlažby</t>
  </si>
  <si>
    <t>Obklad soklíků keram.rovných, tmel,výška 10 cm</t>
  </si>
  <si>
    <t>Řezání dlaždic keramických pro soklíky</t>
  </si>
  <si>
    <t>Penetrace podkladu pod obklady</t>
  </si>
  <si>
    <t>Montáž obkladů stěn, porovin.,tmel, nad 20x25 cm Unifix 2K (lepidlo), ASO-Flexfuge (spár.hmota)</t>
  </si>
  <si>
    <t>199000002R00</t>
  </si>
  <si>
    <t>273321321R00</t>
  </si>
  <si>
    <t>273361921RT4</t>
  </si>
  <si>
    <t>273351215R00</t>
  </si>
  <si>
    <t>273351216R00</t>
  </si>
  <si>
    <t>311237324R00</t>
  </si>
  <si>
    <t>311237334R00</t>
  </si>
  <si>
    <t>311237441R00</t>
  </si>
  <si>
    <t>317167211R00</t>
  </si>
  <si>
    <t>317167212R00</t>
  </si>
  <si>
    <t>317167216R00</t>
  </si>
  <si>
    <t>317167220R00</t>
  </si>
  <si>
    <t>342247522R00</t>
  </si>
  <si>
    <t>317167122R00</t>
  </si>
  <si>
    <t>346275111R00</t>
  </si>
  <si>
    <t>346275115R00</t>
  </si>
  <si>
    <t>346275116R00</t>
  </si>
  <si>
    <t>346244311R00</t>
  </si>
  <si>
    <t>317121031RT2</t>
  </si>
  <si>
    <t>347013113R00</t>
  </si>
  <si>
    <t>417321315R00</t>
  </si>
  <si>
    <t>417351115R00</t>
  </si>
  <si>
    <t>417351116R00</t>
  </si>
  <si>
    <t>417361821R00</t>
  </si>
  <si>
    <t>416021121R00</t>
  </si>
  <si>
    <t>416021123R00</t>
  </si>
  <si>
    <t>447113121RZ1</t>
  </si>
  <si>
    <t>447113123RZ1</t>
  </si>
  <si>
    <t>416091071R00</t>
  </si>
  <si>
    <t>591050020RAA</t>
  </si>
  <si>
    <t>610991111R00</t>
  </si>
  <si>
    <t>602012161RT1</t>
  </si>
  <si>
    <t>620991121R00</t>
  </si>
  <si>
    <t>622311513R00</t>
  </si>
  <si>
    <t>622481211RT2</t>
  </si>
  <si>
    <t>622432112R00</t>
  </si>
  <si>
    <t>622300151R00</t>
  </si>
  <si>
    <t>622311135RV1</t>
  </si>
  <si>
    <t>622311154RV1</t>
  </si>
  <si>
    <t>622471511R00</t>
  </si>
  <si>
    <t>631312621R00</t>
  </si>
  <si>
    <t>631319151R00</t>
  </si>
  <si>
    <t>631319171R00</t>
  </si>
  <si>
    <t>900R01</t>
  </si>
  <si>
    <t>916561111RT4</t>
  </si>
  <si>
    <t>917862111RT7</t>
  </si>
  <si>
    <t>711111001RT1</t>
  </si>
  <si>
    <t>711141559RT2</t>
  </si>
  <si>
    <t>711747067R00</t>
  </si>
  <si>
    <t>712391171RT1</t>
  </si>
  <si>
    <t>712372111R00</t>
  </si>
  <si>
    <t>713131130R00</t>
  </si>
  <si>
    <t>771101210R00</t>
  </si>
  <si>
    <t>771475014R00</t>
  </si>
  <si>
    <t>771479001R00</t>
  </si>
  <si>
    <t>771575109RV4</t>
  </si>
  <si>
    <t>781101210R00</t>
  </si>
  <si>
    <t>781415016RT3</t>
  </si>
  <si>
    <t>Ptice</t>
  </si>
  <si>
    <t>Příčky z cihel HEBEL, lepidlo, tl. 7,5 cm</t>
  </si>
  <si>
    <t>Založení trávníku vč osiva</t>
  </si>
  <si>
    <t>Omítka vápenocementová lehčená strojně tloušťka vrstvy 15 mm</t>
  </si>
  <si>
    <t xml:space="preserve">Montáž podlah keram.,hladké, tmel, 30x30 cm </t>
  </si>
  <si>
    <t>Stěna z pálené AKU cihly 25 brouš.tl. 25 cm</t>
  </si>
  <si>
    <t>Stěna z pálené AKU cihly 17,5 brouš.  tl.17,5 cm</t>
  </si>
  <si>
    <t>Zdivo z pálených bloků brouš., tl. 30 cm</t>
  </si>
  <si>
    <t>Geotextilie  300 g/m2 š. 200cm  podkladní</t>
  </si>
  <si>
    <t>Geotextilie  300 g/m2 š. 200cm  krycí</t>
  </si>
  <si>
    <t>FATRAFOL 803 1,5mm izolace proti vlhkosti, tlakové vodě a radonu</t>
  </si>
  <si>
    <t>Izolace proti vlhkosti, tlakové vodě a radonu</t>
  </si>
  <si>
    <t>Oprac. prostupů pod objímkou,  D do 300 mm</t>
  </si>
  <si>
    <t>Výztuž základových desek ze svařovaných sítí průměr drátu  10 a 6mm, oka 150/150 mm vázaná 2 vrstvy</t>
  </si>
  <si>
    <t>kpl dvojdům</t>
  </si>
  <si>
    <t>1/2 rodinného dvojdomu</t>
  </si>
  <si>
    <t>betonáž desky - 4 lidi + betonpumpa cca 3 hod</t>
  </si>
  <si>
    <t>pokládka distančních PVC lišt, spodní vrstva KARI prům10 vyvázání U výztuže čel desky po 15 cm, kovové didtanční vlny,vrchní vrstva Kari prům 6</t>
  </si>
  <si>
    <t>systémové bednění 30 cm vysoké - montáž po obvodu</t>
  </si>
  <si>
    <t>dtto</t>
  </si>
  <si>
    <t>vyzdívka AKU cihel na maltu</t>
  </si>
  <si>
    <t>vyzdívka broušených cihel na pěnu</t>
  </si>
  <si>
    <t>osazení překladu</t>
  </si>
  <si>
    <t>vyzdívka příček</t>
  </si>
  <si>
    <t xml:space="preserve">Přilepení tvarovek a zabetonování zakončení mezibytové příčky </t>
  </si>
  <si>
    <t>montáž</t>
  </si>
  <si>
    <t>betonáž pumpou jen práce cca 3 lidi 2 hod</t>
  </si>
  <si>
    <t>práce</t>
  </si>
  <si>
    <t>vázání armatury věnců</t>
  </si>
  <si>
    <t>mezibytové stěny</t>
  </si>
  <si>
    <t>HZS stavební dělník  stavební přípomoce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</si>
</sst>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  <numFmt numFmtId="168" formatCode="#,##0.0000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\.\ mmmm\ yyyy"/>
    <numFmt numFmtId="175" formatCode="[$€-2]\ #\ ##,000_);[Red]\([$€-2]\ #\ ##,000\)"/>
    <numFmt numFmtId="176" formatCode="#,##0.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_-* #,##0.000000\ _K_č_-;\-* #,##0.000000\ _K_č_-;_-* &quot;-&quot;??\ _K_č_-;_-@_-"/>
    <numFmt numFmtId="181" formatCode="_-* #,##0.0000000\ _K_č_-;\-* #,##0.0000000\ _K_č_-;_-* &quot;-&quot;??\ _K_č_-;_-@_-"/>
    <numFmt numFmtId="182" formatCode="_-* #,##0.0\ _K_č_-;\-* #,##0.0\ _K_č_-;_-* &quot;-&quot;??\ _K_č_-;_-@_-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u val="single"/>
      <sz val="1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Tahoma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double"/>
      <top style="double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47" applyFont="1" applyBorder="1">
      <alignment/>
      <protection/>
    </xf>
    <xf numFmtId="0" fontId="2" fillId="0" borderId="10" xfId="47" applyFont="1" applyBorder="1">
      <alignment/>
      <protection/>
    </xf>
    <xf numFmtId="0" fontId="2" fillId="0" borderId="10" xfId="47" applyFont="1" applyBorder="1" applyAlignment="1">
      <alignment horizontal="right"/>
      <protection/>
    </xf>
    <xf numFmtId="0" fontId="3" fillId="0" borderId="11" xfId="47" applyFont="1" applyBorder="1">
      <alignment/>
      <protection/>
    </xf>
    <xf numFmtId="0" fontId="2" fillId="0" borderId="11" xfId="47" applyFont="1" applyBorder="1">
      <alignment/>
      <protection/>
    </xf>
    <xf numFmtId="0" fontId="2" fillId="0" borderId="11" xfId="47" applyFont="1" applyBorder="1" applyAlignment="1">
      <alignment horizontal="right"/>
      <protection/>
    </xf>
    <xf numFmtId="0" fontId="2" fillId="0" borderId="0" xfId="47" applyFont="1">
      <alignment/>
      <protection/>
    </xf>
    <xf numFmtId="0" fontId="8" fillId="0" borderId="0" xfId="47" applyFont="1" applyAlignment="1">
      <alignment horizontal="centerContinuous"/>
      <protection/>
    </xf>
    <xf numFmtId="0" fontId="9" fillId="0" borderId="0" xfId="47" applyFont="1" applyAlignment="1">
      <alignment horizontal="centerContinuous"/>
      <protection/>
    </xf>
    <xf numFmtId="0" fontId="9" fillId="0" borderId="0" xfId="47" applyFont="1" applyAlignment="1">
      <alignment horizontal="right"/>
      <protection/>
    </xf>
    <xf numFmtId="0" fontId="6" fillId="0" borderId="0" xfId="47" applyFont="1" applyFill="1">
      <alignment/>
      <protection/>
    </xf>
    <xf numFmtId="0" fontId="2" fillId="0" borderId="0" xfId="47" applyFont="1" applyFill="1">
      <alignment/>
      <protection/>
    </xf>
    <xf numFmtId="0" fontId="2" fillId="0" borderId="0" xfId="47" applyFont="1" applyFill="1" applyAlignment="1">
      <alignment horizontal="right"/>
      <protection/>
    </xf>
    <xf numFmtId="0" fontId="2" fillId="0" borderId="0" xfId="47" applyFont="1" applyFill="1" applyAlignment="1">
      <alignment/>
      <protection/>
    </xf>
    <xf numFmtId="49" fontId="4" fillId="0" borderId="12" xfId="47" applyNumberFormat="1" applyFont="1" applyFill="1" applyBorder="1">
      <alignment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13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10" fillId="0" borderId="12" xfId="47" applyFont="1" applyFill="1" applyBorder="1">
      <alignment/>
      <protection/>
    </xf>
    <xf numFmtId="0" fontId="2" fillId="0" borderId="0" xfId="47" applyFont="1" applyBorder="1">
      <alignment/>
      <protection/>
    </xf>
    <xf numFmtId="0" fontId="2" fillId="0" borderId="0" xfId="47" applyFont="1" applyAlignment="1">
      <alignment horizontal="right"/>
      <protection/>
    </xf>
    <xf numFmtId="0" fontId="2" fillId="0" borderId="0" xfId="47" applyFont="1" applyBorder="1" applyAlignment="1">
      <alignment horizontal="right"/>
      <protection/>
    </xf>
    <xf numFmtId="49" fontId="2" fillId="0" borderId="14" xfId="47" applyNumberFormat="1" applyFont="1" applyFill="1" applyBorder="1" applyAlignment="1">
      <alignment horizontal="left" vertical="center"/>
      <protection/>
    </xf>
    <xf numFmtId="0" fontId="2" fillId="0" borderId="14" xfId="47" applyFont="1" applyFill="1" applyBorder="1" applyAlignment="1">
      <alignment vertical="center" wrapText="1"/>
      <protection/>
    </xf>
    <xf numFmtId="49" fontId="2" fillId="0" borderId="14" xfId="47" applyNumberFormat="1" applyFont="1" applyFill="1" applyBorder="1" applyAlignment="1">
      <alignment horizontal="center" vertical="center" shrinkToFit="1"/>
      <protection/>
    </xf>
    <xf numFmtId="4" fontId="2" fillId="0" borderId="14" xfId="47" applyNumberFormat="1" applyFont="1" applyFill="1" applyBorder="1" applyAlignment="1">
      <alignment horizontal="right" vertical="center"/>
      <protection/>
    </xf>
    <xf numFmtId="4" fontId="2" fillId="0" borderId="14" xfId="47" applyNumberFormat="1" applyFont="1" applyFill="1" applyBorder="1" applyAlignment="1">
      <alignment vertical="center"/>
      <protection/>
    </xf>
    <xf numFmtId="167" fontId="2" fillId="0" borderId="14" xfId="47" applyNumberFormat="1" applyFont="1" applyFill="1" applyBorder="1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2" fillId="0" borderId="15" xfId="47" applyFont="1" applyFill="1" applyBorder="1" applyAlignment="1">
      <alignment horizontal="center" vertical="center"/>
      <protection/>
    </xf>
    <xf numFmtId="49" fontId="3" fillId="0" borderId="15" xfId="47" applyNumberFormat="1" applyFont="1" applyFill="1" applyBorder="1" applyAlignment="1">
      <alignment horizontal="left" vertical="center"/>
      <protection/>
    </xf>
    <xf numFmtId="0" fontId="3" fillId="0" borderId="15" xfId="47" applyFont="1" applyFill="1" applyBorder="1" applyAlignment="1">
      <alignment vertical="center"/>
      <protection/>
    </xf>
    <xf numFmtId="4" fontId="2" fillId="0" borderId="15" xfId="47" applyNumberFormat="1" applyFont="1" applyFill="1" applyBorder="1" applyAlignment="1">
      <alignment horizontal="right" vertical="center"/>
      <protection/>
    </xf>
    <xf numFmtId="4" fontId="5" fillId="0" borderId="15" xfId="47" applyNumberFormat="1" applyFont="1" applyFill="1" applyBorder="1" applyAlignment="1">
      <alignment vertical="center"/>
      <protection/>
    </xf>
    <xf numFmtId="0" fontId="5" fillId="0" borderId="15" xfId="47" applyFont="1" applyFill="1" applyBorder="1" applyAlignment="1">
      <alignment vertical="center"/>
      <protection/>
    </xf>
    <xf numFmtId="167" fontId="5" fillId="0" borderId="15" xfId="47" applyNumberFormat="1" applyFont="1" applyFill="1" applyBorder="1" applyAlignment="1">
      <alignment vertical="center"/>
      <protection/>
    </xf>
    <xf numFmtId="0" fontId="2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2" fillId="0" borderId="0" xfId="47" applyFont="1" applyAlignment="1">
      <alignment horizontal="right" vertical="center"/>
      <protection/>
    </xf>
    <xf numFmtId="0" fontId="12" fillId="0" borderId="0" xfId="47" applyFont="1" applyBorder="1" applyAlignment="1">
      <alignment vertical="center"/>
      <protection/>
    </xf>
    <xf numFmtId="3" fontId="12" fillId="0" borderId="0" xfId="47" applyNumberFormat="1" applyFont="1" applyBorder="1" applyAlignment="1">
      <alignment horizontal="right" vertical="center"/>
      <protection/>
    </xf>
    <xf numFmtId="4" fontId="12" fillId="0" borderId="0" xfId="47" applyNumberFormat="1" applyFont="1" applyBorder="1" applyAlignment="1">
      <alignment vertical="center"/>
      <protection/>
    </xf>
    <xf numFmtId="0" fontId="11" fillId="0" borderId="0" xfId="47" applyFont="1" applyBorder="1" applyAlignment="1">
      <alignment vertical="center"/>
      <protection/>
    </xf>
    <xf numFmtId="0" fontId="2" fillId="0" borderId="0" xfId="47" applyFont="1" applyBorder="1" applyAlignment="1">
      <alignment horizontal="right" vertical="center"/>
      <protection/>
    </xf>
    <xf numFmtId="49" fontId="2" fillId="33" borderId="14" xfId="47" applyNumberFormat="1" applyFont="1" applyFill="1" applyBorder="1" applyAlignment="1">
      <alignment horizontal="left" vertical="center"/>
      <protection/>
    </xf>
    <xf numFmtId="0" fontId="2" fillId="33" borderId="14" xfId="47" applyFont="1" applyFill="1" applyBorder="1" applyAlignment="1">
      <alignment vertical="center" wrapText="1"/>
      <protection/>
    </xf>
    <xf numFmtId="49" fontId="2" fillId="33" borderId="14" xfId="47" applyNumberFormat="1" applyFont="1" applyFill="1" applyBorder="1" applyAlignment="1">
      <alignment horizontal="center" vertical="center" shrinkToFit="1"/>
      <protection/>
    </xf>
    <xf numFmtId="4" fontId="2" fillId="33" borderId="14" xfId="47" applyNumberFormat="1" applyFont="1" applyFill="1" applyBorder="1" applyAlignment="1">
      <alignment horizontal="right" vertical="center"/>
      <protection/>
    </xf>
    <xf numFmtId="4" fontId="2" fillId="33" borderId="14" xfId="47" applyNumberFormat="1" applyFont="1" applyFill="1" applyBorder="1" applyAlignment="1">
      <alignment vertical="center"/>
      <protection/>
    </xf>
    <xf numFmtId="167" fontId="2" fillId="33" borderId="14" xfId="47" applyNumberFormat="1" applyFont="1" applyFill="1" applyBorder="1" applyAlignment="1">
      <alignment vertical="center"/>
      <protection/>
    </xf>
    <xf numFmtId="0" fontId="2" fillId="33" borderId="0" xfId="47" applyFont="1" applyFill="1" applyAlignment="1">
      <alignment vertical="center"/>
      <protection/>
    </xf>
    <xf numFmtId="0" fontId="2" fillId="12" borderId="14" xfId="47" applyFont="1" applyFill="1" applyBorder="1" applyAlignment="1">
      <alignment horizontal="center" vertical="center"/>
      <protection/>
    </xf>
    <xf numFmtId="167" fontId="2" fillId="33" borderId="14" xfId="47" applyNumberFormat="1" applyFont="1" applyFill="1" applyBorder="1" applyAlignment="1">
      <alignment vertical="center" wrapText="1"/>
      <protection/>
    </xf>
    <xf numFmtId="0" fontId="2" fillId="0" borderId="0" xfId="47" applyFont="1" applyAlignment="1">
      <alignment wrapText="1"/>
      <protection/>
    </xf>
    <xf numFmtId="0" fontId="10" fillId="0" borderId="12" xfId="47" applyFont="1" applyFill="1" applyBorder="1" applyAlignment="1">
      <alignment wrapText="1"/>
      <protection/>
    </xf>
    <xf numFmtId="167" fontId="2" fillId="0" borderId="14" xfId="47" applyNumberFormat="1" applyFont="1" applyFill="1" applyBorder="1" applyAlignment="1">
      <alignment vertical="center" wrapText="1"/>
      <protection/>
    </xf>
    <xf numFmtId="0" fontId="5" fillId="0" borderId="15" xfId="47" applyFont="1" applyFill="1" applyBorder="1" applyAlignment="1">
      <alignment vertical="center" wrapText="1"/>
      <protection/>
    </xf>
    <xf numFmtId="0" fontId="2" fillId="0" borderId="0" xfId="47" applyFont="1" applyAlignment="1">
      <alignment vertical="center" wrapText="1"/>
      <protection/>
    </xf>
    <xf numFmtId="0" fontId="0" fillId="0" borderId="0" xfId="0" applyFill="1" applyAlignment="1">
      <alignment/>
    </xf>
    <xf numFmtId="169" fontId="2" fillId="0" borderId="14" xfId="47" applyNumberFormat="1" applyFont="1" applyFill="1" applyBorder="1" applyAlignment="1">
      <alignment horizontal="right" vertical="center"/>
      <protection/>
    </xf>
    <xf numFmtId="0" fontId="9" fillId="0" borderId="0" xfId="47" applyFont="1" applyFill="1" applyAlignment="1">
      <alignment horizontal="centerContinuous"/>
      <protection/>
    </xf>
    <xf numFmtId="0" fontId="2" fillId="0" borderId="10" xfId="47" applyFont="1" applyFill="1" applyBorder="1" applyAlignment="1">
      <alignment horizontal="center"/>
      <protection/>
    </xf>
    <xf numFmtId="0" fontId="2" fillId="0" borderId="10" xfId="47" applyFont="1" applyFill="1" applyBorder="1" applyAlignment="1">
      <alignment horizontal="left"/>
      <protection/>
    </xf>
    <xf numFmtId="0" fontId="2" fillId="0" borderId="16" xfId="47" applyFont="1" applyFill="1" applyBorder="1">
      <alignment/>
      <protection/>
    </xf>
    <xf numFmtId="0" fontId="0" fillId="0" borderId="0" xfId="0" applyAlignment="1">
      <alignment wrapText="1"/>
    </xf>
    <xf numFmtId="0" fontId="7" fillId="0" borderId="0" xfId="47" applyFont="1" applyAlignment="1">
      <alignment horizontal="center"/>
      <protection/>
    </xf>
    <xf numFmtId="0" fontId="2" fillId="0" borderId="17" xfId="47" applyFont="1" applyBorder="1" applyAlignment="1">
      <alignment horizontal="center"/>
      <protection/>
    </xf>
    <xf numFmtId="0" fontId="2" fillId="0" borderId="18" xfId="47" applyFont="1" applyBorder="1" applyAlignment="1">
      <alignment horizontal="center"/>
      <protection/>
    </xf>
    <xf numFmtId="49" fontId="2" fillId="0" borderId="19" xfId="47" applyNumberFormat="1" applyFont="1" applyBorder="1" applyAlignment="1">
      <alignment horizontal="center"/>
      <protection/>
    </xf>
    <xf numFmtId="0" fontId="2" fillId="0" borderId="20" xfId="47" applyFont="1" applyBorder="1" applyAlignment="1">
      <alignment horizontal="center"/>
      <protection/>
    </xf>
    <xf numFmtId="0" fontId="2" fillId="0" borderId="11" xfId="47" applyFont="1" applyFill="1" applyBorder="1" applyAlignment="1">
      <alignment horizontal="left" shrinkToFit="1"/>
      <protection/>
    </xf>
    <xf numFmtId="0" fontId="2" fillId="0" borderId="21" xfId="47" applyFont="1" applyFill="1" applyBorder="1" applyAlignment="1">
      <alignment horizontal="left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showZeros="0" tabSelected="1" zoomScalePageLayoutView="0" workbookViewId="0" topLeftCell="A46">
      <selection activeCell="F7" sqref="F7:F30"/>
    </sheetView>
  </sheetViews>
  <sheetFormatPr defaultColWidth="9.00390625" defaultRowHeight="12.75"/>
  <cols>
    <col min="1" max="1" width="4.375" style="7" customWidth="1"/>
    <col min="2" max="2" width="14.125" style="7" customWidth="1"/>
    <col min="3" max="3" width="47.625" style="7" customWidth="1"/>
    <col min="4" max="4" width="6.625" style="7" bestFit="1" customWidth="1"/>
    <col min="5" max="5" width="8.875" style="21" bestFit="1" customWidth="1"/>
    <col min="6" max="6" width="11.25390625" style="7" customWidth="1"/>
    <col min="7" max="7" width="11.25390625" style="7" bestFit="1" customWidth="1"/>
    <col min="8" max="8" width="11.625" style="7" hidden="1" customWidth="1"/>
    <col min="9" max="9" width="12.00390625" style="7" hidden="1" customWidth="1"/>
    <col min="10" max="10" width="12.00390625" style="54" hidden="1" customWidth="1"/>
    <col min="11" max="11" width="15.625" style="7" customWidth="1"/>
    <col min="12" max="16384" width="9.125" style="7" customWidth="1"/>
  </cols>
  <sheetData>
    <row r="1" spans="1:9" ht="15">
      <c r="A1" s="66" t="s">
        <v>2</v>
      </c>
      <c r="B1" s="66"/>
      <c r="C1" s="66"/>
      <c r="D1" s="66"/>
      <c r="E1" s="66"/>
      <c r="F1" s="66"/>
      <c r="G1" s="66"/>
      <c r="H1" s="66"/>
      <c r="I1" s="66"/>
    </row>
    <row r="2" spans="2:9" ht="13.5" thickBot="1">
      <c r="B2" s="8"/>
      <c r="C2" s="9"/>
      <c r="D2" s="9"/>
      <c r="E2" s="10"/>
      <c r="F2" s="9"/>
      <c r="G2" s="61"/>
      <c r="H2" s="12"/>
      <c r="I2" s="12"/>
    </row>
    <row r="3" spans="1:9" ht="13.5" thickTop="1">
      <c r="A3" s="67" t="s">
        <v>1</v>
      </c>
      <c r="B3" s="68"/>
      <c r="C3" s="1" t="s">
        <v>126</v>
      </c>
      <c r="D3" s="2"/>
      <c r="E3" s="3"/>
      <c r="F3" s="2"/>
      <c r="G3" s="62"/>
      <c r="H3" s="63"/>
      <c r="I3" s="64"/>
    </row>
    <row r="4" spans="1:9" ht="13.5" thickBot="1">
      <c r="A4" s="69" t="s">
        <v>0</v>
      </c>
      <c r="B4" s="70"/>
      <c r="C4" s="4" t="s">
        <v>141</v>
      </c>
      <c r="D4" s="5"/>
      <c r="E4" s="6"/>
      <c r="F4" s="5"/>
      <c r="G4" s="71"/>
      <c r="H4" s="71"/>
      <c r="I4" s="72"/>
    </row>
    <row r="5" spans="1:9" ht="13.5" thickTop="1">
      <c r="A5" s="11"/>
      <c r="B5" s="12"/>
      <c r="C5" s="12"/>
      <c r="D5" s="12"/>
      <c r="E5" s="13"/>
      <c r="F5" s="12"/>
      <c r="G5" s="14"/>
      <c r="H5" s="12"/>
      <c r="I5" s="12"/>
    </row>
    <row r="6" spans="1:11" ht="21.75">
      <c r="A6" s="15" t="s">
        <v>3</v>
      </c>
      <c r="B6" s="16" t="s">
        <v>4</v>
      </c>
      <c r="C6" s="16" t="s">
        <v>5</v>
      </c>
      <c r="D6" s="16" t="s">
        <v>6</v>
      </c>
      <c r="E6" s="17" t="s">
        <v>7</v>
      </c>
      <c r="F6" s="16" t="s">
        <v>8</v>
      </c>
      <c r="G6" s="18" t="s">
        <v>9</v>
      </c>
      <c r="H6" s="19" t="s">
        <v>10</v>
      </c>
      <c r="I6" s="19" t="s">
        <v>11</v>
      </c>
      <c r="J6" s="55" t="s">
        <v>12</v>
      </c>
      <c r="K6" s="7" t="s">
        <v>140</v>
      </c>
    </row>
    <row r="7" spans="1:11" s="29" customFormat="1" ht="12.75">
      <c r="A7" s="52">
        <v>8</v>
      </c>
      <c r="B7" s="23" t="s">
        <v>68</v>
      </c>
      <c r="C7" s="24" t="s">
        <v>128</v>
      </c>
      <c r="D7" s="25" t="s">
        <v>15</v>
      </c>
      <c r="E7" s="26">
        <v>586</v>
      </c>
      <c r="F7" s="26"/>
      <c r="G7" s="27">
        <f>CEILING(E7*F7,1)</f>
        <v>0</v>
      </c>
      <c r="H7" s="28">
        <v>0</v>
      </c>
      <c r="I7" s="28">
        <f>E7*H7</f>
        <v>0</v>
      </c>
      <c r="J7" s="56"/>
      <c r="K7" s="29">
        <f>G7*2</f>
        <v>0</v>
      </c>
    </row>
    <row r="8" spans="1:13" s="51" customFormat="1" ht="12.75">
      <c r="A8" s="52">
        <v>12</v>
      </c>
      <c r="B8" s="45" t="s">
        <v>69</v>
      </c>
      <c r="C8" s="46" t="s">
        <v>16</v>
      </c>
      <c r="D8" s="47" t="s">
        <v>14</v>
      </c>
      <c r="E8" s="26">
        <v>22.6</v>
      </c>
      <c r="F8" s="26"/>
      <c r="G8" s="49">
        <f>CEILING(E8*F8,1)</f>
        <v>0</v>
      </c>
      <c r="H8" s="50">
        <v>2.525</v>
      </c>
      <c r="I8" s="50">
        <f>E8*H8</f>
        <v>57.065000000000005</v>
      </c>
      <c r="J8" s="53"/>
      <c r="K8" s="29">
        <f aca="true" t="shared" si="0" ref="K8:K66">G8*2</f>
        <v>0</v>
      </c>
      <c r="M8" s="51" t="s">
        <v>142</v>
      </c>
    </row>
    <row r="9" spans="1:13" s="51" customFormat="1" ht="25.5">
      <c r="A9" s="52">
        <v>14</v>
      </c>
      <c r="B9" s="45" t="s">
        <v>70</v>
      </c>
      <c r="C9" s="46" t="s">
        <v>139</v>
      </c>
      <c r="D9" s="47" t="s">
        <v>62</v>
      </c>
      <c r="E9" s="60">
        <v>1</v>
      </c>
      <c r="F9" s="48"/>
      <c r="G9" s="49">
        <f>CEILING(E9*F9,1)</f>
        <v>0</v>
      </c>
      <c r="H9" s="50">
        <v>1.04548</v>
      </c>
      <c r="I9" s="50">
        <f>E9*H9</f>
        <v>1.04548</v>
      </c>
      <c r="J9" s="53"/>
      <c r="K9" s="29">
        <f t="shared" si="0"/>
        <v>0</v>
      </c>
      <c r="M9" s="51" t="s">
        <v>143</v>
      </c>
    </row>
    <row r="10" spans="1:13" s="51" customFormat="1" ht="12.75">
      <c r="A10" s="52">
        <v>15</v>
      </c>
      <c r="B10" s="45" t="s">
        <v>71</v>
      </c>
      <c r="C10" s="46" t="s">
        <v>17</v>
      </c>
      <c r="D10" s="47" t="s">
        <v>15</v>
      </c>
      <c r="E10" s="48">
        <v>14.31</v>
      </c>
      <c r="F10" s="26"/>
      <c r="G10" s="49">
        <f>CEILING(E10*F10,1)</f>
        <v>0</v>
      </c>
      <c r="H10" s="50">
        <v>0.0392</v>
      </c>
      <c r="I10" s="50">
        <f>E10*H10</f>
        <v>0.560952</v>
      </c>
      <c r="J10" s="53"/>
      <c r="K10" s="29">
        <f t="shared" si="0"/>
        <v>0</v>
      </c>
      <c r="M10" s="51" t="s">
        <v>144</v>
      </c>
    </row>
    <row r="11" spans="1:13" s="51" customFormat="1" ht="12.75">
      <c r="A11" s="52">
        <v>16</v>
      </c>
      <c r="B11" s="45" t="s">
        <v>72</v>
      </c>
      <c r="C11" s="46" t="s">
        <v>18</v>
      </c>
      <c r="D11" s="47" t="s">
        <v>15</v>
      </c>
      <c r="E11" s="48">
        <v>14.31</v>
      </c>
      <c r="F11" s="26"/>
      <c r="G11" s="49">
        <f>CEILING(E11*F11,1)</f>
        <v>0</v>
      </c>
      <c r="H11" s="50">
        <v>0</v>
      </c>
      <c r="I11" s="50">
        <f>E11*H11</f>
        <v>0</v>
      </c>
      <c r="J11" s="53"/>
      <c r="K11" s="29">
        <f t="shared" si="0"/>
        <v>0</v>
      </c>
      <c r="M11" s="51" t="s">
        <v>145</v>
      </c>
    </row>
    <row r="12" spans="1:13" s="51" customFormat="1" ht="12.75">
      <c r="A12" s="52">
        <v>20</v>
      </c>
      <c r="B12" s="45" t="s">
        <v>73</v>
      </c>
      <c r="C12" s="46" t="s">
        <v>132</v>
      </c>
      <c r="D12" s="47" t="s">
        <v>15</v>
      </c>
      <c r="E12" s="26">
        <v>65</v>
      </c>
      <c r="F12" s="48"/>
      <c r="G12" s="49">
        <f aca="true" t="shared" si="1" ref="G12:G26">CEILING(E12*F12,1)</f>
        <v>0</v>
      </c>
      <c r="H12" s="50">
        <v>0.38418</v>
      </c>
      <c r="I12" s="50">
        <f aca="true" t="shared" si="2" ref="I12:I26">E12*H12</f>
        <v>24.971700000000002</v>
      </c>
      <c r="J12" s="53">
        <v>0</v>
      </c>
      <c r="K12" s="29">
        <f t="shared" si="0"/>
        <v>0</v>
      </c>
      <c r="M12" s="51" t="s">
        <v>146</v>
      </c>
    </row>
    <row r="13" spans="1:13" s="51" customFormat="1" ht="12.75">
      <c r="A13" s="52">
        <v>21</v>
      </c>
      <c r="B13" s="45" t="s">
        <v>74</v>
      </c>
      <c r="C13" s="46" t="s">
        <v>131</v>
      </c>
      <c r="D13" s="47" t="s">
        <v>15</v>
      </c>
      <c r="E13" s="26">
        <v>38.5</v>
      </c>
      <c r="F13" s="48"/>
      <c r="G13" s="49">
        <f t="shared" si="1"/>
        <v>0</v>
      </c>
      <c r="H13" s="50">
        <v>0.49965</v>
      </c>
      <c r="I13" s="50">
        <f t="shared" si="2"/>
        <v>19.236525</v>
      </c>
      <c r="J13" s="53"/>
      <c r="K13" s="29">
        <f t="shared" si="0"/>
        <v>0</v>
      </c>
      <c r="M13" s="51" t="s">
        <v>146</v>
      </c>
    </row>
    <row r="14" spans="1:13" s="51" customFormat="1" ht="12.75">
      <c r="A14" s="52">
        <v>22</v>
      </c>
      <c r="B14" s="45" t="s">
        <v>75</v>
      </c>
      <c r="C14" s="46" t="s">
        <v>133</v>
      </c>
      <c r="D14" s="47" t="s">
        <v>15</v>
      </c>
      <c r="E14" s="26">
        <v>176.2</v>
      </c>
      <c r="F14" s="48"/>
      <c r="G14" s="49">
        <f t="shared" si="1"/>
        <v>0</v>
      </c>
      <c r="H14" s="50">
        <v>0.17819</v>
      </c>
      <c r="I14" s="50">
        <f t="shared" si="2"/>
        <v>31.397077999999997</v>
      </c>
      <c r="J14" s="53"/>
      <c r="K14" s="29">
        <f t="shared" si="0"/>
        <v>0</v>
      </c>
      <c r="M14" s="51" t="s">
        <v>147</v>
      </c>
    </row>
    <row r="15" spans="1:13" s="51" customFormat="1" ht="12.75">
      <c r="A15" s="52">
        <v>23</v>
      </c>
      <c r="B15" s="45" t="s">
        <v>76</v>
      </c>
      <c r="C15" s="46" t="s">
        <v>20</v>
      </c>
      <c r="D15" s="47" t="s">
        <v>19</v>
      </c>
      <c r="E15" s="26">
        <v>4</v>
      </c>
      <c r="F15" s="26"/>
      <c r="G15" s="49">
        <f t="shared" si="1"/>
        <v>0</v>
      </c>
      <c r="H15" s="50">
        <v>0.04568</v>
      </c>
      <c r="I15" s="50">
        <f t="shared" si="2"/>
        <v>0.18272</v>
      </c>
      <c r="J15" s="53"/>
      <c r="K15" s="29">
        <f t="shared" si="0"/>
        <v>0</v>
      </c>
      <c r="M15" s="51" t="s">
        <v>148</v>
      </c>
    </row>
    <row r="16" spans="1:13" s="51" customFormat="1" ht="12.75">
      <c r="A16" s="52">
        <v>24</v>
      </c>
      <c r="B16" s="45" t="s">
        <v>77</v>
      </c>
      <c r="C16" s="46" t="s">
        <v>21</v>
      </c>
      <c r="D16" s="47" t="s">
        <v>19</v>
      </c>
      <c r="E16" s="26">
        <v>36</v>
      </c>
      <c r="F16" s="26"/>
      <c r="G16" s="49">
        <f t="shared" si="1"/>
        <v>0</v>
      </c>
      <c r="H16" s="50">
        <v>0.05468</v>
      </c>
      <c r="I16" s="50">
        <f t="shared" si="2"/>
        <v>1.96848</v>
      </c>
      <c r="J16" s="53"/>
      <c r="K16" s="29">
        <f t="shared" si="0"/>
        <v>0</v>
      </c>
      <c r="M16" s="51" t="s">
        <v>148</v>
      </c>
    </row>
    <row r="17" spans="1:13" s="51" customFormat="1" ht="12.75">
      <c r="A17" s="52">
        <v>25</v>
      </c>
      <c r="B17" s="45" t="s">
        <v>78</v>
      </c>
      <c r="C17" s="46" t="s">
        <v>22</v>
      </c>
      <c r="D17" s="47" t="s">
        <v>19</v>
      </c>
      <c r="E17" s="26">
        <v>20</v>
      </c>
      <c r="F17" s="26"/>
      <c r="G17" s="49">
        <f t="shared" si="1"/>
        <v>0</v>
      </c>
      <c r="H17" s="50">
        <v>0.09075</v>
      </c>
      <c r="I17" s="50">
        <f t="shared" si="2"/>
        <v>1.815</v>
      </c>
      <c r="J17" s="53"/>
      <c r="K17" s="29">
        <f t="shared" si="0"/>
        <v>0</v>
      </c>
      <c r="M17" s="51" t="s">
        <v>148</v>
      </c>
    </row>
    <row r="18" spans="1:13" s="51" customFormat="1" ht="12.75">
      <c r="A18" s="52">
        <v>26</v>
      </c>
      <c r="B18" s="45" t="s">
        <v>79</v>
      </c>
      <c r="C18" s="46" t="s">
        <v>23</v>
      </c>
      <c r="D18" s="47" t="s">
        <v>19</v>
      </c>
      <c r="E18" s="26">
        <v>8</v>
      </c>
      <c r="F18" s="26"/>
      <c r="G18" s="49">
        <f t="shared" si="1"/>
        <v>0</v>
      </c>
      <c r="H18" s="50">
        <v>0.12676</v>
      </c>
      <c r="I18" s="50">
        <f t="shared" si="2"/>
        <v>1.01408</v>
      </c>
      <c r="J18" s="53"/>
      <c r="K18" s="29">
        <f t="shared" si="0"/>
        <v>0</v>
      </c>
      <c r="M18" s="51" t="s">
        <v>148</v>
      </c>
    </row>
    <row r="19" spans="1:13" s="51" customFormat="1" ht="12.75">
      <c r="A19" s="52">
        <v>27</v>
      </c>
      <c r="B19" s="45" t="s">
        <v>80</v>
      </c>
      <c r="C19" s="46" t="s">
        <v>127</v>
      </c>
      <c r="D19" s="47" t="s">
        <v>15</v>
      </c>
      <c r="E19" s="26">
        <v>115.2</v>
      </c>
      <c r="F19" s="48"/>
      <c r="G19" s="49">
        <f t="shared" si="1"/>
        <v>0</v>
      </c>
      <c r="H19" s="50">
        <v>0.06445</v>
      </c>
      <c r="I19" s="50">
        <f t="shared" si="2"/>
        <v>7.424639999999999</v>
      </c>
      <c r="J19" s="53"/>
      <c r="K19" s="29">
        <f t="shared" si="0"/>
        <v>0</v>
      </c>
      <c r="M19" s="51" t="s">
        <v>149</v>
      </c>
    </row>
    <row r="20" spans="1:13" s="51" customFormat="1" ht="12.75">
      <c r="A20" s="52">
        <v>28</v>
      </c>
      <c r="B20" s="45" t="s">
        <v>81</v>
      </c>
      <c r="C20" s="46" t="s">
        <v>24</v>
      </c>
      <c r="D20" s="47" t="s">
        <v>19</v>
      </c>
      <c r="E20" s="26">
        <v>12</v>
      </c>
      <c r="F20" s="26"/>
      <c r="G20" s="49">
        <f t="shared" si="1"/>
        <v>0</v>
      </c>
      <c r="H20" s="50">
        <v>0.02094</v>
      </c>
      <c r="I20" s="50">
        <f t="shared" si="2"/>
        <v>0.25128</v>
      </c>
      <c r="J20" s="53"/>
      <c r="K20" s="29">
        <f t="shared" si="0"/>
        <v>0</v>
      </c>
      <c r="M20" s="51" t="s">
        <v>148</v>
      </c>
    </row>
    <row r="21" spans="1:13" s="51" customFormat="1" ht="12.75">
      <c r="A21" s="52">
        <v>30</v>
      </c>
      <c r="B21" s="45" t="s">
        <v>82</v>
      </c>
      <c r="C21" s="46" t="s">
        <v>26</v>
      </c>
      <c r="D21" s="47" t="s">
        <v>15</v>
      </c>
      <c r="E21" s="48">
        <v>10.9375</v>
      </c>
      <c r="F21" s="48"/>
      <c r="G21" s="49">
        <f t="shared" si="1"/>
        <v>0</v>
      </c>
      <c r="H21" s="50">
        <v>0.09473</v>
      </c>
      <c r="I21" s="50">
        <f t="shared" si="2"/>
        <v>1.0361093749999999</v>
      </c>
      <c r="J21" s="53">
        <v>0</v>
      </c>
      <c r="K21" s="29">
        <f t="shared" si="0"/>
        <v>0</v>
      </c>
      <c r="M21" s="51" t="s">
        <v>149</v>
      </c>
    </row>
    <row r="22" spans="1:13" s="51" customFormat="1" ht="12.75">
      <c r="A22" s="52">
        <v>31</v>
      </c>
      <c r="B22" s="45" t="s">
        <v>83</v>
      </c>
      <c r="C22" s="46" t="s">
        <v>27</v>
      </c>
      <c r="D22" s="47" t="s">
        <v>15</v>
      </c>
      <c r="E22" s="48">
        <v>16.35</v>
      </c>
      <c r="F22" s="48"/>
      <c r="G22" s="49">
        <f t="shared" si="1"/>
        <v>0</v>
      </c>
      <c r="H22" s="50">
        <v>0.15262</v>
      </c>
      <c r="I22" s="50">
        <f t="shared" si="2"/>
        <v>2.495337</v>
      </c>
      <c r="J22" s="53">
        <v>0</v>
      </c>
      <c r="K22" s="29">
        <f t="shared" si="0"/>
        <v>0</v>
      </c>
      <c r="M22" s="51" t="s">
        <v>149</v>
      </c>
    </row>
    <row r="23" spans="1:13" s="51" customFormat="1" ht="12.75">
      <c r="A23" s="52">
        <v>32</v>
      </c>
      <c r="B23" s="45" t="s">
        <v>84</v>
      </c>
      <c r="C23" s="46" t="s">
        <v>28</v>
      </c>
      <c r="D23" s="47" t="s">
        <v>15</v>
      </c>
      <c r="E23" s="48">
        <v>4.54</v>
      </c>
      <c r="F23" s="48"/>
      <c r="G23" s="49">
        <f t="shared" si="1"/>
        <v>0</v>
      </c>
      <c r="H23" s="50">
        <v>0.19482</v>
      </c>
      <c r="I23" s="50">
        <f t="shared" si="2"/>
        <v>0.8844828</v>
      </c>
      <c r="J23" s="53">
        <v>0</v>
      </c>
      <c r="K23" s="29">
        <f t="shared" si="0"/>
        <v>0</v>
      </c>
      <c r="M23" s="51" t="s">
        <v>149</v>
      </c>
    </row>
    <row r="24" spans="1:13" s="51" customFormat="1" ht="12.75">
      <c r="A24" s="52">
        <v>33</v>
      </c>
      <c r="B24" s="45" t="s">
        <v>85</v>
      </c>
      <c r="C24" s="46" t="s">
        <v>29</v>
      </c>
      <c r="D24" s="47" t="s">
        <v>15</v>
      </c>
      <c r="E24" s="48">
        <v>2.15</v>
      </c>
      <c r="F24" s="48"/>
      <c r="G24" s="49">
        <f t="shared" si="1"/>
        <v>0</v>
      </c>
      <c r="H24" s="50">
        <v>0.04682</v>
      </c>
      <c r="I24" s="50">
        <f t="shared" si="2"/>
        <v>0.100663</v>
      </c>
      <c r="J24" s="53">
        <v>0</v>
      </c>
      <c r="K24" s="29">
        <f t="shared" si="0"/>
        <v>0</v>
      </c>
      <c r="M24" s="51" t="s">
        <v>149</v>
      </c>
    </row>
    <row r="25" spans="1:13" s="29" customFormat="1" ht="25.5">
      <c r="A25" s="52">
        <v>34</v>
      </c>
      <c r="B25" s="23" t="s">
        <v>86</v>
      </c>
      <c r="C25" s="24" t="s">
        <v>30</v>
      </c>
      <c r="D25" s="25" t="s">
        <v>19</v>
      </c>
      <c r="E25" s="26">
        <v>47</v>
      </c>
      <c r="F25" s="26"/>
      <c r="G25" s="27">
        <f t="shared" si="1"/>
        <v>0</v>
      </c>
      <c r="H25" s="28">
        <v>0.06924</v>
      </c>
      <c r="I25" s="28">
        <f t="shared" si="2"/>
        <v>3.2542799999999996</v>
      </c>
      <c r="J25" s="56"/>
      <c r="K25" s="29">
        <f t="shared" si="0"/>
        <v>0</v>
      </c>
      <c r="M25" s="29" t="s">
        <v>150</v>
      </c>
    </row>
    <row r="26" spans="1:13" s="29" customFormat="1" ht="12.75">
      <c r="A26" s="52">
        <v>35</v>
      </c>
      <c r="B26" s="23" t="s">
        <v>87</v>
      </c>
      <c r="C26" s="24" t="s">
        <v>31</v>
      </c>
      <c r="D26" s="25" t="s">
        <v>15</v>
      </c>
      <c r="E26" s="26">
        <v>5.415</v>
      </c>
      <c r="F26"/>
      <c r="G26" s="27">
        <f t="shared" si="1"/>
        <v>0</v>
      </c>
      <c r="H26" s="28">
        <v>0.0128</v>
      </c>
      <c r="I26" s="28">
        <f t="shared" si="2"/>
        <v>0.069312</v>
      </c>
      <c r="J26" s="56">
        <v>0</v>
      </c>
      <c r="K26" s="29">
        <f t="shared" si="0"/>
        <v>0</v>
      </c>
      <c r="M26" s="29" t="s">
        <v>151</v>
      </c>
    </row>
    <row r="27" spans="1:13" s="51" customFormat="1" ht="12.75">
      <c r="A27" s="52">
        <v>37</v>
      </c>
      <c r="B27" s="45" t="s">
        <v>88</v>
      </c>
      <c r="C27" s="46" t="s">
        <v>32</v>
      </c>
      <c r="D27" s="47" t="s">
        <v>14</v>
      </c>
      <c r="E27" s="48">
        <v>6.5723</v>
      </c>
      <c r="F27" s="26"/>
      <c r="G27" s="49">
        <f aca="true" t="shared" si="3" ref="G27:G35">CEILING(E27*F27,1)</f>
        <v>0</v>
      </c>
      <c r="H27" s="50">
        <v>2.52517</v>
      </c>
      <c r="I27" s="50">
        <f aca="true" t="shared" si="4" ref="I27:I35">E27*H27</f>
        <v>16.596174791000003</v>
      </c>
      <c r="J27" s="53">
        <v>0</v>
      </c>
      <c r="K27" s="29">
        <f t="shared" si="0"/>
        <v>0</v>
      </c>
      <c r="M27" s="51" t="s">
        <v>152</v>
      </c>
    </row>
    <row r="28" spans="1:13" s="51" customFormat="1" ht="12.75">
      <c r="A28" s="52">
        <v>38</v>
      </c>
      <c r="B28" s="45" t="s">
        <v>89</v>
      </c>
      <c r="C28" s="46" t="s">
        <v>33</v>
      </c>
      <c r="D28" s="47" t="s">
        <v>15</v>
      </c>
      <c r="E28" s="48">
        <v>53.59</v>
      </c>
      <c r="F28" s="26"/>
      <c r="G28" s="49">
        <f t="shared" si="3"/>
        <v>0</v>
      </c>
      <c r="H28" s="50">
        <v>0.00782</v>
      </c>
      <c r="I28" s="50">
        <f t="shared" si="4"/>
        <v>0.41907380000000005</v>
      </c>
      <c r="J28" s="53"/>
      <c r="K28" s="29">
        <f t="shared" si="0"/>
        <v>0</v>
      </c>
      <c r="M28" s="51" t="s">
        <v>153</v>
      </c>
    </row>
    <row r="29" spans="1:13" s="51" customFormat="1" ht="12.75">
      <c r="A29" s="52">
        <v>39</v>
      </c>
      <c r="B29" s="45" t="s">
        <v>90</v>
      </c>
      <c r="C29" s="46" t="s">
        <v>34</v>
      </c>
      <c r="D29" s="47" t="s">
        <v>15</v>
      </c>
      <c r="E29" s="48">
        <v>53.59</v>
      </c>
      <c r="F29" s="26"/>
      <c r="G29" s="49">
        <f t="shared" si="3"/>
        <v>0</v>
      </c>
      <c r="H29" s="50">
        <v>0</v>
      </c>
      <c r="I29" s="50">
        <f t="shared" si="4"/>
        <v>0</v>
      </c>
      <c r="J29" s="53"/>
      <c r="K29" s="29">
        <f t="shared" si="0"/>
        <v>0</v>
      </c>
      <c r="M29" s="51" t="s">
        <v>153</v>
      </c>
    </row>
    <row r="30" spans="1:13" s="51" customFormat="1" ht="12.75">
      <c r="A30" s="52">
        <v>40</v>
      </c>
      <c r="B30" s="45" t="s">
        <v>91</v>
      </c>
      <c r="C30" s="46" t="s">
        <v>35</v>
      </c>
      <c r="D30" s="47" t="s">
        <v>62</v>
      </c>
      <c r="E30" s="48">
        <v>1</v>
      </c>
      <c r="F30" s="26"/>
      <c r="G30" s="49">
        <f t="shared" si="3"/>
        <v>0</v>
      </c>
      <c r="H30" s="50">
        <v>1.01665</v>
      </c>
      <c r="I30" s="50">
        <f t="shared" si="4"/>
        <v>1.01665</v>
      </c>
      <c r="J30" s="53"/>
      <c r="K30" s="29">
        <f t="shared" si="0"/>
        <v>0</v>
      </c>
      <c r="M30" s="51" t="s">
        <v>154</v>
      </c>
    </row>
    <row r="31" spans="1:13" s="29" customFormat="1" ht="12.75">
      <c r="A31" s="52">
        <v>48</v>
      </c>
      <c r="B31" s="23" t="s">
        <v>92</v>
      </c>
      <c r="C31" s="24" t="s">
        <v>36</v>
      </c>
      <c r="D31" s="25" t="s">
        <v>15</v>
      </c>
      <c r="E31" s="26">
        <v>80.59</v>
      </c>
      <c r="F31" s="59"/>
      <c r="G31" s="27">
        <f t="shared" si="3"/>
        <v>0</v>
      </c>
      <c r="H31" s="28">
        <v>0.01182</v>
      </c>
      <c r="I31" s="28">
        <f t="shared" si="4"/>
        <v>0.9525738000000001</v>
      </c>
      <c r="J31" s="56"/>
      <c r="K31" s="29">
        <f t="shared" si="0"/>
        <v>0</v>
      </c>
      <c r="L31" s="29" t="s">
        <v>62</v>
      </c>
      <c r="M31" s="29" t="s">
        <v>153</v>
      </c>
    </row>
    <row r="32" spans="1:13" s="29" customFormat="1" ht="12.75">
      <c r="A32" s="52">
        <v>49</v>
      </c>
      <c r="B32" s="23" t="s">
        <v>93</v>
      </c>
      <c r="C32" s="24" t="s">
        <v>37</v>
      </c>
      <c r="D32" s="25" t="s">
        <v>15</v>
      </c>
      <c r="E32" s="26">
        <v>6.4</v>
      </c>
      <c r="F32" s="59"/>
      <c r="G32" s="27">
        <f t="shared" si="3"/>
        <v>0</v>
      </c>
      <c r="H32" s="28">
        <v>0.01193</v>
      </c>
      <c r="I32" s="28">
        <f t="shared" si="4"/>
        <v>0.076352</v>
      </c>
      <c r="J32" s="56"/>
      <c r="K32" s="29">
        <f t="shared" si="0"/>
        <v>0</v>
      </c>
      <c r="L32" s="29" t="s">
        <v>62</v>
      </c>
      <c r="M32" s="29" t="s">
        <v>153</v>
      </c>
    </row>
    <row r="33" spans="1:13" s="29" customFormat="1" ht="25.5">
      <c r="A33" s="52">
        <v>50</v>
      </c>
      <c r="B33" s="23" t="s">
        <v>94</v>
      </c>
      <c r="C33" s="24" t="s">
        <v>38</v>
      </c>
      <c r="D33" s="25" t="s">
        <v>15</v>
      </c>
      <c r="E33" s="26">
        <v>85.77</v>
      </c>
      <c r="F33" s="59"/>
      <c r="G33" s="27">
        <f t="shared" si="3"/>
        <v>0</v>
      </c>
      <c r="H33" s="28">
        <v>0.01186</v>
      </c>
      <c r="I33" s="28">
        <f t="shared" si="4"/>
        <v>1.0172322</v>
      </c>
      <c r="J33" s="53"/>
      <c r="K33" s="29">
        <f t="shared" si="0"/>
        <v>0</v>
      </c>
      <c r="L33" s="29" t="s">
        <v>62</v>
      </c>
      <c r="M33" s="29" t="s">
        <v>153</v>
      </c>
    </row>
    <row r="34" spans="1:13" s="29" customFormat="1" ht="25.5">
      <c r="A34" s="52">
        <v>51</v>
      </c>
      <c r="B34" s="23" t="s">
        <v>95</v>
      </c>
      <c r="C34" s="24" t="s">
        <v>39</v>
      </c>
      <c r="D34" s="25" t="s">
        <v>15</v>
      </c>
      <c r="E34" s="26">
        <v>12.63</v>
      </c>
      <c r="F34" s="59"/>
      <c r="G34" s="27">
        <f t="shared" si="3"/>
        <v>0</v>
      </c>
      <c r="H34" s="28">
        <v>0.01196</v>
      </c>
      <c r="I34" s="28">
        <f t="shared" si="4"/>
        <v>0.15105480000000002</v>
      </c>
      <c r="J34" s="56"/>
      <c r="K34" s="29">
        <f t="shared" si="0"/>
        <v>0</v>
      </c>
      <c r="L34" s="29" t="s">
        <v>62</v>
      </c>
      <c r="M34" s="29" t="s">
        <v>153</v>
      </c>
    </row>
    <row r="35" spans="1:12" s="29" customFormat="1" ht="12.75">
      <c r="A35" s="52">
        <v>52</v>
      </c>
      <c r="B35" s="23" t="s">
        <v>96</v>
      </c>
      <c r="C35" s="24" t="s">
        <v>40</v>
      </c>
      <c r="D35" s="25" t="s">
        <v>19</v>
      </c>
      <c r="E35" s="26">
        <v>1</v>
      </c>
      <c r="F35" s="59"/>
      <c r="G35" s="27">
        <f t="shared" si="3"/>
        <v>0</v>
      </c>
      <c r="H35" s="28">
        <v>0</v>
      </c>
      <c r="I35" s="28">
        <f t="shared" si="4"/>
        <v>0</v>
      </c>
      <c r="J35" s="56"/>
      <c r="K35" s="29">
        <f t="shared" si="0"/>
        <v>0</v>
      </c>
      <c r="L35" s="29" t="s">
        <v>62</v>
      </c>
    </row>
    <row r="36" spans="1:13" s="29" customFormat="1" ht="25.5">
      <c r="A36" s="52">
        <v>54</v>
      </c>
      <c r="B36" s="23" t="s">
        <v>97</v>
      </c>
      <c r="C36" s="24" t="s">
        <v>41</v>
      </c>
      <c r="D36" s="25" t="s">
        <v>15</v>
      </c>
      <c r="E36" s="26">
        <v>58.35</v>
      </c>
      <c r="F36" s="26"/>
      <c r="G36" s="27">
        <f>CEILING(E36*F36,1)</f>
        <v>0</v>
      </c>
      <c r="H36" s="28">
        <v>1.19055</v>
      </c>
      <c r="I36" s="28">
        <f>E36*H36</f>
        <v>69.4685925</v>
      </c>
      <c r="J36" s="56"/>
      <c r="K36" s="29">
        <f t="shared" si="0"/>
        <v>0</v>
      </c>
      <c r="L36" s="29" t="s">
        <v>62</v>
      </c>
      <c r="M36" s="29" t="s">
        <v>153</v>
      </c>
    </row>
    <row r="37" spans="1:12" s="29" customFormat="1" ht="12.75">
      <c r="A37" s="52">
        <v>55</v>
      </c>
      <c r="B37" s="23" t="s">
        <v>98</v>
      </c>
      <c r="C37" s="24" t="s">
        <v>42</v>
      </c>
      <c r="D37" s="25" t="s">
        <v>15</v>
      </c>
      <c r="E37" s="26">
        <v>44.03</v>
      </c>
      <c r="F37" s="26"/>
      <c r="G37" s="27">
        <f>CEILING(E37*F37,1)</f>
        <v>0</v>
      </c>
      <c r="H37" s="28">
        <v>4E-05</v>
      </c>
      <c r="I37" s="28">
        <f>E37*H37</f>
        <v>0.0017612</v>
      </c>
      <c r="J37" s="56"/>
      <c r="K37" s="29">
        <f t="shared" si="0"/>
        <v>0</v>
      </c>
      <c r="L37" s="29" t="s">
        <v>62</v>
      </c>
    </row>
    <row r="38" spans="1:13" s="51" customFormat="1" ht="25.5">
      <c r="A38" s="52">
        <v>56</v>
      </c>
      <c r="B38" s="45" t="s">
        <v>99</v>
      </c>
      <c r="C38" s="46" t="s">
        <v>129</v>
      </c>
      <c r="D38" s="47" t="s">
        <v>15</v>
      </c>
      <c r="E38" s="26">
        <v>562.84</v>
      </c>
      <c r="F38" s="48"/>
      <c r="G38" s="49">
        <f>CEILING(E38*F38,1)</f>
        <v>0</v>
      </c>
      <c r="H38" s="50">
        <v>0.02</v>
      </c>
      <c r="I38" s="50">
        <f>E38*H38</f>
        <v>11.2568</v>
      </c>
      <c r="J38" s="53">
        <v>0</v>
      </c>
      <c r="K38" s="29">
        <f t="shared" si="0"/>
        <v>0</v>
      </c>
      <c r="L38" s="51" t="s">
        <v>153</v>
      </c>
      <c r="M38" s="51" t="s">
        <v>62</v>
      </c>
    </row>
    <row r="39" spans="1:12" s="29" customFormat="1" ht="12.75">
      <c r="A39" s="52">
        <v>58</v>
      </c>
      <c r="B39" s="23" t="s">
        <v>100</v>
      </c>
      <c r="C39" s="24" t="s">
        <v>43</v>
      </c>
      <c r="D39" s="25" t="s">
        <v>15</v>
      </c>
      <c r="E39" s="26">
        <v>44.03</v>
      </c>
      <c r="F39" s="26"/>
      <c r="G39" s="27">
        <f aca="true" t="shared" si="5" ref="G39:G46">CEILING(E39*F39,1)</f>
        <v>0</v>
      </c>
      <c r="H39" s="28">
        <v>4E-05</v>
      </c>
      <c r="I39" s="28">
        <f aca="true" t="shared" si="6" ref="I39:I46">E39*H39</f>
        <v>0.0017612</v>
      </c>
      <c r="J39" s="56"/>
      <c r="K39" s="29">
        <f t="shared" si="0"/>
        <v>0</v>
      </c>
      <c r="L39" s="29" t="s">
        <v>153</v>
      </c>
    </row>
    <row r="40" spans="1:12" s="29" customFormat="1" ht="12.75">
      <c r="A40" s="52">
        <v>59</v>
      </c>
      <c r="B40" s="23" t="s">
        <v>101</v>
      </c>
      <c r="C40" s="24" t="s">
        <v>44</v>
      </c>
      <c r="D40" s="25" t="s">
        <v>15</v>
      </c>
      <c r="E40" s="26">
        <v>32.4</v>
      </c>
      <c r="F40" s="26"/>
      <c r="G40" s="27">
        <f t="shared" si="5"/>
        <v>0</v>
      </c>
      <c r="H40" s="28">
        <v>0.00878</v>
      </c>
      <c r="I40" s="28">
        <f t="shared" si="6"/>
        <v>0.28447199999999995</v>
      </c>
      <c r="J40" s="56"/>
      <c r="K40" s="29">
        <f t="shared" si="0"/>
        <v>0</v>
      </c>
      <c r="L40" s="29" t="s">
        <v>153</v>
      </c>
    </row>
    <row r="41" spans="1:12" s="29" customFormat="1" ht="25.5">
      <c r="A41" s="52">
        <v>60</v>
      </c>
      <c r="B41" s="23" t="s">
        <v>102</v>
      </c>
      <c r="C41" s="24" t="s">
        <v>45</v>
      </c>
      <c r="D41" s="25" t="s">
        <v>15</v>
      </c>
      <c r="E41" s="26">
        <v>4.989</v>
      </c>
      <c r="F41" s="26"/>
      <c r="G41" s="27">
        <f t="shared" si="5"/>
        <v>0</v>
      </c>
      <c r="H41" s="28">
        <v>0.00367</v>
      </c>
      <c r="I41" s="28">
        <f t="shared" si="6"/>
        <v>0.01830963</v>
      </c>
      <c r="J41" s="56"/>
      <c r="K41" s="29">
        <f t="shared" si="0"/>
        <v>0</v>
      </c>
      <c r="L41" s="29" t="s">
        <v>153</v>
      </c>
    </row>
    <row r="42" spans="1:12" s="29" customFormat="1" ht="12.75">
      <c r="A42" s="52">
        <v>61</v>
      </c>
      <c r="B42" s="23" t="s">
        <v>103</v>
      </c>
      <c r="C42" s="24" t="s">
        <v>46</v>
      </c>
      <c r="D42" s="25" t="s">
        <v>15</v>
      </c>
      <c r="E42" s="26">
        <v>4.989</v>
      </c>
      <c r="F42" s="26"/>
      <c r="G42" s="27">
        <f t="shared" si="5"/>
        <v>0</v>
      </c>
      <c r="H42" s="28">
        <v>0.00618</v>
      </c>
      <c r="I42" s="28">
        <f t="shared" si="6"/>
        <v>0.030832019999999998</v>
      </c>
      <c r="J42" s="56"/>
      <c r="K42" s="29">
        <f t="shared" si="0"/>
        <v>0</v>
      </c>
      <c r="L42" s="29" t="s">
        <v>153</v>
      </c>
    </row>
    <row r="43" spans="1:12" s="29" customFormat="1" ht="12.75">
      <c r="A43" s="52">
        <v>62</v>
      </c>
      <c r="B43" s="23" t="s">
        <v>104</v>
      </c>
      <c r="C43" s="24" t="s">
        <v>47</v>
      </c>
      <c r="D43" s="25" t="s">
        <v>25</v>
      </c>
      <c r="E43" s="26">
        <v>41.575</v>
      </c>
      <c r="F43" s="26"/>
      <c r="G43" s="27">
        <f t="shared" si="5"/>
        <v>0</v>
      </c>
      <c r="H43" s="28">
        <v>0</v>
      </c>
      <c r="I43" s="28">
        <f t="shared" si="6"/>
        <v>0</v>
      </c>
      <c r="J43" s="56">
        <v>0</v>
      </c>
      <c r="K43" s="29">
        <f t="shared" si="0"/>
        <v>0</v>
      </c>
      <c r="L43" s="29" t="s">
        <v>153</v>
      </c>
    </row>
    <row r="44" spans="1:12" s="29" customFormat="1" ht="25.5">
      <c r="A44" s="52">
        <v>0</v>
      </c>
      <c r="B44" s="23" t="s">
        <v>105</v>
      </c>
      <c r="C44" s="24" t="s">
        <v>48</v>
      </c>
      <c r="D44" s="25" t="s">
        <v>15</v>
      </c>
      <c r="E44" s="26">
        <v>182.18</v>
      </c>
      <c r="F44" s="26"/>
      <c r="G44" s="27">
        <f t="shared" si="5"/>
        <v>0</v>
      </c>
      <c r="H44" s="28">
        <v>0.01039</v>
      </c>
      <c r="I44" s="28">
        <f t="shared" si="6"/>
        <v>1.8928502</v>
      </c>
      <c r="J44" s="56"/>
      <c r="K44" s="29">
        <f t="shared" si="0"/>
        <v>0</v>
      </c>
      <c r="L44" s="29" t="s">
        <v>153</v>
      </c>
    </row>
    <row r="45" spans="1:12" s="29" customFormat="1" ht="25.5">
      <c r="A45" s="52">
        <v>65</v>
      </c>
      <c r="B45" s="23" t="s">
        <v>106</v>
      </c>
      <c r="C45" s="24" t="s">
        <v>49</v>
      </c>
      <c r="D45" s="25" t="s">
        <v>15</v>
      </c>
      <c r="E45" s="26">
        <v>1.995</v>
      </c>
      <c r="F45" s="26"/>
      <c r="G45" s="27">
        <f t="shared" si="5"/>
        <v>0</v>
      </c>
      <c r="H45" s="28">
        <v>0.00983</v>
      </c>
      <c r="I45" s="28">
        <f t="shared" si="6"/>
        <v>0.019610850000000003</v>
      </c>
      <c r="J45" s="56">
        <v>0</v>
      </c>
      <c r="K45" s="29">
        <f t="shared" si="0"/>
        <v>0</v>
      </c>
      <c r="L45" s="29" t="s">
        <v>153</v>
      </c>
    </row>
    <row r="46" spans="1:12" s="29" customFormat="1" ht="12.75">
      <c r="A46" s="52">
        <v>66</v>
      </c>
      <c r="B46" s="23" t="s">
        <v>107</v>
      </c>
      <c r="C46" s="24" t="s">
        <v>50</v>
      </c>
      <c r="D46" s="25" t="s">
        <v>15</v>
      </c>
      <c r="E46" s="26">
        <v>157.26</v>
      </c>
      <c r="F46" s="26"/>
      <c r="G46" s="27">
        <f t="shared" si="5"/>
        <v>0</v>
      </c>
      <c r="H46" s="28">
        <v>0.00263</v>
      </c>
      <c r="I46" s="28">
        <f t="shared" si="6"/>
        <v>0.41359379999999996</v>
      </c>
      <c r="J46" s="56"/>
      <c r="K46" s="29">
        <f t="shared" si="0"/>
        <v>0</v>
      </c>
      <c r="L46" s="29" t="s">
        <v>153</v>
      </c>
    </row>
    <row r="47" spans="1:12" s="51" customFormat="1" ht="12.75">
      <c r="A47" s="52">
        <v>71</v>
      </c>
      <c r="B47" s="45" t="s">
        <v>108</v>
      </c>
      <c r="C47" s="46" t="s">
        <v>51</v>
      </c>
      <c r="D47" s="47" t="s">
        <v>14</v>
      </c>
      <c r="E47" s="48">
        <v>11.9203</v>
      </c>
      <c r="F47" s="26"/>
      <c r="G47" s="49">
        <f>CEILING(E47*F47,1)</f>
        <v>0</v>
      </c>
      <c r="H47" s="50">
        <v>2.525</v>
      </c>
      <c r="I47" s="50">
        <f aca="true" t="shared" si="7" ref="I47:I62">E47*H47</f>
        <v>30.098757499999998</v>
      </c>
      <c r="J47" s="53"/>
      <c r="K47" s="29">
        <f t="shared" si="0"/>
        <v>0</v>
      </c>
      <c r="L47" s="51" t="s">
        <v>62</v>
      </c>
    </row>
    <row r="48" spans="1:12" s="51" customFormat="1" ht="12.75">
      <c r="A48" s="52">
        <v>72</v>
      </c>
      <c r="B48" s="45" t="s">
        <v>109</v>
      </c>
      <c r="C48" s="46" t="s">
        <v>52</v>
      </c>
      <c r="D48" s="47" t="s">
        <v>14</v>
      </c>
      <c r="E48" s="48">
        <v>11.9203</v>
      </c>
      <c r="F48" s="26"/>
      <c r="G48" s="49">
        <f>CEILING(E48*F48,1)</f>
        <v>0</v>
      </c>
      <c r="H48" s="50">
        <v>0</v>
      </c>
      <c r="I48" s="50">
        <f t="shared" si="7"/>
        <v>0</v>
      </c>
      <c r="J48" s="53"/>
      <c r="K48" s="29">
        <f t="shared" si="0"/>
        <v>0</v>
      </c>
      <c r="L48" s="51" t="s">
        <v>62</v>
      </c>
    </row>
    <row r="49" spans="1:12" s="51" customFormat="1" ht="12.75">
      <c r="A49" s="52">
        <v>73</v>
      </c>
      <c r="B49" s="45" t="s">
        <v>110</v>
      </c>
      <c r="C49" s="46" t="s">
        <v>53</v>
      </c>
      <c r="D49" s="47" t="s">
        <v>14</v>
      </c>
      <c r="E49" s="48">
        <v>11.9203</v>
      </c>
      <c r="F49" s="26"/>
      <c r="G49" s="49">
        <f>CEILING(E49*F49,1)</f>
        <v>0</v>
      </c>
      <c r="H49" s="50">
        <v>0</v>
      </c>
      <c r="I49" s="50">
        <f t="shared" si="7"/>
        <v>0</v>
      </c>
      <c r="J49" s="53"/>
      <c r="K49" s="29">
        <f t="shared" si="0"/>
        <v>0</v>
      </c>
      <c r="L49" s="51" t="s">
        <v>62</v>
      </c>
    </row>
    <row r="50" spans="1:12" s="51" customFormat="1" ht="12.75">
      <c r="A50" s="52">
        <v>77</v>
      </c>
      <c r="B50" s="45" t="s">
        <v>111</v>
      </c>
      <c r="C50" s="46" t="s">
        <v>156</v>
      </c>
      <c r="D50" s="25" t="s">
        <v>54</v>
      </c>
      <c r="E50" s="26">
        <v>75</v>
      </c>
      <c r="F50" s="48"/>
      <c r="G50" s="49"/>
      <c r="H50" s="50">
        <v>0</v>
      </c>
      <c r="I50" s="50">
        <f t="shared" si="7"/>
        <v>0</v>
      </c>
      <c r="J50" s="53">
        <v>0</v>
      </c>
      <c r="K50" s="29">
        <f t="shared" si="0"/>
        <v>0</v>
      </c>
      <c r="L50" s="29">
        <f>SUM(M50:X50)</f>
        <v>0</v>
      </c>
    </row>
    <row r="51" spans="1:11" s="29" customFormat="1" ht="25.5">
      <c r="A51" s="52">
        <v>78</v>
      </c>
      <c r="B51" s="23" t="s">
        <v>112</v>
      </c>
      <c r="C51" s="24" t="s">
        <v>55</v>
      </c>
      <c r="D51" s="25" t="s">
        <v>25</v>
      </c>
      <c r="E51" s="26">
        <v>69</v>
      </c>
      <c r="F51" s="26"/>
      <c r="G51" s="27">
        <f aca="true" t="shared" si="8" ref="G51:G62">CEILING(E51*F51,1)</f>
        <v>0</v>
      </c>
      <c r="H51" s="28">
        <v>0.12501</v>
      </c>
      <c r="I51" s="28">
        <f t="shared" si="7"/>
        <v>8.62569</v>
      </c>
      <c r="J51" s="56"/>
      <c r="K51" s="29">
        <f t="shared" si="0"/>
        <v>0</v>
      </c>
    </row>
    <row r="52" spans="1:11" s="29" customFormat="1" ht="25.5">
      <c r="A52" s="52">
        <v>79</v>
      </c>
      <c r="B52" s="23" t="s">
        <v>113</v>
      </c>
      <c r="C52" s="24" t="s">
        <v>56</v>
      </c>
      <c r="D52" s="25" t="s">
        <v>25</v>
      </c>
      <c r="E52" s="26">
        <v>5.5</v>
      </c>
      <c r="F52" s="26"/>
      <c r="G52" s="27">
        <f t="shared" si="8"/>
        <v>0</v>
      </c>
      <c r="H52" s="28">
        <v>0.22487</v>
      </c>
      <c r="I52" s="28">
        <f t="shared" si="7"/>
        <v>1.236785</v>
      </c>
      <c r="J52" s="56"/>
      <c r="K52" s="29">
        <f t="shared" si="0"/>
        <v>0</v>
      </c>
    </row>
    <row r="53" spans="1:12" s="29" customFormat="1" ht="12.75">
      <c r="A53" s="52">
        <v>89</v>
      </c>
      <c r="B53" s="23" t="s">
        <v>114</v>
      </c>
      <c r="C53" s="24" t="s">
        <v>134</v>
      </c>
      <c r="D53" s="25" t="s">
        <v>15</v>
      </c>
      <c r="E53" s="26">
        <v>110.85</v>
      </c>
      <c r="F53" s="26"/>
      <c r="G53" s="27">
        <f t="shared" si="8"/>
        <v>0</v>
      </c>
      <c r="H53" s="28">
        <v>0</v>
      </c>
      <c r="I53" s="28">
        <f t="shared" si="7"/>
        <v>0</v>
      </c>
      <c r="J53" s="56">
        <v>0</v>
      </c>
      <c r="K53" s="29">
        <f t="shared" si="0"/>
        <v>0</v>
      </c>
      <c r="L53" s="29" t="s">
        <v>153</v>
      </c>
    </row>
    <row r="54" spans="1:12" s="29" customFormat="1" ht="12.75">
      <c r="A54" s="52">
        <v>90</v>
      </c>
      <c r="B54" s="23">
        <v>11163230</v>
      </c>
      <c r="C54" s="24" t="s">
        <v>135</v>
      </c>
      <c r="D54" s="25" t="s">
        <v>15</v>
      </c>
      <c r="E54" s="26">
        <v>110.85</v>
      </c>
      <c r="F54" s="26"/>
      <c r="G54" s="27">
        <f t="shared" si="8"/>
        <v>0</v>
      </c>
      <c r="H54" s="28">
        <v>0.001</v>
      </c>
      <c r="I54" s="28">
        <f t="shared" si="7"/>
        <v>0.11084999999999999</v>
      </c>
      <c r="J54" s="56">
        <v>0</v>
      </c>
      <c r="K54" s="29">
        <f t="shared" si="0"/>
        <v>0</v>
      </c>
      <c r="L54" s="29" t="s">
        <v>153</v>
      </c>
    </row>
    <row r="55" spans="1:12" s="51" customFormat="1" ht="12.75">
      <c r="A55" s="52">
        <v>91</v>
      </c>
      <c r="B55" s="45" t="s">
        <v>115</v>
      </c>
      <c r="C55" s="65" t="s">
        <v>137</v>
      </c>
      <c r="D55" s="47" t="s">
        <v>15</v>
      </c>
      <c r="E55" s="48">
        <v>110.85</v>
      </c>
      <c r="F55" s="48"/>
      <c r="G55" s="49">
        <f t="shared" si="8"/>
        <v>0</v>
      </c>
      <c r="H55" s="50">
        <v>0.00082</v>
      </c>
      <c r="I55" s="50">
        <f t="shared" si="7"/>
        <v>0.09089699999999999</v>
      </c>
      <c r="J55" s="53">
        <v>0</v>
      </c>
      <c r="K55" s="29">
        <f t="shared" si="0"/>
        <v>0</v>
      </c>
      <c r="L55" s="51" t="s">
        <v>153</v>
      </c>
    </row>
    <row r="56" spans="1:11" s="51" customFormat="1" ht="27" customHeight="1">
      <c r="A56" s="52">
        <v>92</v>
      </c>
      <c r="B56" s="45">
        <v>62852265</v>
      </c>
      <c r="C56" s="65" t="s">
        <v>136</v>
      </c>
      <c r="D56" s="47" t="s">
        <v>15</v>
      </c>
      <c r="E56" s="26">
        <v>140</v>
      </c>
      <c r="F56" s="48"/>
      <c r="G56" s="49">
        <f t="shared" si="8"/>
        <v>0</v>
      </c>
      <c r="H56" s="50">
        <v>0.004</v>
      </c>
      <c r="I56" s="50">
        <f t="shared" si="7"/>
        <v>0.56</v>
      </c>
      <c r="J56" s="53"/>
      <c r="K56" s="29">
        <f t="shared" si="0"/>
        <v>0</v>
      </c>
    </row>
    <row r="57" spans="1:11" s="51" customFormat="1" ht="12.75">
      <c r="A57" s="52">
        <v>93</v>
      </c>
      <c r="B57" s="45" t="s">
        <v>116</v>
      </c>
      <c r="C57" s="46" t="s">
        <v>138</v>
      </c>
      <c r="D57" s="47" t="s">
        <v>19</v>
      </c>
      <c r="E57" s="48">
        <v>5</v>
      </c>
      <c r="F57" s="48"/>
      <c r="G57" s="49">
        <f t="shared" si="8"/>
        <v>0</v>
      </c>
      <c r="H57" s="50">
        <v>0.00031</v>
      </c>
      <c r="I57" s="50">
        <f t="shared" si="7"/>
        <v>0.00155</v>
      </c>
      <c r="J57" s="53">
        <v>0</v>
      </c>
      <c r="K57" s="29">
        <f t="shared" si="0"/>
        <v>0</v>
      </c>
    </row>
    <row r="58" spans="1:11" s="29" customFormat="1" ht="25.5">
      <c r="A58" s="52">
        <v>99</v>
      </c>
      <c r="B58" s="23" t="s">
        <v>117</v>
      </c>
      <c r="C58" s="24" t="s">
        <v>57</v>
      </c>
      <c r="D58" s="25" t="s">
        <v>15</v>
      </c>
      <c r="E58" s="26">
        <v>15.66</v>
      </c>
      <c r="F58" s="26"/>
      <c r="G58" s="27">
        <f t="shared" si="8"/>
        <v>0</v>
      </c>
      <c r="H58" s="28">
        <v>0</v>
      </c>
      <c r="I58" s="28">
        <f t="shared" si="7"/>
        <v>0</v>
      </c>
      <c r="J58" s="56">
        <v>0</v>
      </c>
      <c r="K58" s="29">
        <f t="shared" si="0"/>
        <v>0</v>
      </c>
    </row>
    <row r="59" spans="1:11" s="29" customFormat="1" ht="12.75">
      <c r="A59" s="52">
        <v>100</v>
      </c>
      <c r="B59" s="23">
        <v>69366198</v>
      </c>
      <c r="C59" s="24" t="s">
        <v>58</v>
      </c>
      <c r="D59" s="25" t="s">
        <v>15</v>
      </c>
      <c r="E59" s="26">
        <v>18.009</v>
      </c>
      <c r="F59" s="26"/>
      <c r="G59" s="27">
        <f t="shared" si="8"/>
        <v>0</v>
      </c>
      <c r="H59" s="28">
        <v>0.0003</v>
      </c>
      <c r="I59" s="28">
        <f t="shared" si="7"/>
        <v>0.0054027</v>
      </c>
      <c r="J59" s="56">
        <v>0</v>
      </c>
      <c r="K59" s="29">
        <f t="shared" si="0"/>
        <v>0</v>
      </c>
    </row>
    <row r="60" spans="1:11" s="29" customFormat="1" ht="12.75">
      <c r="A60" s="52">
        <v>101</v>
      </c>
      <c r="B60" s="23" t="s">
        <v>118</v>
      </c>
      <c r="C60" s="24" t="s">
        <v>59</v>
      </c>
      <c r="D60" s="25" t="s">
        <v>15</v>
      </c>
      <c r="E60" s="26">
        <v>15.66</v>
      </c>
      <c r="F60" s="26"/>
      <c r="G60" s="27">
        <f t="shared" si="8"/>
        <v>0</v>
      </c>
      <c r="H60" s="28">
        <v>0</v>
      </c>
      <c r="I60" s="28">
        <f t="shared" si="7"/>
        <v>0</v>
      </c>
      <c r="J60" s="56">
        <v>0</v>
      </c>
      <c r="K60" s="29">
        <f t="shared" si="0"/>
        <v>0</v>
      </c>
    </row>
    <row r="61" spans="1:11" s="29" customFormat="1" ht="12.75">
      <c r="A61" s="52">
        <v>102</v>
      </c>
      <c r="B61" s="23">
        <v>28322010</v>
      </c>
      <c r="C61" s="24" t="s">
        <v>60</v>
      </c>
      <c r="D61" s="25" t="s">
        <v>15</v>
      </c>
      <c r="E61" s="26">
        <v>18.009</v>
      </c>
      <c r="F61" s="26"/>
      <c r="G61" s="27">
        <f t="shared" si="8"/>
        <v>0</v>
      </c>
      <c r="H61" s="28">
        <v>0.00196</v>
      </c>
      <c r="I61" s="28">
        <f t="shared" si="7"/>
        <v>0.03529764</v>
      </c>
      <c r="J61" s="56">
        <v>0</v>
      </c>
      <c r="K61" s="29">
        <f t="shared" si="0"/>
        <v>0</v>
      </c>
    </row>
    <row r="62" spans="1:12" s="29" customFormat="1" ht="12.75">
      <c r="A62" s="52">
        <v>104</v>
      </c>
      <c r="B62" s="23" t="s">
        <v>119</v>
      </c>
      <c r="C62" s="24" t="s">
        <v>61</v>
      </c>
      <c r="D62" s="25" t="s">
        <v>15</v>
      </c>
      <c r="E62" s="26">
        <v>39.168</v>
      </c>
      <c r="F62" s="26"/>
      <c r="G62" s="27">
        <f t="shared" si="8"/>
        <v>0</v>
      </c>
      <c r="H62" s="28">
        <v>0.00023</v>
      </c>
      <c r="I62" s="28">
        <f t="shared" si="7"/>
        <v>0.00900864</v>
      </c>
      <c r="J62" s="56">
        <v>0</v>
      </c>
      <c r="K62" s="29">
        <f t="shared" si="0"/>
        <v>0</v>
      </c>
      <c r="L62" s="29" t="s">
        <v>155</v>
      </c>
    </row>
    <row r="63" spans="1:11" s="51" customFormat="1" ht="12.75">
      <c r="A63" s="52">
        <v>210</v>
      </c>
      <c r="B63" s="45" t="s">
        <v>120</v>
      </c>
      <c r="C63" s="46" t="s">
        <v>63</v>
      </c>
      <c r="D63" s="47" t="s">
        <v>15</v>
      </c>
      <c r="E63" s="48">
        <v>34.3</v>
      </c>
      <c r="F63" s="48"/>
      <c r="G63" s="49">
        <f>CEILING(E63*F63,1)</f>
        <v>0</v>
      </c>
      <c r="H63" s="50">
        <v>0.00021</v>
      </c>
      <c r="I63" s="50">
        <f>E63*H63</f>
        <v>0.007202999999999999</v>
      </c>
      <c r="J63" s="53">
        <v>0</v>
      </c>
      <c r="K63" s="29">
        <f t="shared" si="0"/>
        <v>0</v>
      </c>
    </row>
    <row r="64" spans="1:11" s="51" customFormat="1" ht="12.75">
      <c r="A64" s="52">
        <v>211</v>
      </c>
      <c r="B64" s="45" t="s">
        <v>121</v>
      </c>
      <c r="C64" s="46" t="s">
        <v>64</v>
      </c>
      <c r="D64" s="47" t="s">
        <v>25</v>
      </c>
      <c r="E64" s="48">
        <v>33.28</v>
      </c>
      <c r="F64" s="48"/>
      <c r="G64" s="49">
        <f>CEILING(E64*F64,1)</f>
        <v>0</v>
      </c>
      <c r="H64" s="50">
        <v>0.00032</v>
      </c>
      <c r="I64" s="50">
        <f>E64*H64</f>
        <v>0.0106496</v>
      </c>
      <c r="J64" s="53">
        <v>0</v>
      </c>
      <c r="K64" s="29">
        <f t="shared" si="0"/>
        <v>0</v>
      </c>
    </row>
    <row r="65" spans="1:11" s="51" customFormat="1" ht="12.75">
      <c r="A65" s="52">
        <v>212</v>
      </c>
      <c r="B65" s="45" t="s">
        <v>122</v>
      </c>
      <c r="C65" s="46" t="s">
        <v>65</v>
      </c>
      <c r="D65" s="47" t="s">
        <v>25</v>
      </c>
      <c r="E65" s="48">
        <v>33.28</v>
      </c>
      <c r="F65" s="48"/>
      <c r="G65" s="49">
        <f>CEILING(E65*F65,1)</f>
        <v>0</v>
      </c>
      <c r="H65" s="50">
        <v>0</v>
      </c>
      <c r="I65" s="50">
        <f>E65*H65</f>
        <v>0</v>
      </c>
      <c r="J65" s="53">
        <v>0</v>
      </c>
      <c r="K65" s="29">
        <f t="shared" si="0"/>
        <v>0</v>
      </c>
    </row>
    <row r="66" spans="1:11" s="51" customFormat="1" ht="12.75">
      <c r="A66" s="52">
        <v>213</v>
      </c>
      <c r="B66" s="45" t="s">
        <v>123</v>
      </c>
      <c r="C66" s="46" t="s">
        <v>130</v>
      </c>
      <c r="D66" s="47" t="s">
        <v>15</v>
      </c>
      <c r="E66" s="48">
        <v>34.3</v>
      </c>
      <c r="F66" s="48"/>
      <c r="G66" s="49">
        <f>CEILING(E66*F66,1)</f>
        <v>0</v>
      </c>
      <c r="H66" s="50">
        <v>0.0038</v>
      </c>
      <c r="I66" s="50">
        <f>E66*H66</f>
        <v>0.13033999999999998</v>
      </c>
      <c r="J66" s="53">
        <v>0</v>
      </c>
      <c r="K66" s="29">
        <f t="shared" si="0"/>
        <v>0</v>
      </c>
    </row>
    <row r="67" spans="1:11" s="51" customFormat="1" ht="12.75">
      <c r="A67" s="52">
        <v>226</v>
      </c>
      <c r="B67" s="45" t="s">
        <v>124</v>
      </c>
      <c r="C67" s="46" t="s">
        <v>66</v>
      </c>
      <c r="D67" s="47" t="s">
        <v>15</v>
      </c>
      <c r="E67" s="48">
        <v>66.87</v>
      </c>
      <c r="F67" s="48"/>
      <c r="G67" s="49">
        <f>CEILING(E67*F67,1)</f>
        <v>0</v>
      </c>
      <c r="H67" s="50">
        <v>0.00021</v>
      </c>
      <c r="I67" s="50">
        <f>E67*H67</f>
        <v>0.014042700000000002</v>
      </c>
      <c r="J67" s="53">
        <v>0</v>
      </c>
      <c r="K67" s="29">
        <f>G67*2</f>
        <v>0</v>
      </c>
    </row>
    <row r="68" spans="1:11" s="51" customFormat="1" ht="25.5">
      <c r="A68" s="52">
        <v>227</v>
      </c>
      <c r="B68" s="45" t="s">
        <v>125</v>
      </c>
      <c r="C68" s="46" t="s">
        <v>67</v>
      </c>
      <c r="D68" s="47" t="s">
        <v>15</v>
      </c>
      <c r="E68" s="48">
        <v>66.87</v>
      </c>
      <c r="F68" s="48"/>
      <c r="G68" s="49">
        <f>CEILING(E68*F68,1)</f>
        <v>0</v>
      </c>
      <c r="H68" s="50">
        <v>0.00474</v>
      </c>
      <c r="I68" s="50">
        <f>E68*H68</f>
        <v>0.3169638</v>
      </c>
      <c r="J68" s="53">
        <v>0</v>
      </c>
      <c r="K68" s="29">
        <f>G68*2</f>
        <v>0</v>
      </c>
    </row>
    <row r="69" spans="1:11" s="29" customFormat="1" ht="12.75">
      <c r="A69" s="30"/>
      <c r="B69" s="31" t="s">
        <v>13</v>
      </c>
      <c r="C69" s="32"/>
      <c r="D69" s="30"/>
      <c r="E69" s="33"/>
      <c r="F69" s="33">
        <f>SUM(K50)</f>
        <v>0</v>
      </c>
      <c r="G69" s="34">
        <f>SUM(G7:G68)</f>
        <v>0</v>
      </c>
      <c r="H69" s="35"/>
      <c r="I69" s="36" t="e">
        <f>SUM(#REF!)</f>
        <v>#REF!</v>
      </c>
      <c r="J69" s="57"/>
      <c r="K69" s="29">
        <f>SUM(K7:K68)</f>
        <v>0</v>
      </c>
    </row>
    <row r="70" s="29" customFormat="1" ht="12.75">
      <c r="J70" s="58"/>
    </row>
    <row r="71" s="29" customFormat="1" ht="12.75">
      <c r="J71" s="58"/>
    </row>
    <row r="72" s="29" customFormat="1" ht="12.75">
      <c r="J72" s="58"/>
    </row>
    <row r="73" s="29" customFormat="1" ht="12.75">
      <c r="J73" s="58"/>
    </row>
    <row r="74" s="29" customFormat="1" ht="12.75">
      <c r="J74" s="58"/>
    </row>
    <row r="75" s="29" customFormat="1" ht="12.75">
      <c r="J75" s="58"/>
    </row>
    <row r="76" s="29" customFormat="1" ht="12.75">
      <c r="J76" s="58"/>
    </row>
    <row r="77" s="29" customFormat="1" ht="12.75">
      <c r="J77" s="58"/>
    </row>
    <row r="78" s="29" customFormat="1" ht="12.75">
      <c r="J78" s="58"/>
    </row>
    <row r="79" s="29" customFormat="1" ht="12.75">
      <c r="J79" s="58"/>
    </row>
    <row r="80" s="29" customFormat="1" ht="12.75">
      <c r="J80" s="58"/>
    </row>
    <row r="81" s="29" customFormat="1" ht="12.75">
      <c r="J81" s="58"/>
    </row>
    <row r="82" s="29" customFormat="1" ht="12.75">
      <c r="J82" s="58"/>
    </row>
    <row r="83" s="29" customFormat="1" ht="12.75">
      <c r="J83" s="58"/>
    </row>
    <row r="84" s="29" customFormat="1" ht="12.75">
      <c r="J84" s="58"/>
    </row>
    <row r="85" s="29" customFormat="1" ht="12.75">
      <c r="J85" s="58"/>
    </row>
    <row r="86" s="29" customFormat="1" ht="12.75">
      <c r="J86" s="58"/>
    </row>
    <row r="87" s="29" customFormat="1" ht="12.75">
      <c r="J87" s="58"/>
    </row>
    <row r="88" s="29" customFormat="1" ht="12.75">
      <c r="J88" s="58"/>
    </row>
    <row r="89" s="29" customFormat="1" ht="12.75">
      <c r="J89" s="58"/>
    </row>
    <row r="90" s="29" customFormat="1" ht="12.75">
      <c r="J90" s="58"/>
    </row>
    <row r="91" s="29" customFormat="1" ht="12.75">
      <c r="J91" s="58"/>
    </row>
    <row r="92" s="29" customFormat="1" ht="12.75">
      <c r="J92" s="58"/>
    </row>
    <row r="93" spans="1:10" s="29" customFormat="1" ht="12.75">
      <c r="A93" s="37"/>
      <c r="B93" s="37"/>
      <c r="C93" s="37"/>
      <c r="D93" s="37"/>
      <c r="E93" s="37"/>
      <c r="F93" s="37"/>
      <c r="G93" s="37"/>
      <c r="J93" s="58"/>
    </row>
    <row r="94" spans="1:10" s="29" customFormat="1" ht="12.75">
      <c r="A94" s="37"/>
      <c r="B94" s="37"/>
      <c r="C94" s="37"/>
      <c r="D94" s="37"/>
      <c r="E94" s="37"/>
      <c r="F94" s="37"/>
      <c r="G94" s="37"/>
      <c r="J94" s="58"/>
    </row>
    <row r="95" spans="1:10" s="29" customFormat="1" ht="12.75">
      <c r="A95" s="37"/>
      <c r="B95" s="37"/>
      <c r="C95" s="37"/>
      <c r="D95" s="37"/>
      <c r="E95" s="37"/>
      <c r="F95" s="37"/>
      <c r="G95" s="37"/>
      <c r="J95" s="58"/>
    </row>
    <row r="96" spans="1:10" s="29" customFormat="1" ht="12.75">
      <c r="A96" s="37"/>
      <c r="B96" s="37"/>
      <c r="C96" s="37"/>
      <c r="D96" s="37"/>
      <c r="E96" s="37"/>
      <c r="F96" s="37"/>
      <c r="G96" s="37"/>
      <c r="J96" s="58"/>
    </row>
    <row r="97" s="29" customFormat="1" ht="12.75">
      <c r="J97" s="58"/>
    </row>
    <row r="98" s="29" customFormat="1" ht="12.75">
      <c r="J98" s="58"/>
    </row>
    <row r="99" s="29" customFormat="1" ht="12.75">
      <c r="J99" s="58"/>
    </row>
    <row r="100" s="29" customFormat="1" ht="12.75">
      <c r="J100" s="58"/>
    </row>
    <row r="101" s="29" customFormat="1" ht="12.75">
      <c r="J101" s="58"/>
    </row>
    <row r="102" s="29" customFormat="1" ht="12.75">
      <c r="J102" s="58"/>
    </row>
    <row r="103" s="29" customFormat="1" ht="12.75">
      <c r="J103" s="58"/>
    </row>
    <row r="104" s="29" customFormat="1" ht="12.75">
      <c r="J104" s="58"/>
    </row>
    <row r="105" s="29" customFormat="1" ht="12.75">
      <c r="J105" s="58"/>
    </row>
    <row r="106" s="29" customFormat="1" ht="12.75">
      <c r="J106" s="58"/>
    </row>
    <row r="107" s="29" customFormat="1" ht="12.75">
      <c r="J107" s="58"/>
    </row>
    <row r="108" s="29" customFormat="1" ht="12.75">
      <c r="J108" s="58"/>
    </row>
    <row r="109" s="29" customFormat="1" ht="12.75">
      <c r="J109" s="58"/>
    </row>
    <row r="110" s="29" customFormat="1" ht="12.75">
      <c r="J110" s="58"/>
    </row>
    <row r="111" s="29" customFormat="1" ht="12.75">
      <c r="J111" s="58"/>
    </row>
    <row r="112" s="29" customFormat="1" ht="12.75">
      <c r="J112" s="58"/>
    </row>
    <row r="113" s="29" customFormat="1" ht="12.75">
      <c r="J113" s="58"/>
    </row>
    <row r="114" s="29" customFormat="1" ht="12.75">
      <c r="J114" s="58"/>
    </row>
    <row r="115" s="29" customFormat="1" ht="12.75">
      <c r="J115" s="58"/>
    </row>
    <row r="116" s="29" customFormat="1" ht="12.75">
      <c r="J116" s="58"/>
    </row>
    <row r="117" s="29" customFormat="1" ht="12.75">
      <c r="J117" s="58"/>
    </row>
    <row r="118" s="29" customFormat="1" ht="12.75">
      <c r="J118" s="58"/>
    </row>
    <row r="119" s="29" customFormat="1" ht="12.75">
      <c r="J119" s="58"/>
    </row>
    <row r="120" s="29" customFormat="1" ht="12.75">
      <c r="J120" s="58"/>
    </row>
    <row r="121" s="29" customFormat="1" ht="12.75">
      <c r="J121" s="58"/>
    </row>
    <row r="122" spans="1:10" s="29" customFormat="1" ht="12.75">
      <c r="A122" s="38"/>
      <c r="B122" s="38"/>
      <c r="E122" s="39"/>
      <c r="J122" s="58"/>
    </row>
    <row r="123" spans="1:10" s="29" customFormat="1" ht="12.75">
      <c r="A123" s="37"/>
      <c r="B123" s="37"/>
      <c r="C123" s="40"/>
      <c r="D123" s="40"/>
      <c r="E123" s="41"/>
      <c r="F123" s="40"/>
      <c r="G123" s="42"/>
      <c r="J123" s="58"/>
    </row>
    <row r="124" spans="1:10" s="29" customFormat="1" ht="12.75">
      <c r="A124" s="43"/>
      <c r="B124" s="43"/>
      <c r="C124" s="37"/>
      <c r="D124" s="37"/>
      <c r="E124" s="44"/>
      <c r="F124" s="37"/>
      <c r="G124" s="37"/>
      <c r="J124" s="58"/>
    </row>
    <row r="125" spans="1:10" s="29" customFormat="1" ht="12.75">
      <c r="A125" s="37"/>
      <c r="B125" s="37"/>
      <c r="C125" s="37"/>
      <c r="D125" s="37"/>
      <c r="E125" s="44"/>
      <c r="F125" s="37"/>
      <c r="G125" s="37"/>
      <c r="J125" s="58"/>
    </row>
    <row r="126" spans="1:10" s="29" customFormat="1" ht="12.75">
      <c r="A126" s="37"/>
      <c r="B126" s="37"/>
      <c r="C126" s="37"/>
      <c r="D126" s="37"/>
      <c r="E126" s="44"/>
      <c r="F126" s="37"/>
      <c r="G126" s="37"/>
      <c r="J126" s="58"/>
    </row>
    <row r="127" spans="1:10" s="29" customFormat="1" ht="12.75">
      <c r="A127" s="37"/>
      <c r="B127" s="37"/>
      <c r="C127" s="37"/>
      <c r="D127" s="37"/>
      <c r="E127" s="44"/>
      <c r="F127" s="37"/>
      <c r="G127" s="37"/>
      <c r="J127" s="58"/>
    </row>
    <row r="128" spans="1:10" s="29" customFormat="1" ht="12.75">
      <c r="A128" s="37"/>
      <c r="B128" s="37"/>
      <c r="C128" s="37"/>
      <c r="D128" s="37"/>
      <c r="E128" s="44"/>
      <c r="F128" s="37"/>
      <c r="G128" s="37"/>
      <c r="J128" s="58"/>
    </row>
    <row r="129" spans="1:7" ht="12.75">
      <c r="A129" s="20"/>
      <c r="B129" s="20"/>
      <c r="C129" s="20"/>
      <c r="D129" s="20"/>
      <c r="E129" s="22"/>
      <c r="F129" s="20"/>
      <c r="G129" s="20"/>
    </row>
    <row r="130" spans="1:7" ht="12.75">
      <c r="A130" s="20"/>
      <c r="B130" s="20"/>
      <c r="C130" s="20"/>
      <c r="D130" s="20"/>
      <c r="E130" s="22"/>
      <c r="F130" s="20"/>
      <c r="G130" s="20"/>
    </row>
    <row r="131" spans="1:7" ht="12.75">
      <c r="A131" s="20"/>
      <c r="B131" s="20"/>
      <c r="C131" s="20"/>
      <c r="D131" s="20"/>
      <c r="E131" s="22"/>
      <c r="F131" s="20"/>
      <c r="G131" s="20"/>
    </row>
    <row r="132" spans="1:7" ht="12.75">
      <c r="A132" s="20"/>
      <c r="B132" s="20"/>
      <c r="C132" s="20"/>
      <c r="D132" s="20"/>
      <c r="E132" s="22"/>
      <c r="F132" s="20"/>
      <c r="G132" s="20"/>
    </row>
    <row r="133" spans="1:7" ht="12.75">
      <c r="A133" s="20"/>
      <c r="B133" s="20"/>
      <c r="C133" s="20"/>
      <c r="D133" s="20"/>
      <c r="E133" s="22"/>
      <c r="F133" s="20"/>
      <c r="G133" s="20"/>
    </row>
    <row r="134" spans="1:7" ht="12.75">
      <c r="A134" s="20"/>
      <c r="B134" s="20"/>
      <c r="C134" s="20"/>
      <c r="D134" s="20"/>
      <c r="E134" s="22"/>
      <c r="F134" s="20"/>
      <c r="G134" s="20"/>
    </row>
    <row r="135" spans="1:7" ht="12.75">
      <c r="A135" s="20"/>
      <c r="B135" s="20"/>
      <c r="C135" s="20"/>
      <c r="D135" s="20"/>
      <c r="E135" s="22"/>
      <c r="F135" s="20"/>
      <c r="G135" s="20"/>
    </row>
    <row r="136" spans="1:7" ht="12.75">
      <c r="A136" s="20"/>
      <c r="B136" s="20"/>
      <c r="C136" s="20"/>
      <c r="D136" s="20"/>
      <c r="E136" s="22"/>
      <c r="F136" s="20"/>
      <c r="G136" s="20"/>
    </row>
  </sheetData>
  <sheetProtection/>
  <mergeCells count="4">
    <mergeCell ref="A1:I1"/>
    <mergeCell ref="A3:B3"/>
    <mergeCell ref="A4:B4"/>
    <mergeCell ref="G4:I4"/>
  </mergeCells>
  <printOptions gridLines="1"/>
  <pageMargins left="0.5905511811023623" right="0.3937007874015748" top="0.7874015748031497" bottom="0.7874015748031497" header="0.31496062992125984" footer="0.31496062992125984"/>
  <pageSetup horizontalDpi="600" verticalDpi="600" orientation="portrait" paperSize="9" scale="85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2016-01-16T08:38:37Z</cp:lastPrinted>
  <dcterms:created xsi:type="dcterms:W3CDTF">2015-05-21T08:10:15Z</dcterms:created>
  <dcterms:modified xsi:type="dcterms:W3CDTF">2016-02-04T12:44:12Z</dcterms:modified>
  <cp:category/>
  <cp:version/>
  <cp:contentType/>
  <cp:contentStatus/>
</cp:coreProperties>
</file>