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2300" activeTab="3"/>
  </bookViews>
  <sheets>
    <sheet name="Pokyny pro vyplnění" sheetId="11" r:id="rId1"/>
    <sheet name="Stavba" sheetId="1" r:id="rId2"/>
    <sheet name="VzorPolozky" sheetId="10" state="hidden" r:id="rId3"/>
    <sheet name="0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_xlnm.Print_Area" localSheetId="3">'001 01 Pol'!$A$1:$U$411</definedName>
    <definedName name="_xlnm.Print_Area" localSheetId="1">Stavba!$A$1:$J$77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F401" i="12" l="1"/>
  <c r="G41" i="1" s="1"/>
  <c r="G8" i="12"/>
  <c r="I8" i="12"/>
  <c r="K8" i="12"/>
  <c r="M8" i="12"/>
  <c r="O8" i="12"/>
  <c r="Q8" i="12"/>
  <c r="U8" i="12"/>
  <c r="G10" i="12"/>
  <c r="I10" i="12"/>
  <c r="K10" i="12"/>
  <c r="O10" i="12"/>
  <c r="Q10" i="12"/>
  <c r="U10" i="12"/>
  <c r="G12" i="12"/>
  <c r="I12" i="12"/>
  <c r="K12" i="12"/>
  <c r="M12" i="12"/>
  <c r="O12" i="12"/>
  <c r="Q12" i="12"/>
  <c r="U12" i="12"/>
  <c r="G14" i="12"/>
  <c r="M14" i="12" s="1"/>
  <c r="I14" i="12"/>
  <c r="K14" i="12"/>
  <c r="O14" i="12"/>
  <c r="Q14" i="12"/>
  <c r="U14" i="12"/>
  <c r="G16" i="12"/>
  <c r="M16" i="12" s="1"/>
  <c r="I16" i="12"/>
  <c r="K16" i="12"/>
  <c r="O16" i="12"/>
  <c r="Q16" i="12"/>
  <c r="U16" i="12"/>
  <c r="G18" i="12"/>
  <c r="M18" i="12" s="1"/>
  <c r="I18" i="12"/>
  <c r="K18" i="12"/>
  <c r="O18" i="12"/>
  <c r="Q18" i="12"/>
  <c r="U18" i="12"/>
  <c r="G21" i="12"/>
  <c r="M21" i="12" s="1"/>
  <c r="I21" i="12"/>
  <c r="K21" i="12"/>
  <c r="O21" i="12"/>
  <c r="Q21" i="12"/>
  <c r="U21" i="12"/>
  <c r="G28" i="12"/>
  <c r="M28" i="12" s="1"/>
  <c r="I28" i="12"/>
  <c r="K28" i="12"/>
  <c r="O28" i="12"/>
  <c r="Q28" i="12"/>
  <c r="U28" i="12"/>
  <c r="G32" i="12"/>
  <c r="G31" i="12" s="1"/>
  <c r="I50" i="1" s="1"/>
  <c r="I32" i="12"/>
  <c r="K32" i="12"/>
  <c r="O32" i="12"/>
  <c r="O31" i="12" s="1"/>
  <c r="Q32" i="12"/>
  <c r="U32" i="12"/>
  <c r="G34" i="12"/>
  <c r="M34" i="12" s="1"/>
  <c r="I34" i="12"/>
  <c r="I31" i="12" s="1"/>
  <c r="K34" i="12"/>
  <c r="O34" i="12"/>
  <c r="Q34" i="12"/>
  <c r="Q31" i="12" s="1"/>
  <c r="U34" i="12"/>
  <c r="G42" i="12"/>
  <c r="I42" i="12"/>
  <c r="K42" i="12"/>
  <c r="M42" i="12"/>
  <c r="O42" i="12"/>
  <c r="Q42" i="12"/>
  <c r="U42" i="12"/>
  <c r="G44" i="12"/>
  <c r="I44" i="12"/>
  <c r="K44" i="12"/>
  <c r="O44" i="12"/>
  <c r="Q44" i="12"/>
  <c r="U44" i="12"/>
  <c r="G47" i="12"/>
  <c r="M47" i="12" s="1"/>
  <c r="I47" i="12"/>
  <c r="K47" i="12"/>
  <c r="O47" i="12"/>
  <c r="Q47" i="12"/>
  <c r="U47" i="12"/>
  <c r="G49" i="12"/>
  <c r="M49" i="12" s="1"/>
  <c r="I49" i="12"/>
  <c r="K49" i="12"/>
  <c r="O49" i="12"/>
  <c r="Q49" i="12"/>
  <c r="U49" i="12"/>
  <c r="G51" i="12"/>
  <c r="M51" i="12" s="1"/>
  <c r="I51" i="12"/>
  <c r="K51" i="12"/>
  <c r="O51" i="12"/>
  <c r="Q51" i="12"/>
  <c r="U51" i="12"/>
  <c r="G57" i="12"/>
  <c r="M57" i="12" s="1"/>
  <c r="I57" i="12"/>
  <c r="K57" i="12"/>
  <c r="O57" i="12"/>
  <c r="Q57" i="12"/>
  <c r="U57" i="12"/>
  <c r="G59" i="12"/>
  <c r="M59" i="12" s="1"/>
  <c r="I59" i="12"/>
  <c r="K59" i="12"/>
  <c r="O59" i="12"/>
  <c r="Q59" i="12"/>
  <c r="U59" i="12"/>
  <c r="G73" i="12"/>
  <c r="M73" i="12" s="1"/>
  <c r="I73" i="12"/>
  <c r="K73" i="12"/>
  <c r="O73" i="12"/>
  <c r="Q73" i="12"/>
  <c r="U73" i="12"/>
  <c r="G75" i="12"/>
  <c r="I75" i="12"/>
  <c r="K75" i="12"/>
  <c r="M75" i="12"/>
  <c r="O75" i="12"/>
  <c r="Q75" i="12"/>
  <c r="U75" i="12"/>
  <c r="G78" i="12"/>
  <c r="M78" i="12" s="1"/>
  <c r="I78" i="12"/>
  <c r="K78" i="12"/>
  <c r="O78" i="12"/>
  <c r="Q78" i="12"/>
  <c r="U78" i="12"/>
  <c r="G81" i="12"/>
  <c r="M81" i="12" s="1"/>
  <c r="I81" i="12"/>
  <c r="K81" i="12"/>
  <c r="O81" i="12"/>
  <c r="Q81" i="12"/>
  <c r="U81" i="12"/>
  <c r="G84" i="12"/>
  <c r="M84" i="12" s="1"/>
  <c r="I84" i="12"/>
  <c r="K84" i="12"/>
  <c r="O84" i="12"/>
  <c r="Q84" i="12"/>
  <c r="U84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3" i="12"/>
  <c r="I93" i="12"/>
  <c r="K93" i="12"/>
  <c r="O93" i="12"/>
  <c r="Q93" i="12"/>
  <c r="U93" i="12"/>
  <c r="G95" i="12"/>
  <c r="M95" i="12" s="1"/>
  <c r="I95" i="12"/>
  <c r="K95" i="12"/>
  <c r="O95" i="12"/>
  <c r="Q95" i="12"/>
  <c r="U95" i="12"/>
  <c r="G97" i="12"/>
  <c r="M97" i="12" s="1"/>
  <c r="I97" i="12"/>
  <c r="K97" i="12"/>
  <c r="O97" i="12"/>
  <c r="Q97" i="12"/>
  <c r="U97" i="12"/>
  <c r="G101" i="12"/>
  <c r="M101" i="12" s="1"/>
  <c r="I101" i="12"/>
  <c r="K101" i="12"/>
  <c r="O101" i="12"/>
  <c r="Q101" i="12"/>
  <c r="U101" i="12"/>
  <c r="G106" i="12"/>
  <c r="M106" i="12" s="1"/>
  <c r="I106" i="12"/>
  <c r="K106" i="12"/>
  <c r="O106" i="12"/>
  <c r="Q106" i="12"/>
  <c r="U106" i="12"/>
  <c r="G110" i="12"/>
  <c r="M110" i="12" s="1"/>
  <c r="I110" i="12"/>
  <c r="K110" i="12"/>
  <c r="O110" i="12"/>
  <c r="Q110" i="12"/>
  <c r="U110" i="12"/>
  <c r="G111" i="12"/>
  <c r="M111" i="12" s="1"/>
  <c r="I111" i="12"/>
  <c r="K111" i="12"/>
  <c r="O111" i="12"/>
  <c r="Q111" i="12"/>
  <c r="U111" i="12"/>
  <c r="G112" i="12"/>
  <c r="I112" i="12"/>
  <c r="K112" i="12"/>
  <c r="M112" i="12"/>
  <c r="O112" i="12"/>
  <c r="Q112" i="12"/>
  <c r="U112" i="12"/>
  <c r="G114" i="12"/>
  <c r="M114" i="12" s="1"/>
  <c r="I114" i="12"/>
  <c r="K114" i="12"/>
  <c r="O114" i="12"/>
  <c r="Q114" i="12"/>
  <c r="U114" i="12"/>
  <c r="G117" i="12"/>
  <c r="I117" i="12"/>
  <c r="K117" i="12"/>
  <c r="O117" i="12"/>
  <c r="Q117" i="12"/>
  <c r="U117" i="12"/>
  <c r="U113" i="12" s="1"/>
  <c r="G138" i="12"/>
  <c r="I138" i="12"/>
  <c r="K138" i="12"/>
  <c r="O138" i="12"/>
  <c r="Q138" i="12"/>
  <c r="U138" i="12"/>
  <c r="G139" i="12"/>
  <c r="M139" i="12" s="1"/>
  <c r="I139" i="12"/>
  <c r="K139" i="12"/>
  <c r="O139" i="12"/>
  <c r="Q139" i="12"/>
  <c r="U139" i="12"/>
  <c r="G141" i="12"/>
  <c r="M141" i="12" s="1"/>
  <c r="I141" i="12"/>
  <c r="K141" i="12"/>
  <c r="O141" i="12"/>
  <c r="Q141" i="12"/>
  <c r="U141" i="12"/>
  <c r="G143" i="12"/>
  <c r="M143" i="12" s="1"/>
  <c r="I143" i="12"/>
  <c r="K143" i="12"/>
  <c r="O143" i="12"/>
  <c r="Q143" i="12"/>
  <c r="U143" i="12"/>
  <c r="G145" i="12"/>
  <c r="M145" i="12" s="1"/>
  <c r="I145" i="12"/>
  <c r="K145" i="12"/>
  <c r="O145" i="12"/>
  <c r="Q145" i="12"/>
  <c r="U145" i="12"/>
  <c r="G146" i="12"/>
  <c r="I146" i="12"/>
  <c r="K146" i="12"/>
  <c r="M146" i="12"/>
  <c r="O146" i="12"/>
  <c r="Q146" i="12"/>
  <c r="U146" i="12"/>
  <c r="G147" i="12"/>
  <c r="M147" i="12" s="1"/>
  <c r="I147" i="12"/>
  <c r="K147" i="12"/>
  <c r="O147" i="12"/>
  <c r="Q147" i="12"/>
  <c r="U147" i="12"/>
  <c r="G149" i="12"/>
  <c r="I149" i="12"/>
  <c r="K149" i="12"/>
  <c r="M149" i="12"/>
  <c r="O149" i="12"/>
  <c r="Q149" i="12"/>
  <c r="U149" i="12"/>
  <c r="G156" i="12"/>
  <c r="M156" i="12" s="1"/>
  <c r="I156" i="12"/>
  <c r="K156" i="12"/>
  <c r="O156" i="12"/>
  <c r="Q156" i="12"/>
  <c r="U156" i="12"/>
  <c r="G163" i="12"/>
  <c r="M163" i="12" s="1"/>
  <c r="I163" i="12"/>
  <c r="K163" i="12"/>
  <c r="O163" i="12"/>
  <c r="Q163" i="12"/>
  <c r="U163" i="12"/>
  <c r="G170" i="12"/>
  <c r="M170" i="12" s="1"/>
  <c r="I170" i="12"/>
  <c r="K170" i="12"/>
  <c r="O170" i="12"/>
  <c r="Q170" i="12"/>
  <c r="U170" i="12"/>
  <c r="G177" i="12"/>
  <c r="M177" i="12" s="1"/>
  <c r="I177" i="12"/>
  <c r="K177" i="12"/>
  <c r="O177" i="12"/>
  <c r="Q177" i="12"/>
  <c r="U177" i="12"/>
  <c r="K178" i="12"/>
  <c r="G179" i="12"/>
  <c r="G178" i="12" s="1"/>
  <c r="I55" i="1" s="1"/>
  <c r="I179" i="12"/>
  <c r="I178" i="12" s="1"/>
  <c r="K179" i="12"/>
  <c r="O179" i="12"/>
  <c r="O178" i="12" s="1"/>
  <c r="Q179" i="12"/>
  <c r="Q178" i="12" s="1"/>
  <c r="U179" i="12"/>
  <c r="U178" i="12" s="1"/>
  <c r="G188" i="12"/>
  <c r="I188" i="12"/>
  <c r="K188" i="12"/>
  <c r="M188" i="12"/>
  <c r="O188" i="12"/>
  <c r="Q188" i="12"/>
  <c r="U188" i="12"/>
  <c r="G192" i="12"/>
  <c r="I192" i="12"/>
  <c r="K192" i="12"/>
  <c r="O192" i="12"/>
  <c r="Q192" i="12"/>
  <c r="U192" i="12"/>
  <c r="G196" i="12"/>
  <c r="M196" i="12" s="1"/>
  <c r="I196" i="12"/>
  <c r="K196" i="12"/>
  <c r="O196" i="12"/>
  <c r="Q196" i="12"/>
  <c r="U196" i="12"/>
  <c r="G200" i="12"/>
  <c r="M200" i="12" s="1"/>
  <c r="I200" i="12"/>
  <c r="K200" i="12"/>
  <c r="O200" i="12"/>
  <c r="Q200" i="12"/>
  <c r="U200" i="12"/>
  <c r="G202" i="12"/>
  <c r="M202" i="12" s="1"/>
  <c r="I202" i="12"/>
  <c r="K202" i="12"/>
  <c r="O202" i="12"/>
  <c r="Q202" i="12"/>
  <c r="U202" i="12"/>
  <c r="G207" i="12"/>
  <c r="M207" i="12" s="1"/>
  <c r="I207" i="12"/>
  <c r="I206" i="12" s="1"/>
  <c r="K207" i="12"/>
  <c r="O207" i="12"/>
  <c r="Q207" i="12"/>
  <c r="Q206" i="12" s="1"/>
  <c r="U207" i="12"/>
  <c r="G208" i="12"/>
  <c r="I208" i="12"/>
  <c r="K208" i="12"/>
  <c r="K206" i="12" s="1"/>
  <c r="O208" i="12"/>
  <c r="Q208" i="12"/>
  <c r="U208" i="12"/>
  <c r="U206" i="12" s="1"/>
  <c r="G209" i="12"/>
  <c r="M209" i="12" s="1"/>
  <c r="I209" i="12"/>
  <c r="K209" i="12"/>
  <c r="O209" i="12"/>
  <c r="Q209" i="12"/>
  <c r="U209" i="12"/>
  <c r="G211" i="12"/>
  <c r="M211" i="12" s="1"/>
  <c r="I211" i="12"/>
  <c r="K211" i="12"/>
  <c r="O211" i="12"/>
  <c r="Q211" i="12"/>
  <c r="U211" i="12"/>
  <c r="G212" i="12"/>
  <c r="I212" i="12"/>
  <c r="K212" i="12"/>
  <c r="K210" i="12" s="1"/>
  <c r="O212" i="12"/>
  <c r="Q212" i="12"/>
  <c r="U212" i="12"/>
  <c r="G214" i="12"/>
  <c r="M214" i="12" s="1"/>
  <c r="I214" i="12"/>
  <c r="K214" i="12"/>
  <c r="O214" i="12"/>
  <c r="Q214" i="12"/>
  <c r="U214" i="12"/>
  <c r="G216" i="12"/>
  <c r="M216" i="12" s="1"/>
  <c r="I216" i="12"/>
  <c r="K216" i="12"/>
  <c r="O216" i="12"/>
  <c r="Q216" i="12"/>
  <c r="U216" i="12"/>
  <c r="G218" i="12"/>
  <c r="I218" i="12"/>
  <c r="K218" i="12"/>
  <c r="O218" i="12"/>
  <c r="Q218" i="12"/>
  <c r="U218" i="12"/>
  <c r="G222" i="12"/>
  <c r="M222" i="12" s="1"/>
  <c r="I222" i="12"/>
  <c r="K222" i="12"/>
  <c r="O222" i="12"/>
  <c r="Q222" i="12"/>
  <c r="U222" i="12"/>
  <c r="G230" i="12"/>
  <c r="M230" i="12" s="1"/>
  <c r="I230" i="12"/>
  <c r="K230" i="12"/>
  <c r="O230" i="12"/>
  <c r="Q230" i="12"/>
  <c r="U230" i="12"/>
  <c r="G234" i="12"/>
  <c r="M234" i="12" s="1"/>
  <c r="I234" i="12"/>
  <c r="K234" i="12"/>
  <c r="O234" i="12"/>
  <c r="Q234" i="12"/>
  <c r="U234" i="12"/>
  <c r="G245" i="12"/>
  <c r="M245" i="12" s="1"/>
  <c r="I245" i="12"/>
  <c r="K245" i="12"/>
  <c r="O245" i="12"/>
  <c r="Q245" i="12"/>
  <c r="U245" i="12"/>
  <c r="G246" i="12"/>
  <c r="I246" i="12"/>
  <c r="K246" i="12"/>
  <c r="M246" i="12"/>
  <c r="O246" i="12"/>
  <c r="Q246" i="12"/>
  <c r="U246" i="12"/>
  <c r="G247" i="12"/>
  <c r="M247" i="12" s="1"/>
  <c r="I247" i="12"/>
  <c r="K247" i="12"/>
  <c r="O247" i="12"/>
  <c r="Q247" i="12"/>
  <c r="U247" i="12"/>
  <c r="G252" i="12"/>
  <c r="I252" i="12"/>
  <c r="I251" i="12" s="1"/>
  <c r="K252" i="12"/>
  <c r="K251" i="12" s="1"/>
  <c r="O252" i="12"/>
  <c r="O251" i="12" s="1"/>
  <c r="Q252" i="12"/>
  <c r="Q251" i="12" s="1"/>
  <c r="U252" i="12"/>
  <c r="U251" i="12" s="1"/>
  <c r="G254" i="12"/>
  <c r="I254" i="12"/>
  <c r="I253" i="12" s="1"/>
  <c r="K254" i="12"/>
  <c r="K253" i="12" s="1"/>
  <c r="O254" i="12"/>
  <c r="O253" i="12" s="1"/>
  <c r="Q254" i="12"/>
  <c r="Q253" i="12" s="1"/>
  <c r="U254" i="12"/>
  <c r="U253" i="12" s="1"/>
  <c r="G256" i="12"/>
  <c r="I256" i="12"/>
  <c r="K256" i="12"/>
  <c r="O256" i="12"/>
  <c r="Q256" i="12"/>
  <c r="U256" i="12"/>
  <c r="G259" i="12"/>
  <c r="M259" i="12" s="1"/>
  <c r="I259" i="12"/>
  <c r="K259" i="12"/>
  <c r="O259" i="12"/>
  <c r="Q259" i="12"/>
  <c r="U259" i="12"/>
  <c r="G262" i="12"/>
  <c r="M262" i="12" s="1"/>
  <c r="I262" i="12"/>
  <c r="K262" i="12"/>
  <c r="O262" i="12"/>
  <c r="Q262" i="12"/>
  <c r="U262" i="12"/>
  <c r="G271" i="12"/>
  <c r="M271" i="12" s="1"/>
  <c r="I271" i="12"/>
  <c r="K271" i="12"/>
  <c r="O271" i="12"/>
  <c r="Q271" i="12"/>
  <c r="U271" i="12"/>
  <c r="G273" i="12"/>
  <c r="G272" i="12" s="1"/>
  <c r="I64" i="1" s="1"/>
  <c r="I273" i="12"/>
  <c r="K273" i="12"/>
  <c r="O273" i="12"/>
  <c r="Q273" i="12"/>
  <c r="U273" i="12"/>
  <c r="G275" i="12"/>
  <c r="I275" i="12"/>
  <c r="K275" i="12"/>
  <c r="M275" i="12"/>
  <c r="O275" i="12"/>
  <c r="Q275" i="12"/>
  <c r="U275" i="12"/>
  <c r="G277" i="12"/>
  <c r="I277" i="12"/>
  <c r="K277" i="12"/>
  <c r="M277" i="12"/>
  <c r="O277" i="12"/>
  <c r="Q277" i="12"/>
  <c r="U277" i="12"/>
  <c r="G280" i="12"/>
  <c r="G276" i="12" s="1"/>
  <c r="I65" i="1" s="1"/>
  <c r="I280" i="12"/>
  <c r="K280" i="12"/>
  <c r="O280" i="12"/>
  <c r="Q280" i="12"/>
  <c r="U280" i="12"/>
  <c r="G284" i="12"/>
  <c r="I284" i="12"/>
  <c r="K284" i="12"/>
  <c r="M284" i="12"/>
  <c r="O284" i="12"/>
  <c r="Q284" i="12"/>
  <c r="U284" i="12"/>
  <c r="K285" i="12"/>
  <c r="U285" i="12"/>
  <c r="G286" i="12"/>
  <c r="G285" i="12" s="1"/>
  <c r="I66" i="1" s="1"/>
  <c r="I286" i="12"/>
  <c r="I285" i="12" s="1"/>
  <c r="K286" i="12"/>
  <c r="M286" i="12"/>
  <c r="M285" i="12" s="1"/>
  <c r="O286" i="12"/>
  <c r="O285" i="12" s="1"/>
  <c r="Q286" i="12"/>
  <c r="Q285" i="12" s="1"/>
  <c r="U286" i="12"/>
  <c r="K287" i="12"/>
  <c r="G288" i="12"/>
  <c r="G287" i="12" s="1"/>
  <c r="I67" i="1" s="1"/>
  <c r="I288" i="12"/>
  <c r="I287" i="12" s="1"/>
  <c r="K288" i="12"/>
  <c r="O288" i="12"/>
  <c r="O287" i="12" s="1"/>
  <c r="Q288" i="12"/>
  <c r="Q287" i="12" s="1"/>
  <c r="U288" i="12"/>
  <c r="U287" i="12" s="1"/>
  <c r="G290" i="12"/>
  <c r="I290" i="12"/>
  <c r="K290" i="12"/>
  <c r="M290" i="12"/>
  <c r="O290" i="12"/>
  <c r="Q290" i="12"/>
  <c r="U290" i="12"/>
  <c r="G292" i="12"/>
  <c r="I292" i="12"/>
  <c r="K292" i="12"/>
  <c r="O292" i="12"/>
  <c r="Q292" i="12"/>
  <c r="U292" i="12"/>
  <c r="G293" i="12"/>
  <c r="M293" i="12" s="1"/>
  <c r="I293" i="12"/>
  <c r="K293" i="12"/>
  <c r="O293" i="12"/>
  <c r="Q293" i="12"/>
  <c r="U293" i="12"/>
  <c r="G295" i="12"/>
  <c r="M295" i="12" s="1"/>
  <c r="I295" i="12"/>
  <c r="K295" i="12"/>
  <c r="O295" i="12"/>
  <c r="Q295" i="12"/>
  <c r="U295" i="12"/>
  <c r="G298" i="12"/>
  <c r="I298" i="12"/>
  <c r="K298" i="12"/>
  <c r="M298" i="12"/>
  <c r="O298" i="12"/>
  <c r="Q298" i="12"/>
  <c r="U298" i="12"/>
  <c r="G301" i="12"/>
  <c r="M301" i="12" s="1"/>
  <c r="I301" i="12"/>
  <c r="K301" i="12"/>
  <c r="O301" i="12"/>
  <c r="Q301" i="12"/>
  <c r="U301" i="12"/>
  <c r="G303" i="12"/>
  <c r="I303" i="12"/>
  <c r="K303" i="12"/>
  <c r="M303" i="12"/>
  <c r="O303" i="12"/>
  <c r="Q303" i="12"/>
  <c r="U303" i="12"/>
  <c r="G305" i="12"/>
  <c r="M305" i="12" s="1"/>
  <c r="I305" i="12"/>
  <c r="K305" i="12"/>
  <c r="O305" i="12"/>
  <c r="Q305" i="12"/>
  <c r="U305" i="12"/>
  <c r="G307" i="12"/>
  <c r="I307" i="12"/>
  <c r="K307" i="12"/>
  <c r="M307" i="12"/>
  <c r="O307" i="12"/>
  <c r="Q307" i="12"/>
  <c r="U307" i="12"/>
  <c r="G309" i="12"/>
  <c r="I309" i="12"/>
  <c r="K309" i="12"/>
  <c r="M309" i="12"/>
  <c r="O309" i="12"/>
  <c r="Q309" i="12"/>
  <c r="U309" i="12"/>
  <c r="G312" i="12"/>
  <c r="I312" i="12"/>
  <c r="K312" i="12"/>
  <c r="O312" i="12"/>
  <c r="Q312" i="12"/>
  <c r="U312" i="12"/>
  <c r="G314" i="12"/>
  <c r="I314" i="12"/>
  <c r="K314" i="12"/>
  <c r="M314" i="12"/>
  <c r="O314" i="12"/>
  <c r="Q314" i="12"/>
  <c r="U314" i="12"/>
  <c r="G316" i="12"/>
  <c r="M316" i="12" s="1"/>
  <c r="I316" i="12"/>
  <c r="K316" i="12"/>
  <c r="O316" i="12"/>
  <c r="Q316" i="12"/>
  <c r="U316" i="12"/>
  <c r="G318" i="12"/>
  <c r="M318" i="12" s="1"/>
  <c r="I318" i="12"/>
  <c r="K318" i="12"/>
  <c r="O318" i="12"/>
  <c r="Q318" i="12"/>
  <c r="U318" i="12"/>
  <c r="G320" i="12"/>
  <c r="M320" i="12" s="1"/>
  <c r="I320" i="12"/>
  <c r="K320" i="12"/>
  <c r="O320" i="12"/>
  <c r="Q320" i="12"/>
  <c r="U320" i="12"/>
  <c r="G328" i="12"/>
  <c r="I328" i="12"/>
  <c r="K328" i="12"/>
  <c r="M328" i="12"/>
  <c r="O328" i="12"/>
  <c r="Q328" i="12"/>
  <c r="U328" i="12"/>
  <c r="G330" i="12"/>
  <c r="M330" i="12" s="1"/>
  <c r="I330" i="12"/>
  <c r="K330" i="12"/>
  <c r="O330" i="12"/>
  <c r="Q330" i="12"/>
  <c r="U330" i="12"/>
  <c r="G344" i="12"/>
  <c r="I344" i="12"/>
  <c r="K344" i="12"/>
  <c r="K329" i="12" s="1"/>
  <c r="O344" i="12"/>
  <c r="Q344" i="12"/>
  <c r="U344" i="12"/>
  <c r="G345" i="12"/>
  <c r="I345" i="12"/>
  <c r="K345" i="12"/>
  <c r="M345" i="12"/>
  <c r="O345" i="12"/>
  <c r="Q345" i="12"/>
  <c r="U345" i="12"/>
  <c r="G348" i="12"/>
  <c r="M348" i="12" s="1"/>
  <c r="I348" i="12"/>
  <c r="K348" i="12"/>
  <c r="O348" i="12"/>
  <c r="Q348" i="12"/>
  <c r="U348" i="12"/>
  <c r="G350" i="12"/>
  <c r="G349" i="12" s="1"/>
  <c r="I71" i="1" s="1"/>
  <c r="I350" i="12"/>
  <c r="I349" i="12" s="1"/>
  <c r="K350" i="12"/>
  <c r="K349" i="12" s="1"/>
  <c r="O350" i="12"/>
  <c r="O349" i="12" s="1"/>
  <c r="Q350" i="12"/>
  <c r="Q349" i="12" s="1"/>
  <c r="U350" i="12"/>
  <c r="U349" i="12" s="1"/>
  <c r="G359" i="12"/>
  <c r="I359" i="12"/>
  <c r="K359" i="12"/>
  <c r="K358" i="12" s="1"/>
  <c r="O359" i="12"/>
  <c r="Q359" i="12"/>
  <c r="U359" i="12"/>
  <c r="G363" i="12"/>
  <c r="M363" i="12" s="1"/>
  <c r="I363" i="12"/>
  <c r="K363" i="12"/>
  <c r="O363" i="12"/>
  <c r="Q363" i="12"/>
  <c r="Q358" i="12" s="1"/>
  <c r="U363" i="12"/>
  <c r="G367" i="12"/>
  <c r="M367" i="12" s="1"/>
  <c r="I367" i="12"/>
  <c r="K367" i="12"/>
  <c r="O367" i="12"/>
  <c r="Q367" i="12"/>
  <c r="U367" i="12"/>
  <c r="Q368" i="12"/>
  <c r="G369" i="12"/>
  <c r="G368" i="12" s="1"/>
  <c r="I73" i="1" s="1"/>
  <c r="I369" i="12"/>
  <c r="I368" i="12" s="1"/>
  <c r="K369" i="12"/>
  <c r="K368" i="12" s="1"/>
  <c r="O369" i="12"/>
  <c r="O368" i="12" s="1"/>
  <c r="Q369" i="12"/>
  <c r="U369" i="12"/>
  <c r="U368" i="12" s="1"/>
  <c r="G375" i="12"/>
  <c r="G374" i="12" s="1"/>
  <c r="I74" i="1" s="1"/>
  <c r="I375" i="12"/>
  <c r="K375" i="12"/>
  <c r="O375" i="12"/>
  <c r="Q375" i="12"/>
  <c r="U375" i="12"/>
  <c r="G382" i="12"/>
  <c r="I382" i="12"/>
  <c r="I374" i="12" s="1"/>
  <c r="K382" i="12"/>
  <c r="M382" i="12"/>
  <c r="O382" i="12"/>
  <c r="Q382" i="12"/>
  <c r="U382" i="12"/>
  <c r="G389" i="12"/>
  <c r="M389" i="12" s="1"/>
  <c r="I389" i="12"/>
  <c r="K389" i="12"/>
  <c r="O389" i="12"/>
  <c r="Q389" i="12"/>
  <c r="U389" i="12"/>
  <c r="I390" i="12"/>
  <c r="Q390" i="12"/>
  <c r="G391" i="12"/>
  <c r="G390" i="12" s="1"/>
  <c r="I75" i="1" s="1"/>
  <c r="I391" i="12"/>
  <c r="K391" i="12"/>
  <c r="K390" i="12" s="1"/>
  <c r="O391" i="12"/>
  <c r="O390" i="12" s="1"/>
  <c r="Q391" i="12"/>
  <c r="U391" i="12"/>
  <c r="U390" i="12" s="1"/>
  <c r="I396" i="12"/>
  <c r="Q396" i="12"/>
  <c r="G397" i="12"/>
  <c r="G396" i="12" s="1"/>
  <c r="I76" i="1" s="1"/>
  <c r="I18" i="1" s="1"/>
  <c r="I397" i="12"/>
  <c r="K397" i="12"/>
  <c r="K396" i="12" s="1"/>
  <c r="O397" i="12"/>
  <c r="O396" i="12" s="1"/>
  <c r="Q397" i="12"/>
  <c r="U397" i="12"/>
  <c r="U396" i="12" s="1"/>
  <c r="I398" i="12"/>
  <c r="Q398" i="12"/>
  <c r="G399" i="12"/>
  <c r="G398" i="12" s="1"/>
  <c r="I62" i="1" s="1"/>
  <c r="I399" i="12"/>
  <c r="K399" i="12"/>
  <c r="K398" i="12" s="1"/>
  <c r="O399" i="12"/>
  <c r="O398" i="12" s="1"/>
  <c r="Q399" i="12"/>
  <c r="U399" i="12"/>
  <c r="U398" i="12" s="1"/>
  <c r="I20" i="1"/>
  <c r="I19" i="1"/>
  <c r="G27" i="1"/>
  <c r="H42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K374" i="12" l="1"/>
  <c r="U358" i="12"/>
  <c r="G329" i="12"/>
  <c r="I70" i="1" s="1"/>
  <c r="K308" i="12"/>
  <c r="Q308" i="12"/>
  <c r="I308" i="12"/>
  <c r="U289" i="12"/>
  <c r="M288" i="12"/>
  <c r="M287" i="12" s="1"/>
  <c r="O276" i="12"/>
  <c r="Q272" i="12"/>
  <c r="I272" i="12"/>
  <c r="O272" i="12"/>
  <c r="U217" i="12"/>
  <c r="G210" i="12"/>
  <c r="I58" i="1" s="1"/>
  <c r="G206" i="12"/>
  <c r="I57" i="1" s="1"/>
  <c r="U187" i="12"/>
  <c r="M179" i="12"/>
  <c r="M178" i="12" s="1"/>
  <c r="U137" i="12"/>
  <c r="O113" i="12"/>
  <c r="K92" i="12"/>
  <c r="K41" i="12"/>
  <c r="Q41" i="12"/>
  <c r="I41" i="12"/>
  <c r="K31" i="12"/>
  <c r="O7" i="12"/>
  <c r="AE401" i="12"/>
  <c r="U374" i="12"/>
  <c r="G358" i="12"/>
  <c r="I72" i="1" s="1"/>
  <c r="O329" i="12"/>
  <c r="U308" i="12"/>
  <c r="G289" i="12"/>
  <c r="I68" i="1" s="1"/>
  <c r="K276" i="12"/>
  <c r="Q276" i="12"/>
  <c r="I276" i="12"/>
  <c r="K272" i="12"/>
  <c r="Q255" i="12"/>
  <c r="I255" i="12"/>
  <c r="G217" i="12"/>
  <c r="I59" i="1" s="1"/>
  <c r="O210" i="12"/>
  <c r="O206" i="12"/>
  <c r="G187" i="12"/>
  <c r="I56" i="1" s="1"/>
  <c r="G137" i="12"/>
  <c r="I54" i="1" s="1"/>
  <c r="K113" i="12"/>
  <c r="Q113" i="12"/>
  <c r="I113" i="12"/>
  <c r="U92" i="12"/>
  <c r="U41" i="12"/>
  <c r="U31" i="12"/>
  <c r="K7" i="12"/>
  <c r="Q7" i="12"/>
  <c r="I7" i="12"/>
  <c r="G40" i="1"/>
  <c r="I358" i="12"/>
  <c r="O358" i="12"/>
  <c r="Q329" i="12"/>
  <c r="I329" i="12"/>
  <c r="G308" i="12"/>
  <c r="I69" i="1" s="1"/>
  <c r="O289" i="12"/>
  <c r="U276" i="12"/>
  <c r="U272" i="12"/>
  <c r="Q217" i="12"/>
  <c r="I217" i="12"/>
  <c r="O217" i="12"/>
  <c r="Q210" i="12"/>
  <c r="I210" i="12"/>
  <c r="O187" i="12"/>
  <c r="Q137" i="12"/>
  <c r="I137" i="12"/>
  <c r="O137" i="12"/>
  <c r="G92" i="12"/>
  <c r="I52" i="1" s="1"/>
  <c r="G41" i="12"/>
  <c r="I51" i="1" s="1"/>
  <c r="U7" i="12"/>
  <c r="Q374" i="12"/>
  <c r="O374" i="12"/>
  <c r="U329" i="12"/>
  <c r="O308" i="12"/>
  <c r="K289" i="12"/>
  <c r="Q289" i="12"/>
  <c r="I289" i="12"/>
  <c r="K217" i="12"/>
  <c r="U210" i="12"/>
  <c r="K187" i="12"/>
  <c r="Q187" i="12"/>
  <c r="I187" i="12"/>
  <c r="K137" i="12"/>
  <c r="G113" i="12"/>
  <c r="I53" i="1" s="1"/>
  <c r="Q92" i="12"/>
  <c r="I92" i="12"/>
  <c r="O92" i="12"/>
  <c r="O41" i="12"/>
  <c r="G7" i="12"/>
  <c r="G39" i="1"/>
  <c r="G42" i="1" s="1"/>
  <c r="G25" i="1" s="1"/>
  <c r="M289" i="12"/>
  <c r="M399" i="12"/>
  <c r="M398" i="12" s="1"/>
  <c r="M397" i="12"/>
  <c r="M396" i="12" s="1"/>
  <c r="M391" i="12"/>
  <c r="M390" i="12" s="1"/>
  <c r="M375" i="12"/>
  <c r="M374" i="12" s="1"/>
  <c r="M369" i="12"/>
  <c r="M368" i="12" s="1"/>
  <c r="M359" i="12"/>
  <c r="M358" i="12" s="1"/>
  <c r="M350" i="12"/>
  <c r="M349" i="12" s="1"/>
  <c r="M344" i="12"/>
  <c r="M329" i="12" s="1"/>
  <c r="M312" i="12"/>
  <c r="M308" i="12" s="1"/>
  <c r="M292" i="12"/>
  <c r="M280" i="12"/>
  <c r="M276" i="12" s="1"/>
  <c r="M273" i="12"/>
  <c r="M272" i="12" s="1"/>
  <c r="K255" i="12"/>
  <c r="G255" i="12"/>
  <c r="I63" i="1" s="1"/>
  <c r="I17" i="1" s="1"/>
  <c r="M256" i="12"/>
  <c r="M255" i="12" s="1"/>
  <c r="G251" i="12"/>
  <c r="I60" i="1" s="1"/>
  <c r="M252" i="12"/>
  <c r="M251" i="12" s="1"/>
  <c r="U255" i="12"/>
  <c r="O255" i="12"/>
  <c r="G253" i="12"/>
  <c r="I61" i="1" s="1"/>
  <c r="M254" i="12"/>
  <c r="M253" i="12" s="1"/>
  <c r="M218" i="12"/>
  <c r="M217" i="12" s="1"/>
  <c r="M212" i="12"/>
  <c r="M210" i="12" s="1"/>
  <c r="M208" i="12"/>
  <c r="M206" i="12" s="1"/>
  <c r="M192" i="12"/>
  <c r="M187" i="12" s="1"/>
  <c r="M138" i="12"/>
  <c r="M137" i="12" s="1"/>
  <c r="M117" i="12"/>
  <c r="M113" i="12" s="1"/>
  <c r="M93" i="12"/>
  <c r="M92" i="12" s="1"/>
  <c r="M44" i="12"/>
  <c r="M41" i="12" s="1"/>
  <c r="M32" i="12"/>
  <c r="M31" i="12" s="1"/>
  <c r="M10" i="12"/>
  <c r="M7" i="12" s="1"/>
  <c r="G401" i="12" l="1"/>
  <c r="I49" i="1"/>
  <c r="F41" i="1"/>
  <c r="I41" i="1" s="1"/>
  <c r="F39" i="1"/>
  <c r="F40" i="1"/>
  <c r="I40" i="1" s="1"/>
  <c r="I39" i="1" l="1"/>
  <c r="I42" i="1" s="1"/>
  <c r="F42" i="1"/>
  <c r="I16" i="1"/>
  <c r="I21" i="1" s="1"/>
  <c r="I77" i="1"/>
  <c r="J74" i="1" l="1"/>
  <c r="J70" i="1"/>
  <c r="J66" i="1"/>
  <c r="J62" i="1"/>
  <c r="J58" i="1"/>
  <c r="J54" i="1"/>
  <c r="J50" i="1"/>
  <c r="J73" i="1"/>
  <c r="J69" i="1"/>
  <c r="J65" i="1"/>
  <c r="J61" i="1"/>
  <c r="J57" i="1"/>
  <c r="J53" i="1"/>
  <c r="J49" i="1"/>
  <c r="J76" i="1"/>
  <c r="J72" i="1"/>
  <c r="J68" i="1"/>
  <c r="J64" i="1"/>
  <c r="J60" i="1"/>
  <c r="J56" i="1"/>
  <c r="J52" i="1"/>
  <c r="J75" i="1"/>
  <c r="J71" i="1"/>
  <c r="J67" i="1"/>
  <c r="J63" i="1"/>
  <c r="J59" i="1"/>
  <c r="J55" i="1"/>
  <c r="J51" i="1"/>
  <c r="G28" i="1"/>
  <c r="G23" i="1"/>
  <c r="G29" i="1" s="1"/>
  <c r="J39" i="1"/>
  <c r="J42" i="1" s="1"/>
  <c r="J41" i="1"/>
  <c r="J40" i="1"/>
  <c r="J77" i="1" l="1"/>
</calcChain>
</file>

<file path=xl/sharedStrings.xml><?xml version="1.0" encoding="utf-8"?>
<sst xmlns="http://schemas.openxmlformats.org/spreadsheetml/2006/main" count="1274" uniqueCount="595">
  <si>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</si>
  <si>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</si>
  <si>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</si>
  <si>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</si>
  <si>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</si>
  <si>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</si>
  <si>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</si>
  <si>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</si>
  <si>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</si>
  <si>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</si>
  <si>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</si>
  <si>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</si>
  <si>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</si>
  <si>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</si>
  <si>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</si>
  <si>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</si>
  <si>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</si>
  <si>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</si>
  <si>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</si>
  <si>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</si>
  <si>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</si>
  <si>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</si>
  <si>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</si>
  <si>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</si>
  <si>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</si>
  <si>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</si>
  <si>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</si>
  <si>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</si>
  <si>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</si>
  <si>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</si>
  <si>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</si>
  <si>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</si>
  <si>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</si>
  <si>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</si>
  <si>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</si>
  <si>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</si>
  <si>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</si>
  <si>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</si>
  <si>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</si>
  <si>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</si>
  <si>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</si>
  <si>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</si>
  <si>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</si>
  <si>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</si>
  <si>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 xml:space="preserve">RD Potácelova 11, Brno </t>
  </si>
  <si>
    <t>001</t>
  </si>
  <si>
    <t>Změna dokončené stavby (přístavba, nástavba a stav</t>
  </si>
  <si>
    <t>Objekt:</t>
  </si>
  <si>
    <t>Rozpočet:</t>
  </si>
  <si>
    <t>Nováková Jaroslava</t>
  </si>
  <si>
    <t>S06/2018</t>
  </si>
  <si>
    <t>RD Potácelova 11, Brno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</si>
  <si>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</si>
  <si>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</si>
  <si>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</si>
  <si>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</si>
  <si>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</si>
  <si>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</si>
  <si>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</si>
  <si>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</si>
  <si>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</si>
  <si>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</si>
  <si>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</si>
  <si>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</si>
  <si>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</si>
  <si>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61</t>
  </si>
  <si>
    <t>Úpravy povrchů vnitřní</t>
  </si>
  <si>
    <t>61a</t>
  </si>
  <si>
    <t>Sanace</t>
  </si>
  <si>
    <t>62</t>
  </si>
  <si>
    <t>Úpravy povrchů vnější</t>
  </si>
  <si>
    <t>63</t>
  </si>
  <si>
    <t>Podlahy a podlahové konstrukce</t>
  </si>
  <si>
    <t>64</t>
  </si>
  <si>
    <t>Výplně otvorů</t>
  </si>
  <si>
    <t>95</t>
  </si>
  <si>
    <t>Dokončovací konstrukce na pozemních stavbách</t>
  </si>
  <si>
    <t>96</t>
  </si>
  <si>
    <t>Bourání konstrukcí</t>
  </si>
  <si>
    <t>98</t>
  </si>
  <si>
    <t>Demolice</t>
  </si>
  <si>
    <t>99</t>
  </si>
  <si>
    <t>Staveništní přesun hmot</t>
  </si>
  <si>
    <t>VN</t>
  </si>
  <si>
    <t>711</t>
  </si>
  <si>
    <t>Izolace proti vodě</t>
  </si>
  <si>
    <t>712</t>
  </si>
  <si>
    <t>Povlakové krytiny</t>
  </si>
  <si>
    <t>713</t>
  </si>
  <si>
    <t>Izolace tepelné</t>
  </si>
  <si>
    <t>720</t>
  </si>
  <si>
    <t>Zdravotechnická instalace</t>
  </si>
  <si>
    <t>730</t>
  </si>
  <si>
    <t>Ústřední vytápění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</si>
  <si>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</si>
  <si>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</si>
  <si>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</si>
  <si>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</si>
  <si>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</si>
  <si>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</si>
  <si>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</si>
  <si>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</si>
  <si>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</si>
  <si>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</si>
  <si>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</si>
  <si>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</si>
  <si>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781</t>
  </si>
  <si>
    <t>Obklady keramické</t>
  </si>
  <si>
    <t>784</t>
  </si>
  <si>
    <t>Malby</t>
  </si>
  <si>
    <t>M21</t>
  </si>
  <si>
    <t>Elektromontáže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</si>
  <si>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</si>
  <si>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</si>
  <si>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</si>
  <si>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</si>
  <si>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</si>
  <si>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</si>
  <si>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</si>
  <si>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</si>
  <si>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</si>
  <si>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</si>
  <si>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</si>
  <si>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</si>
  <si>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</si>
  <si>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</si>
  <si>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</si>
  <si>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</si>
  <si>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</si>
  <si>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</si>
  <si>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</si>
  <si>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</si>
  <si>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</si>
  <si>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</si>
  <si>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</si>
  <si>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</si>
  <si>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</si>
  <si>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</si>
  <si>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>Ruční výkop jam, rýh a šachet v hornině tř. 3</t>
  </si>
  <si>
    <t>m3</t>
  </si>
  <si>
    <t>POL1_1</t>
  </si>
  <si>
    <t>kolem objektu : 1*0,5*(10+8+8)</t>
  </si>
  <si>
    <t>VV</t>
  </si>
  <si>
    <t>162701105R00</t>
  </si>
  <si>
    <t>Vodorovné přemístění výkopku z hor.1-4 do 10000 m</t>
  </si>
  <si>
    <t>162701109R00</t>
  </si>
  <si>
    <t>Příplatek k vod. přemístění hor.1-4 za další 1 km</t>
  </si>
  <si>
    <t>kolem objektu : 1*0,5*(10+8+8)*5</t>
  </si>
  <si>
    <t>162201209R00</t>
  </si>
  <si>
    <t>Příplatek za dalších 10 m nošení výkopku z hor.1-4</t>
  </si>
  <si>
    <t>199000002R00</t>
  </si>
  <si>
    <t>Poplatek za skládku horniny 1- 4</t>
  </si>
  <si>
    <t>131100010RAD</t>
  </si>
  <si>
    <t>Hloubení nezapažených jam v hornině1-4, odvoz do 15 km, uložení na skládku</t>
  </si>
  <si>
    <t>POL2_1</t>
  </si>
  <si>
    <t>vedle schodiště : 3,4*1,45*1,8</t>
  </si>
  <si>
    <t>1,94*1,45*1,8</t>
  </si>
  <si>
    <t>132200010RAD</t>
  </si>
  <si>
    <t>Hloubení nezapaž. rýh šířky do 60 cm v hornině 1-4, odvoz do 15 km, uložení na skládku</t>
  </si>
  <si>
    <t>schodiště : 0,35*(4,1+1,45+1,45)*0,5</t>
  </si>
  <si>
    <t>přístavba : 1,3*0,3*(2+2,4)</t>
  </si>
  <si>
    <t>0,79*(1,95+2,55+0,6+0,9)*0,3</t>
  </si>
  <si>
    <t>1,3*2,9*0,3</t>
  </si>
  <si>
    <t>1,45*0,5*(5,5+5,5+2,9)</t>
  </si>
  <si>
    <t>vedle schodiště : 0,3*0,35*(3,4+1,15+1,94+1,15)</t>
  </si>
  <si>
    <t>174100010RAF</t>
  </si>
  <si>
    <t>Zásyp jam, rýh a šachet sypaninou, dovoz sypaniny ze vzdálenosti 15 km</t>
  </si>
  <si>
    <t>vedle schodiště : 3*1,15*1,58</t>
  </si>
  <si>
    <t>1,6*1,15*1,58</t>
  </si>
  <si>
    <t>273320030RAB</t>
  </si>
  <si>
    <t>Základová deska ŽB z betonu C 16/20, vč.bednění, výztuž 120 kg/m3, štěrkopískový polštář 25 cm</t>
  </si>
  <si>
    <t>5,5*3,9*0,1</t>
  </si>
  <si>
    <t>274310030RAA</t>
  </si>
  <si>
    <t>Základový pas z betonu C 16/20, vč. bednění, štěrkopískový podklad 10 cm</t>
  </si>
  <si>
    <t>311112130RT3</t>
  </si>
  <si>
    <t>Stěna z tvárnic ztraceného bednění, tl. 30 cm, zalití tvárnic betonem C 20/25</t>
  </si>
  <si>
    <t>m2</t>
  </si>
  <si>
    <t>vedle schodiště : 0,3*1,8*(3,4+1,15+1,94+1,15)</t>
  </si>
  <si>
    <t>317941121R00</t>
  </si>
  <si>
    <t>Osazení ocelových válcovaných nosníků do č.12</t>
  </si>
  <si>
    <t>t</t>
  </si>
  <si>
    <t>L 50/50/5 : 1,1*2*0,001</t>
  </si>
  <si>
    <t>L 80/80/8 : 1,6*2*0,001</t>
  </si>
  <si>
    <t>342014362R00</t>
  </si>
  <si>
    <t>Příčka SDK tl.150 mm,ocel.kce,1x oplášť.,D 25 mm</t>
  </si>
  <si>
    <t>2.NP : 2,5*7,5</t>
  </si>
  <si>
    <t>342262112RS1</t>
  </si>
  <si>
    <t>Příčka sádrokart. dvoj. oc. kce, 2x opl. tl.205 mm, desky standard tl.12,5 mm, izol. minerál tl.2x6 cm</t>
  </si>
  <si>
    <t>2.NP : 2,5*9,3</t>
  </si>
  <si>
    <t>310100011RAA</t>
  </si>
  <si>
    <t>Zazdívka otvorů ve zdivu, bez úpravy povrchu, tloušťky 30 cm</t>
  </si>
  <si>
    <t>1.PP : 0,8*1,97*2</t>
  </si>
  <si>
    <t>1.NP : 0,8*1,97</t>
  </si>
  <si>
    <t>0,6*0,6</t>
  </si>
  <si>
    <t>0,35*2,4</t>
  </si>
  <si>
    <t>0,8*1,97</t>
  </si>
  <si>
    <t>311230012RA0</t>
  </si>
  <si>
    <t>Zdivo z cihel pálených plných na MVC, tl. 30 cm</t>
  </si>
  <si>
    <t>1.PP schodiště : 2,2*0,3*(1,15+1,15+4)</t>
  </si>
  <si>
    <t>311230050RAB</t>
  </si>
  <si>
    <t>Zdivo nosné Porotherm, tloušťka 24 cm, cihla pero + drážka 240 x 372 x 238 mm, P 10</t>
  </si>
  <si>
    <t>u schodiště 1.NP : 3,8*10,04*0,24</t>
  </si>
  <si>
    <t>-1*1,55*0,24</t>
  </si>
  <si>
    <t>přístavba : 3,1*(5,5+5,5+3,4)*0,24</t>
  </si>
  <si>
    <t>-0,9*2,4*0,24</t>
  </si>
  <si>
    <t>-1,1*1,55*0,24</t>
  </si>
  <si>
    <t>štít 2.np : 5*4,5*0,24</t>
  </si>
  <si>
    <t>2,5*6,2*0,24</t>
  </si>
  <si>
    <t>2,5*6*0,24</t>
  </si>
  <si>
    <t>-0,75*1,3*4*0,24</t>
  </si>
  <si>
    <t>-2*1,2*0,24*2</t>
  </si>
  <si>
    <t>-1,65*1,925*0,24</t>
  </si>
  <si>
    <t>2.NP vnitřní zdivo : (5+1,5)*2,5</t>
  </si>
  <si>
    <t>-0,8*1,97</t>
  </si>
  <si>
    <t>317940010RAA</t>
  </si>
  <si>
    <t>Osazení válcovaných profilů do č.12, včetně dodávky ocelových prvků</t>
  </si>
  <si>
    <t>1.PP překlady : 1,1*3*8,1*0,001</t>
  </si>
  <si>
    <t>342230012RA0</t>
  </si>
  <si>
    <t>Příčka z cihel plných, tloušťka 14 cm</t>
  </si>
  <si>
    <t>1.NP : 0,9*1,97</t>
  </si>
  <si>
    <t>342280012RAA</t>
  </si>
  <si>
    <t>Příčka z desek sádrokarton., s izolací, tl. 100 mm, ocel. nosná kce, deska standard 12,5 mm, omítka</t>
  </si>
  <si>
    <t>2.NP : 2,5*(1,7+1,7+3,6)</t>
  </si>
  <si>
    <t>1.NP : 2,85*(1,5+0,95)</t>
  </si>
  <si>
    <t>342280040RAK</t>
  </si>
  <si>
    <t>Podhled podkroví z desek sádrokartonových, ocelová nosná kce, deska protipož. 12,5 mm, šikmý</t>
  </si>
  <si>
    <t>2.NP : 3,5*8,8*2</t>
  </si>
  <si>
    <t>-3,5*5,8</t>
  </si>
  <si>
    <t>342280060RAA</t>
  </si>
  <si>
    <t>Podhled zavěšený z desek sádrokartonových, ocel. nosná kce, deska standard 12,5 mm, omítka</t>
  </si>
  <si>
    <t xml:space="preserve">1.NP : </t>
  </si>
  <si>
    <t>m.č.103 : 1,39</t>
  </si>
  <si>
    <t>m.č.106 : 5,64</t>
  </si>
  <si>
    <t>2.NP : 3,3*8,8</t>
  </si>
  <si>
    <t>2,9*6,3</t>
  </si>
  <si>
    <t>133301510000R</t>
  </si>
  <si>
    <t>Tyč ocelová L jakost 425541  50x50x5 mm</t>
  </si>
  <si>
    <t>kg</t>
  </si>
  <si>
    <t>POL3_1</t>
  </si>
  <si>
    <t>13331782R</t>
  </si>
  <si>
    <t>Úhelník rovnoramenný L jakost S235   80x 80x 8 mm, 11375</t>
  </si>
  <si>
    <t>411120012RA0</t>
  </si>
  <si>
    <t>Strop montovaný z desek PZD, tloušťka 9 cm</t>
  </si>
  <si>
    <t>přístavba schodiště : 4,7*1,2</t>
  </si>
  <si>
    <t>430320100RAA</t>
  </si>
  <si>
    <t>Schodiště ze železobetonu, přímočaré</t>
  </si>
  <si>
    <t>m DVČ</t>
  </si>
  <si>
    <t>5,5+1,3+3</t>
  </si>
  <si>
    <t>413200011RGA</t>
  </si>
  <si>
    <t>Dodatečné osazení válcovaných nosníků, vysekání kapes, IPE č. 10, zazdívka zhlaví</t>
  </si>
  <si>
    <t>m</t>
  </si>
  <si>
    <t>1,1*3</t>
  </si>
  <si>
    <t>1,2*6</t>
  </si>
  <si>
    <t>1,3*2</t>
  </si>
  <si>
    <t>413200011RGB</t>
  </si>
  <si>
    <t>Dodatečné osazení válcovaných nosníků, vysekání kapes, IPE č. 16, zazdívka zhlaví</t>
  </si>
  <si>
    <t>1,6*4</t>
  </si>
  <si>
    <t>2,4*7</t>
  </si>
  <si>
    <t>2,5*7</t>
  </si>
  <si>
    <t>3*2</t>
  </si>
  <si>
    <t>417320040RGA</t>
  </si>
  <si>
    <t>Ztužující věnec ŽB beton C 25/30, 25 x 25 cm, bednění, výztuž 90 kg/m3</t>
  </si>
  <si>
    <t>V1 : 28,5</t>
  </si>
  <si>
    <t>V2 : 23,1</t>
  </si>
  <si>
    <t>V3 : 6,25</t>
  </si>
  <si>
    <t>59341224R</t>
  </si>
  <si>
    <t>Deska stropní plná PZD 28/10  119x29x9 cm</t>
  </si>
  <si>
    <t>kus</t>
  </si>
  <si>
    <t>59341225R</t>
  </si>
  <si>
    <t>Deska stropní plná PZD 29/10   149x29x9 cm</t>
  </si>
  <si>
    <t>59341710R</t>
  </si>
  <si>
    <t>Deska stropní vylehčená PZD 239/29/14 V3</t>
  </si>
  <si>
    <t>611470320RAA</t>
  </si>
  <si>
    <t>Omítka stropů vnitřní Hasit vápenná jednovrstvá, tloušťka vrstvy 10 mm,  pomocné lešení</t>
  </si>
  <si>
    <t>1.PP : 2,08</t>
  </si>
  <si>
    <t>1.NP : 10,8+6,1+8,1+21,1+21,29+17,85+1,8</t>
  </si>
  <si>
    <t>612470220RA0</t>
  </si>
  <si>
    <t>Omítka stěn vnitřní Hasit vápenná jednovrstvá</t>
  </si>
  <si>
    <t>1.PP : 2,23*(4,1+1,15+1,15+4,1)</t>
  </si>
  <si>
    <t>m.č.101+109 : 3,6*(3,6+1,2+3,6)</t>
  </si>
  <si>
    <t>2,9*(5+5+1,2)</t>
  </si>
  <si>
    <t>m.č.102 : 2,9*(2,6+1,38+1,6+3,6)</t>
  </si>
  <si>
    <t>m.č.103 : 2,9*(1,5+0,85)</t>
  </si>
  <si>
    <t>m.č.104 : 2,9*(3,02+2,75)*2</t>
  </si>
  <si>
    <t>m.č.105 : 2,9*(4+5,27)*2</t>
  </si>
  <si>
    <t>m.č.106 : 2,9*(3,5+1,5)*2</t>
  </si>
  <si>
    <t>m.č.107 : 2,9*(5,6+3,5)*2</t>
  </si>
  <si>
    <t>m.č.108 : 2,6*(5,25+3,4)*2</t>
  </si>
  <si>
    <t xml:space="preserve">2.NP : </t>
  </si>
  <si>
    <t>m.č.201 : 2,5*(4,75+1,2)*2</t>
  </si>
  <si>
    <t>m.č.202 : 2,5*(4,75+1,2)</t>
  </si>
  <si>
    <t>m.č.203 : 2,5*1,6</t>
  </si>
  <si>
    <t>m.č.205 : 2,5*(4,33+4,85)</t>
  </si>
  <si>
    <t>m.č.206 : 2,5*(4,33+4,32)</t>
  </si>
  <si>
    <t>m.č.207 : 2,5*(4,33+4,32+1,5)</t>
  </si>
  <si>
    <t>odpočet obkladů : -64,205</t>
  </si>
  <si>
    <t>61a-001</t>
  </si>
  <si>
    <t>Vrty příklepovými vrtáky o pr. 12 mm</t>
  </si>
  <si>
    <t>61a-002</t>
  </si>
  <si>
    <t>Vyčištění otvorů stlačeným vzduchem, pr. 12 mm</t>
  </si>
  <si>
    <t>(10+3,2+2+5+3,7+2+4,5)/0,10*0,45</t>
  </si>
  <si>
    <t>61a-003</t>
  </si>
  <si>
    <t>Dodatečná izol.zdiva, injektáž tlak.čerpadlem, vodný roztok siloxanu, 2 řady, horizontální</t>
  </si>
  <si>
    <t>(10+3,7+4,5+3,2+4,8)/0,1*0,45</t>
  </si>
  <si>
    <t>61a-004</t>
  </si>
  <si>
    <t>Dodatečná izol.zdiva, injektáž tlak.čerpadlem, vodný roztok siloxanu, 2 řady, vertikální</t>
  </si>
  <si>
    <t>(2,1+2,1)*0,45</t>
  </si>
  <si>
    <t>61a-005</t>
  </si>
  <si>
    <t>Zaslepení otvoru pr. 12 mm</t>
  </si>
  <si>
    <t>61a-006</t>
  </si>
  <si>
    <t>Siloxanový bezrozpouštědlový koncentrát, obsah účinné látky koncentrátu 100%</t>
  </si>
  <si>
    <t>l</t>
  </si>
  <si>
    <t>61a-007</t>
  </si>
  <si>
    <t>Osazení pakrů pro tlakovou injektáž</t>
  </si>
  <si>
    <t>(10+3,2+2+5+3,7+2+4,5)/0,10</t>
  </si>
  <si>
    <t>61a-008</t>
  </si>
  <si>
    <t>Omítka vnějších stěn s vodotěsnící krystalizační, přísadou,hrubá zatřená, podrovnání zdiva</t>
  </si>
  <si>
    <t xml:space="preserve">obvod budovy : </t>
  </si>
  <si>
    <t>pohled S : (2,2+3,6)*2,56</t>
  </si>
  <si>
    <t>pohled Z : 3,7*2,6</t>
  </si>
  <si>
    <t>4*1</t>
  </si>
  <si>
    <t>pohled V : 5*2,6</t>
  </si>
  <si>
    <t>3*1</t>
  </si>
  <si>
    <t>61a-009</t>
  </si>
  <si>
    <t>Izolace proti vlhkosti svislá, nátěrem, 1xnátěr, včetně dodávky, modifikovaný latex</t>
  </si>
  <si>
    <t>61a-010</t>
  </si>
  <si>
    <t>Stěrka hydroizolační stěn bitumenovou hmotou, svislá, proti zemní vlhkosti, 4 mm</t>
  </si>
  <si>
    <t>61a-011</t>
  </si>
  <si>
    <t>D+M výztužné síťoviny do bitumenové stěrky</t>
  </si>
  <si>
    <t>61a-012</t>
  </si>
  <si>
    <t>HZS -nespecifikované práce, provedení detailů, a doplňkové sanační práce</t>
  </si>
  <si>
    <t>hod</t>
  </si>
  <si>
    <t>622300032RAF</t>
  </si>
  <si>
    <t>KZS s polystyrenem, plocha s otvory,budovy nad 6 m, desky fasádní polystyren EPS-F tl. 160 mm, lešení</t>
  </si>
  <si>
    <t>pohled severní : 3,8*10,2</t>
  </si>
  <si>
    <t>5*4,5</t>
  </si>
  <si>
    <t>2,7*3,5*2*2</t>
  </si>
  <si>
    <t>3,6*5,4</t>
  </si>
  <si>
    <t>pohled východní : 6,4*9,5</t>
  </si>
  <si>
    <t>pohled západní : 9,5*3,6</t>
  </si>
  <si>
    <t>6,2*2</t>
  </si>
  <si>
    <t>631312611R00</t>
  </si>
  <si>
    <t>Mazanina betonová tl. 5 - 8 cm C 16/20</t>
  </si>
  <si>
    <t>skladba A,A1,B : 0,055*(6,1+1,39+8,21+21,1+5,64+21,29)</t>
  </si>
  <si>
    <t>skladba C : 0,061*17,85</t>
  </si>
  <si>
    <t>skladba D : 0,055*(10,8+1,8+2,08)</t>
  </si>
  <si>
    <t>631361921RT0</t>
  </si>
  <si>
    <t>Výztuž mazanin svařovanou sítí, průměr drátu  4,0, oka 150/150 mm KA17</t>
  </si>
  <si>
    <t>skladba A,A1,B : 0,055*(6,1+1,39+8,21+21,1+5,64+21,29)*1,35*0,001</t>
  </si>
  <si>
    <t>skladba C : 0,061*17,85*1,35*0,001</t>
  </si>
  <si>
    <t>skladba D : 0,055*(10,8+1,8+2,08)*1,35*0,001</t>
  </si>
  <si>
    <t>632421115RT1</t>
  </si>
  <si>
    <t>Potěr WEBER Saint-Gobain,ručně zpracovaný,tl. 5 mm, weber.nivelit, samonivelační, pevnost 25 MPa</t>
  </si>
  <si>
    <t>podlaha 2.NP : 10,8</t>
  </si>
  <si>
    <t>18,71+18,79</t>
  </si>
  <si>
    <t>7,73+4,16+1,43+21,16</t>
  </si>
  <si>
    <t>632423103R00</t>
  </si>
  <si>
    <t>Samonivel.anhydr.stěrka Thomsit,ruč.zprac.tl.3 mm</t>
  </si>
  <si>
    <t>přístavba : 3,4*5,25</t>
  </si>
  <si>
    <t>631310134RAA</t>
  </si>
  <si>
    <t>Mazanina z betonu C 16/20, tloušťka 15 cm, izolace proti vodě - 2 x ALP + Bitagit</t>
  </si>
  <si>
    <t>přístavba : 3,9*5,5</t>
  </si>
  <si>
    <t>u schodiště : 10,04*1,45</t>
  </si>
  <si>
    <t>terasa : 2,5*2,15</t>
  </si>
  <si>
    <t>642940012RAA</t>
  </si>
  <si>
    <t>Dveře jednokřídlové 70/197, překlad, zárubeň, práh, dřevěné hladké plné</t>
  </si>
  <si>
    <t>642940014RAA</t>
  </si>
  <si>
    <t>Dveře jednokřídlové 80/197, překlad, zárubeň, práh, dřevěné hladké plné</t>
  </si>
  <si>
    <t>953941312R00</t>
  </si>
  <si>
    <t>Osazení hasicího přístroje na stěnu</t>
  </si>
  <si>
    <t>950100005RA0</t>
  </si>
  <si>
    <t>Střecha plochá 1plášťová, strop PZD, krytina fólie</t>
  </si>
  <si>
    <t>4,2*5,65</t>
  </si>
  <si>
    <t>950300011RG0</t>
  </si>
  <si>
    <t>Střecha sedlová - krov,tep.izol.240 mm,kryt.pálená, včetně vikýře</t>
  </si>
  <si>
    <t>9,32*10,2</t>
  </si>
  <si>
    <t>44984100R</t>
  </si>
  <si>
    <t>Přístroj hasicí práškový PG1LE</t>
  </si>
  <si>
    <t>968061125R00</t>
  </si>
  <si>
    <t>Vyvěšení dřevěných dveřních křídel pl. do 2 m2</t>
  </si>
  <si>
    <t>1.PP : 2</t>
  </si>
  <si>
    <t>1.NP : 11</t>
  </si>
  <si>
    <t>2.NP : 4</t>
  </si>
  <si>
    <t>968062246R00</t>
  </si>
  <si>
    <t>Vybourání dřevěných rámů oken jednoduch. pl. 4 m2</t>
  </si>
  <si>
    <t>1.PP : 0,5*0,5</t>
  </si>
  <si>
    <t>0,9*0,5</t>
  </si>
  <si>
    <t>0,8*0,5</t>
  </si>
  <si>
    <t>1.NP : 2,08*1,47</t>
  </si>
  <si>
    <t>1,19*1,47</t>
  </si>
  <si>
    <t>2.NP : 0,5*0,5</t>
  </si>
  <si>
    <t>968072455R00</t>
  </si>
  <si>
    <t>Vybourání kovových dveřních zárubní pl. do 2 m2</t>
  </si>
  <si>
    <t>1.NP : 0,8*1,97*11</t>
  </si>
  <si>
    <t>2.NP : 0,8*1,97*4</t>
  </si>
  <si>
    <t>962100013RA0</t>
  </si>
  <si>
    <t>Bourání nadzákladového zdiva z cihel plných</t>
  </si>
  <si>
    <t>1.PP : 0,3*(2,15+1,2+1,2)*2,3</t>
  </si>
  <si>
    <t/>
  </si>
  <si>
    <t>1.NP : 0,35*(3,6+1,3)*5,4</t>
  </si>
  <si>
    <t>0,25*1,3*1,95</t>
  </si>
  <si>
    <t>0,2*1,35*2,39</t>
  </si>
  <si>
    <t>2,89*0,15*(1,3+1+1)</t>
  </si>
  <si>
    <t>2,91*0,1*(1,5+3,3+0,9)</t>
  </si>
  <si>
    <t>2.NP : 2,45*0,15*(3,9+3,6+1,6+3,5+0,8)</t>
  </si>
  <si>
    <t>2,45*0,1*(2+1,7+1,4+1,5)</t>
  </si>
  <si>
    <t>2,45*0,2*10*2</t>
  </si>
  <si>
    <t>962300011RA0</t>
  </si>
  <si>
    <t>Bourání komínů z cihel s jedním průduchem</t>
  </si>
  <si>
    <t>962300012RA0</t>
  </si>
  <si>
    <t>Bourání komínů z cihel se dvěma průduchy</t>
  </si>
  <si>
    <t>971100021RAB</t>
  </si>
  <si>
    <t>Vybourání otvorů ve zdivu cihelném, tloušťka 45 cm</t>
  </si>
  <si>
    <t>1.PP : 0,8*1,9</t>
  </si>
  <si>
    <t>1.NP : 1,95*2,4</t>
  </si>
  <si>
    <t>2*2,4</t>
  </si>
  <si>
    <t>981010010GA0</t>
  </si>
  <si>
    <t xml:space="preserve">Demolice dvorních přístavků </t>
  </si>
  <si>
    <t>kompl.</t>
  </si>
  <si>
    <t>999281108R00</t>
  </si>
  <si>
    <t>Přesun hmot pro opravy a údržbu do výšky 12 m</t>
  </si>
  <si>
    <t>POL7_</t>
  </si>
  <si>
    <t>711112001RZ1</t>
  </si>
  <si>
    <t>Izolace proti vlhkosti svis. nátěr ALP, za studena, 1x nátěr - včetně dodávky asfaltového laku</t>
  </si>
  <si>
    <t>POL1_7</t>
  </si>
  <si>
    <t>stěna u schodiště : 10,4*2,4</t>
  </si>
  <si>
    <t>1,45*2,4*2</t>
  </si>
  <si>
    <t>711142559RZ1</t>
  </si>
  <si>
    <t>Izolace proti vlhkosti svislá pásy přitavením, 1 vrstva - včetně dodávky Bitubitagit S 35</t>
  </si>
  <si>
    <t>711212001RT1</t>
  </si>
  <si>
    <t>Hydroizolační povlak - nátěr, Saniflex (fa Schömburg), proti vlhkosti</t>
  </si>
  <si>
    <t xml:space="preserve">dlažba : </t>
  </si>
  <si>
    <t>skladba E1 : 4,16+1,43</t>
  </si>
  <si>
    <t>skladba A1 : 1,39+5,64</t>
  </si>
  <si>
    <t xml:space="preserve">obklady : </t>
  </si>
  <si>
    <t>m.č.103 : 2,05*(1,5+0,85)*2</t>
  </si>
  <si>
    <t>m.č.106 : 2,05*(3,45+1,5)*2</t>
  </si>
  <si>
    <t>m.č.203 : 2,05*(2,6+1,6)*2</t>
  </si>
  <si>
    <t>m.č.204 : 2,05*(0,95+1,6)*2</t>
  </si>
  <si>
    <t>998711102R00</t>
  </si>
  <si>
    <t>Přesun hmot pro izolace proti vodě, výšky do 12 m</t>
  </si>
  <si>
    <t>712378002R00</t>
  </si>
  <si>
    <t>Atiková okapnice VIPLANYL RŠ 200 mm</t>
  </si>
  <si>
    <t>K/14 : 5,5</t>
  </si>
  <si>
    <t>998712102R00</t>
  </si>
  <si>
    <t>Přesun hmot pro povlakové krytiny, výšky do 12 m</t>
  </si>
  <si>
    <t>713121111R00</t>
  </si>
  <si>
    <t>Izolace tepelná podlah na sucho, jednovrstvá</t>
  </si>
  <si>
    <t>podlaha 1.NP : 6,1+1,39+8,21+21,1+5,64+21,59</t>
  </si>
  <si>
    <t>10,8+17,85+1,8</t>
  </si>
  <si>
    <t>28375706R</t>
  </si>
  <si>
    <t>Deska izolační stabilizov. EPS 200S  1000 x 500 mm</t>
  </si>
  <si>
    <t>skladba A,A1,B : 0,03*(6,1+1,39+8,21+21,1+5,64+21,29)</t>
  </si>
  <si>
    <t>skladba C : 0,12*17,85</t>
  </si>
  <si>
    <t>skladba D : 0,08*(10,8+1,8+2,08)</t>
  </si>
  <si>
    <t>998713102R00</t>
  </si>
  <si>
    <t>Přesun hmot pro izolace tepelné, výšky do 12 m</t>
  </si>
  <si>
    <t>720-001</t>
  </si>
  <si>
    <t>ZTI</t>
  </si>
  <si>
    <t>730-001</t>
  </si>
  <si>
    <t>ÚT</t>
  </si>
  <si>
    <t>762332140R00</t>
  </si>
  <si>
    <t>Montáž vázaných krovů pravidelných do 450 cm2</t>
  </si>
  <si>
    <t>zesílení stropu : 9,7*5</t>
  </si>
  <si>
    <t>762395000R00</t>
  </si>
  <si>
    <t>Spojovací a ochranné prostředky pro střechy</t>
  </si>
  <si>
    <t>762911111R00</t>
  </si>
  <si>
    <t>Impregnace řeziva máčením Bochemit QB</t>
  </si>
  <si>
    <t>(0,16+0,24)*2*9,7*5</t>
  </si>
  <si>
    <t>762512010RAF</t>
  </si>
  <si>
    <t>Podlaha z desek Cetris 2x12 mm na desce izol. 19mm, s vyrovnávacím podsypem Liapor tl. 20 mm</t>
  </si>
  <si>
    <t>POL2_7</t>
  </si>
  <si>
    <t>nad 1.NP : 9,5*8,9</t>
  </si>
  <si>
    <t>-4,7*1,2</t>
  </si>
  <si>
    <t>762800010RA0</t>
  </si>
  <si>
    <t>Strop z fošen, podhled SDK, záklop z desek OSB</t>
  </si>
  <si>
    <t>-4,7*1,5</t>
  </si>
  <si>
    <t>762900020RA0</t>
  </si>
  <si>
    <t>Demontáž dřevěného schodiště</t>
  </si>
  <si>
    <t>1,5+4,5</t>
  </si>
  <si>
    <t>762900030RA0</t>
  </si>
  <si>
    <t>Demontáž dřevěného krovu</t>
  </si>
  <si>
    <t>7,87*10,04</t>
  </si>
  <si>
    <t>60515264G</t>
  </si>
  <si>
    <t>Hranol SM/JD 1 16x24 délka 625-900 cm</t>
  </si>
  <si>
    <t>zesílení stropu : 9,7*5*0,16*0,24</t>
  </si>
  <si>
    <t>998762102R00</t>
  </si>
  <si>
    <t>Přesun hmot pro tesařské konstrukce, výšky do 12 m</t>
  </si>
  <si>
    <t>764811201RT2</t>
  </si>
  <si>
    <t>Krytina hladká z lak. Pz tabulí 2 x 1 m, do 30°, z plechu tl. 0,55 mm, plocha 10 - 25 m2</t>
  </si>
  <si>
    <t>K/11 : 22</t>
  </si>
  <si>
    <t>K/12 : 32,5</t>
  </si>
  <si>
    <t>764817140R00</t>
  </si>
  <si>
    <t>Oplechování zdí (atik) z lak.Pz plechu, rš 400 mm</t>
  </si>
  <si>
    <t>K/13 : 10,5</t>
  </si>
  <si>
    <t>764819212R00</t>
  </si>
  <si>
    <t>Odpadní trouby kruhové z lak.Pz plechu, D 100 mm</t>
  </si>
  <si>
    <t>K/9 : 18</t>
  </si>
  <si>
    <t>764815212R00</t>
  </si>
  <si>
    <t>Žlab podokapní půlkruh.z lak.Pz plechu, rš 330 mm</t>
  </si>
  <si>
    <t>K/8 : 31,5</t>
  </si>
  <si>
    <t>764813150RG0</t>
  </si>
  <si>
    <t>Lemování zdí z lak.Pz plechu,tvr.krytina,rš 450 mm</t>
  </si>
  <si>
    <t>K/10 : 8,5</t>
  </si>
  <si>
    <t>764411310RAC</t>
  </si>
  <si>
    <t>Oplechování parapetů Lindab, rš 330 mm</t>
  </si>
  <si>
    <t>K/1 : 0,6*2</t>
  </si>
  <si>
    <t>K/2 : 0,8*5</t>
  </si>
  <si>
    <t>K/3 : 1,05*1</t>
  </si>
  <si>
    <t>K/4 : 1,15</t>
  </si>
  <si>
    <t>K/5 : 1,24</t>
  </si>
  <si>
    <t>K/6 : 2,13</t>
  </si>
  <si>
    <t>K/7 : 2,05*3</t>
  </si>
  <si>
    <t>998764202R00</t>
  </si>
  <si>
    <t>Přesun hmot pro klempířské konstr., výšky do 12 m</t>
  </si>
  <si>
    <t>766-001</t>
  </si>
  <si>
    <t>D+M plastových oken a dveří</t>
  </si>
  <si>
    <t>P/1 : 0,55*0,35*2</t>
  </si>
  <si>
    <t>P/2 : 0,75*1,3*5</t>
  </si>
  <si>
    <t>P/3 : 1*1,55*1</t>
  </si>
  <si>
    <t>P/4 : 1,1*1,55*1</t>
  </si>
  <si>
    <t>P/5 : 1,19*1,47*1</t>
  </si>
  <si>
    <t>P/6 : 2,08*1,47*1</t>
  </si>
  <si>
    <t>P/7 : 2*1,55*1</t>
  </si>
  <si>
    <t>P/8 : 2*1,2*2</t>
  </si>
  <si>
    <t>P/9 : 1*3</t>
  </si>
  <si>
    <t>P/10 : 1*2,55</t>
  </si>
  <si>
    <t>P/11 : 0,9*2,4</t>
  </si>
  <si>
    <t>P/12 : 1,65*2,4</t>
  </si>
  <si>
    <t>P/13 : 1,8*2</t>
  </si>
  <si>
    <t>766420010RAB</t>
  </si>
  <si>
    <t>Obklad podhledu palubkami pero-drážka, palubky MD, lakování</t>
  </si>
  <si>
    <t>766810010RAG</t>
  </si>
  <si>
    <t>Kuchyňské linky dodávka a montáž</t>
  </si>
  <si>
    <t>1.NP : 7</t>
  </si>
  <si>
    <t>2.NP : 3,8</t>
  </si>
  <si>
    <t>998766202R00</t>
  </si>
  <si>
    <t>Přesun hmot pro truhlářské konstr., výšky do 12 m</t>
  </si>
  <si>
    <t>767990010RAB</t>
  </si>
  <si>
    <t>Atypické ocelové konstrukce, 5 - 10 kg/kus</t>
  </si>
  <si>
    <t>Z/1 : 10</t>
  </si>
  <si>
    <t>Z/2 : 20</t>
  </si>
  <si>
    <t>Z/3 : 50</t>
  </si>
  <si>
    <t>Z/4 : 50</t>
  </si>
  <si>
    <t>Z/5 : 10</t>
  </si>
  <si>
    <t>Z/6 : 959</t>
  </si>
  <si>
    <t>Z/7 : 128,9</t>
  </si>
  <si>
    <t>771570014RAI</t>
  </si>
  <si>
    <t>Dlažba z dlaždic keramických 30 x 30 cm, do tmele, dlažba ve specifikaci</t>
  </si>
  <si>
    <t>skladba A,A1 : 6,1+1,39+5,64+21,29</t>
  </si>
  <si>
    <t>dkladba D : 10,8+1,8+2,08</t>
  </si>
  <si>
    <t>skladba E, E1 : 7,73+4,16+1,43+21,16</t>
  </si>
  <si>
    <t>597642030R</t>
  </si>
  <si>
    <t>Dlažba Taurus Granit matná 300x300x9 mm, Rio Negro</t>
  </si>
  <si>
    <t>skladba A,A1 : (6,1+1,39+5,64+21,29)*1,1</t>
  </si>
  <si>
    <t>dkladba D : (10,8+1,8+2,08)*1,1</t>
  </si>
  <si>
    <t>skladba E, E1 : (7,73+4,16+1,43+21,16)*1,1</t>
  </si>
  <si>
    <t>998771102R00</t>
  </si>
  <si>
    <t>Přesun hmot pro podlahy z dlaždic, výšky do 12 m</t>
  </si>
  <si>
    <t>775540020RAJ</t>
  </si>
  <si>
    <t>Podlahy lamelové - laminát, zámkový spoj, Magnum Swiss struktur tl. 8 mm</t>
  </si>
  <si>
    <t>skladba B : 8,21+21,1</t>
  </si>
  <si>
    <t>skladba C : 17,85</t>
  </si>
  <si>
    <t>skladba F : 10,8+18,71</t>
  </si>
  <si>
    <t>skladba G : 18,79</t>
  </si>
  <si>
    <t>781475114RAA</t>
  </si>
  <si>
    <t>Obklad vnitřní keram., tmel Mapei, do 30 x 30 cm, do tmele Adesilex P22</t>
  </si>
  <si>
    <t>m.č.107 : 0,6*(3,5+3,4+0,6+0,1)</t>
  </si>
  <si>
    <t>m.č.205 : 0,6*(2,8+0,6)</t>
  </si>
  <si>
    <t>597813712R</t>
  </si>
  <si>
    <t>Obkládačka 25x33 béžová mat, Color One</t>
  </si>
  <si>
    <t>m.č.103 : 2,05*(1,5+0,85)*2*1,05</t>
  </si>
  <si>
    <t>m.č.106 : 2,05*(3,45+1,5)*2*1,05</t>
  </si>
  <si>
    <t>m.č.107 : 0,6*(3,5+3,4+0,6+0,1)*1,05</t>
  </si>
  <si>
    <t>m.č.203 : 2,05*(2,6+1,6)*2*1,05</t>
  </si>
  <si>
    <t>m.č.204 : 2,05*(0,95+1,6)*2*1,05</t>
  </si>
  <si>
    <t>m.č.205 : 0,6*(2,8+0,6)*1,05</t>
  </si>
  <si>
    <t>998781102R00</t>
  </si>
  <si>
    <t>Přesun hmot pro obklady keramické, výšky do 12 m</t>
  </si>
  <si>
    <t>784450021RA0</t>
  </si>
  <si>
    <t>Malba ze směsi Remal, penetrace 1x, barevná 2x</t>
  </si>
  <si>
    <t>stropy : 89,12</t>
  </si>
  <si>
    <t>stěny : 387,934</t>
  </si>
  <si>
    <t>podhledy : 41,3+54,34</t>
  </si>
  <si>
    <t>sdk příčky : (18,75+23,25+24,482)*2</t>
  </si>
  <si>
    <t>M21-001</t>
  </si>
  <si>
    <t>Elektroinstalace</t>
  </si>
  <si>
    <t>005121 R</t>
  </si>
  <si>
    <t>Zařízení staveniště</t>
  </si>
  <si>
    <t>Soubor</t>
  </si>
  <si>
    <t>POL99_2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</si>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</sst>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8" fillId="0" borderId="26" xfId="0" applyNumberFormat="1" applyFont="1" applyBorder="1" applyAlignment="1"/>
    <xf numFmtId="3" fontId="8" fillId="0" borderId="30" xfId="0" applyNumberFormat="1" applyFont="1" applyBorder="1" applyAlignment="1"/>
    <xf numFmtId="3" fontId="0" fillId="3" borderId="31" xfId="0" applyNumberFormat="1" applyFill="1" applyBorder="1" applyAlignment="1"/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18" xfId="0" applyNumberFormat="1" applyFont="1" applyBorder="1" applyAlignment="1">
      <alignment horizontal="right" wrapText="1" shrinkToFit="1"/>
    </xf>
    <xf numFmtId="3" fontId="3" fillId="0" borderId="18" xfId="0" applyNumberFormat="1" applyFont="1" applyBorder="1" applyAlignment="1">
      <alignment horizontal="right" shrinkToFit="1"/>
    </xf>
    <xf numFmtId="3" fontId="0" fillId="0" borderId="18" xfId="0" applyNumberFormat="1" applyBorder="1" applyAlignment="1">
      <alignment shrinkToFit="1"/>
    </xf>
    <xf numFmtId="3" fontId="0" fillId="0" borderId="28" xfId="0" applyNumberFormat="1" applyBorder="1" applyAlignment="1">
      <alignment shrinkToFit="1"/>
    </xf>
    <xf numFmtId="3" fontId="8" fillId="0" borderId="0" xfId="0" applyNumberFormat="1" applyFont="1" applyBorder="1" applyAlignment="1">
      <alignment wrapText="1" shrinkToFit="1"/>
    </xf>
    <xf numFmtId="3" fontId="8" fillId="0" borderId="0" xfId="0" applyNumberFormat="1" applyFont="1" applyBorder="1" applyAlignment="1">
      <alignment shrinkToFit="1"/>
    </xf>
    <xf numFmtId="3" fontId="8" fillId="0" borderId="30" xfId="0" applyNumberFormat="1" applyFont="1" applyBorder="1" applyAlignment="1">
      <alignment shrinkToFit="1"/>
    </xf>
    <xf numFmtId="3" fontId="0" fillId="0" borderId="6" xfId="0" applyNumberFormat="1" applyBorder="1" applyAlignment="1">
      <alignment wrapText="1" shrinkToFit="1"/>
    </xf>
    <xf numFmtId="3" fontId="0" fillId="0" borderId="6" xfId="0" applyNumberFormat="1" applyBorder="1" applyAlignment="1">
      <alignment shrinkToFit="1"/>
    </xf>
    <xf numFmtId="3" fontId="0" fillId="0" borderId="31" xfId="0" applyNumberFormat="1" applyBorder="1" applyAlignment="1">
      <alignment shrinkToFit="1"/>
    </xf>
    <xf numFmtId="3" fontId="14" fillId="3" borderId="6" xfId="0" applyNumberFormat="1" applyFont="1" applyFill="1" applyBorder="1" applyAlignment="1">
      <alignment wrapText="1" shrinkToFit="1"/>
    </xf>
    <xf numFmtId="3" fontId="14" fillId="3" borderId="6" xfId="0" applyNumberFormat="1" applyFont="1" applyFill="1" applyBorder="1" applyAlignment="1">
      <alignment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5" borderId="3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5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>
      <alignment horizontal="center"/>
    </xf>
    <xf numFmtId="4" fontId="7" fillId="3" borderId="31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17" fillId="0" borderId="27" xfId="0" applyNumberFormat="1" applyFont="1" applyBorder="1" applyAlignment="1">
      <alignment horizontal="center" vertical="top" wrapText="1" shrinkToFit="1"/>
    </xf>
    <xf numFmtId="0" fontId="0" fillId="3" borderId="29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17" fillId="0" borderId="30" xfId="0" applyNumberFormat="1" applyFont="1" applyBorder="1" applyAlignment="1">
      <alignment vertical="top" wrapText="1" shrinkToFit="1"/>
    </xf>
    <xf numFmtId="164" fontId="0" fillId="3" borderId="31" xfId="0" applyNumberFormat="1" applyFill="1" applyBorder="1" applyAlignment="1">
      <alignment vertical="top" shrinkToFit="1"/>
    </xf>
    <xf numFmtId="164" fontId="16" fillId="4" borderId="30" xfId="0" applyNumberFormat="1" applyFont="1" applyFill="1" applyBorder="1" applyAlignment="1" applyProtection="1">
      <alignment vertical="top" shrinkToFit="1"/>
      <protection locked="0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4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4" borderId="31" xfId="0" applyNumberFormat="1" applyFont="1" applyFill="1" applyBorder="1" applyAlignment="1" applyProtection="1">
      <alignment vertical="top" shrinkToFit="1"/>
      <protection locked="0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17" fillId="0" borderId="30" xfId="0" quotePrefix="1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</cellXfs>
  <cellStyles count="2">
    <cellStyle name="Normal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8" t="s">
        <v>40</v>
      </c>
    </row>
    <row r="2" spans="1:7" ht="57.75" customHeight="1" x14ac:dyDescent="0.2">
      <c r="A2" s="219" t="s">
        <v>41</v>
      </c>
      <c r="B2" s="219"/>
      <c r="C2" s="219"/>
      <c r="D2" s="219"/>
      <c r="E2" s="219"/>
      <c r="F2" s="219"/>
      <c r="G2" s="21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</sheetPr>
  <dimension ref="A1:O80"/>
  <sheetViews>
    <sheetView showGridLines="0" topLeftCell="B52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4" t="s">
        <v>38</v>
      </c>
      <c r="B1" s="242" t="s">
        <v>4</v>
      </c>
      <c r="C1" s="243"/>
      <c r="D1" s="243"/>
      <c r="E1" s="243"/>
      <c r="F1" s="243"/>
      <c r="G1" s="243"/>
      <c r="H1" s="243"/>
      <c r="I1" s="243"/>
      <c r="J1" s="244"/>
    </row>
    <row r="2" spans="1:15" ht="23.25" customHeight="1" x14ac:dyDescent="0.2">
      <c r="A2" s="4"/>
      <c r="B2" s="82" t="s">
        <v>24</v>
      </c>
      <c r="C2" s="83"/>
      <c r="D2" s="84" t="s">
        <v>50</v>
      </c>
      <c r="E2" s="84" t="s">
        <v>51</v>
      </c>
      <c r="F2" s="85"/>
      <c r="G2" s="86"/>
      <c r="H2" s="85"/>
      <c r="I2" s="86"/>
      <c r="J2" s="87"/>
      <c r="O2" s="2"/>
    </row>
    <row r="3" spans="1:15" ht="23.25" customHeight="1" x14ac:dyDescent="0.2">
      <c r="A3" s="4"/>
      <c r="B3" s="88" t="s">
        <v>47</v>
      </c>
      <c r="C3" s="83"/>
      <c r="D3" s="89" t="s">
        <v>45</v>
      </c>
      <c r="E3" s="89" t="s">
        <v>46</v>
      </c>
      <c r="F3" s="90"/>
      <c r="G3" s="90"/>
      <c r="H3" s="83"/>
      <c r="I3" s="91"/>
      <c r="J3" s="92"/>
    </row>
    <row r="4" spans="1:15" ht="23.25" customHeight="1" x14ac:dyDescent="0.2">
      <c r="A4" s="81">
        <v>372</v>
      </c>
      <c r="B4" s="93" t="s">
        <v>48</v>
      </c>
      <c r="C4" s="94"/>
      <c r="D4" s="95" t="s">
        <v>43</v>
      </c>
      <c r="E4" s="95" t="s">
        <v>44</v>
      </c>
      <c r="F4" s="96"/>
      <c r="G4" s="97"/>
      <c r="H4" s="96"/>
      <c r="I4" s="97"/>
      <c r="J4" s="98"/>
    </row>
    <row r="5" spans="1:15" ht="24" customHeight="1" x14ac:dyDescent="0.2">
      <c r="A5" s="4"/>
      <c r="B5" s="48" t="s">
        <v>23</v>
      </c>
      <c r="C5" s="5"/>
      <c r="D5" s="33"/>
      <c r="E5" s="26"/>
      <c r="F5" s="26"/>
      <c r="G5" s="26"/>
      <c r="H5" s="28" t="s">
        <v>42</v>
      </c>
      <c r="I5" s="33"/>
      <c r="J5" s="11"/>
    </row>
    <row r="6" spans="1:15" ht="15.75" customHeight="1" x14ac:dyDescent="0.2">
      <c r="A6" s="4"/>
      <c r="B6" s="42"/>
      <c r="C6" s="26"/>
      <c r="D6" s="33"/>
      <c r="E6" s="26"/>
      <c r="F6" s="26"/>
      <c r="G6" s="26"/>
      <c r="H6" s="28" t="s">
        <v>36</v>
      </c>
      <c r="I6" s="33"/>
      <c r="J6" s="11"/>
    </row>
    <row r="7" spans="1:15" ht="15.75" customHeight="1" x14ac:dyDescent="0.2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">
      <c r="A8" s="4"/>
      <c r="B8" s="48" t="s">
        <v>21</v>
      </c>
      <c r="C8" s="5"/>
      <c r="D8" s="36"/>
      <c r="E8" s="5"/>
      <c r="F8" s="5"/>
      <c r="G8" s="46"/>
      <c r="H8" s="28" t="s">
        <v>42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 x14ac:dyDescent="0.2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">
      <c r="A11" s="4"/>
      <c r="B11" s="48" t="s">
        <v>20</v>
      </c>
      <c r="C11" s="5"/>
      <c r="D11" s="235"/>
      <c r="E11" s="235"/>
      <c r="F11" s="235"/>
      <c r="G11" s="235"/>
      <c r="H11" s="28" t="s">
        <v>42</v>
      </c>
      <c r="I11" s="100"/>
      <c r="J11" s="11"/>
    </row>
    <row r="12" spans="1:15" ht="15.75" customHeight="1" x14ac:dyDescent="0.2">
      <c r="A12" s="4"/>
      <c r="B12" s="42"/>
      <c r="C12" s="26"/>
      <c r="D12" s="240"/>
      <c r="E12" s="240"/>
      <c r="F12" s="240"/>
      <c r="G12" s="240"/>
      <c r="H12" s="28" t="s">
        <v>36</v>
      </c>
      <c r="I12" s="100"/>
      <c r="J12" s="11"/>
    </row>
    <row r="13" spans="1:15" ht="15.75" customHeight="1" x14ac:dyDescent="0.2">
      <c r="A13" s="4"/>
      <c r="B13" s="43"/>
      <c r="C13" s="99"/>
      <c r="D13" s="241"/>
      <c r="E13" s="241"/>
      <c r="F13" s="241"/>
      <c r="G13" s="241"/>
      <c r="H13" s="29"/>
      <c r="I13" s="35"/>
      <c r="J13" s="52"/>
    </row>
    <row r="14" spans="1:15" ht="24" hidden="1" customHeight="1" x14ac:dyDescent="0.2">
      <c r="A14" s="4"/>
      <c r="B14" s="67" t="s">
        <v>22</v>
      </c>
      <c r="C14" s="68"/>
      <c r="D14" s="69" t="s">
        <v>49</v>
      </c>
      <c r="E14" s="70"/>
      <c r="F14" s="70"/>
      <c r="G14" s="70"/>
      <c r="H14" s="71"/>
      <c r="I14" s="70"/>
      <c r="J14" s="72"/>
    </row>
    <row r="15" spans="1:15" ht="32.25" customHeight="1" x14ac:dyDescent="0.2">
      <c r="A15" s="4"/>
      <c r="B15" s="53" t="s">
        <v>34</v>
      </c>
      <c r="C15" s="73"/>
      <c r="D15" s="54"/>
      <c r="E15" s="234"/>
      <c r="F15" s="234"/>
      <c r="G15" s="236"/>
      <c r="H15" s="236"/>
      <c r="I15" s="236" t="s">
        <v>31</v>
      </c>
      <c r="J15" s="237"/>
    </row>
    <row r="16" spans="1:15" ht="23.25" customHeight="1" x14ac:dyDescent="0.2">
      <c r="A16" s="165" t="s">
        <v>26</v>
      </c>
      <c r="B16" s="166" t="s">
        <v>26</v>
      </c>
      <c r="C16" s="59"/>
      <c r="D16" s="60"/>
      <c r="E16" s="238"/>
      <c r="F16" s="239"/>
      <c r="G16" s="238"/>
      <c r="H16" s="239"/>
      <c r="I16" s="238">
        <f>SUMIF(F49:F76,A16,I49:I76)+SUMIF(F49:F76,"PSU",I49:I76)</f>
        <v>0</v>
      </c>
      <c r="J16" s="251"/>
    </row>
    <row r="17" spans="1:10" ht="23.25" customHeight="1" x14ac:dyDescent="0.2">
      <c r="A17" s="165" t="s">
        <v>27</v>
      </c>
      <c r="B17" s="166" t="s">
        <v>27</v>
      </c>
      <c r="C17" s="59"/>
      <c r="D17" s="60"/>
      <c r="E17" s="238"/>
      <c r="F17" s="239"/>
      <c r="G17" s="238"/>
      <c r="H17" s="239"/>
      <c r="I17" s="238">
        <f>SUMIF(F49:F76,A17,I49:I76)</f>
        <v>0</v>
      </c>
      <c r="J17" s="251"/>
    </row>
    <row r="18" spans="1:10" ht="23.25" customHeight="1" x14ac:dyDescent="0.2">
      <c r="A18" s="165" t="s">
        <v>28</v>
      </c>
      <c r="B18" s="166" t="s">
        <v>28</v>
      </c>
      <c r="C18" s="59"/>
      <c r="D18" s="60"/>
      <c r="E18" s="238"/>
      <c r="F18" s="239"/>
      <c r="G18" s="238"/>
      <c r="H18" s="239"/>
      <c r="I18" s="238">
        <f>SUMIF(F49:F76,A18,I49:I76)</f>
        <v>0</v>
      </c>
      <c r="J18" s="251"/>
    </row>
    <row r="19" spans="1:10" ht="23.25" customHeight="1" x14ac:dyDescent="0.2">
      <c r="A19" s="165" t="s">
        <v>83</v>
      </c>
      <c r="B19" s="166" t="s">
        <v>29</v>
      </c>
      <c r="C19" s="59"/>
      <c r="D19" s="60"/>
      <c r="E19" s="238"/>
      <c r="F19" s="239"/>
      <c r="G19" s="238"/>
      <c r="H19" s="239"/>
      <c r="I19" s="238">
        <f>SUMIF(F49:F76,A19,I49:I76)</f>
        <v>0</v>
      </c>
      <c r="J19" s="251"/>
    </row>
    <row r="20" spans="1:10" ht="23.25" customHeight="1" x14ac:dyDescent="0.2">
      <c r="A20" s="165" t="s">
        <v>112</v>
      </c>
      <c r="B20" s="166" t="s">
        <v>30</v>
      </c>
      <c r="C20" s="59"/>
      <c r="D20" s="60"/>
      <c r="E20" s="238"/>
      <c r="F20" s="239"/>
      <c r="G20" s="238"/>
      <c r="H20" s="239"/>
      <c r="I20" s="238">
        <f>SUMIF(F49:F76,A20,I49:I76)</f>
        <v>0</v>
      </c>
      <c r="J20" s="251"/>
    </row>
    <row r="21" spans="1:10" ht="23.25" customHeight="1" x14ac:dyDescent="0.2">
      <c r="A21" s="4"/>
      <c r="B21" s="75" t="s">
        <v>31</v>
      </c>
      <c r="C21" s="76"/>
      <c r="D21" s="77"/>
      <c r="E21" s="252"/>
      <c r="F21" s="253"/>
      <c r="G21" s="252"/>
      <c r="H21" s="253"/>
      <c r="I21" s="252">
        <f>SUM(I16:J20)</f>
        <v>0</v>
      </c>
      <c r="J21" s="258"/>
    </row>
    <row r="22" spans="1:10" ht="33" customHeight="1" x14ac:dyDescent="0.2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">
      <c r="A23" s="4"/>
      <c r="B23" s="58" t="s">
        <v>13</v>
      </c>
      <c r="C23" s="59"/>
      <c r="D23" s="60"/>
      <c r="E23" s="61">
        <v>15</v>
      </c>
      <c r="F23" s="62" t="s">
        <v>0</v>
      </c>
      <c r="G23" s="249">
        <f>ZakladDPHSniVypocet</f>
        <v>0</v>
      </c>
      <c r="H23" s="250"/>
      <c r="I23" s="250"/>
      <c r="J23" s="63" t="str">
        <f t="shared" ref="J23:J28" si="0">Mena</f>
        <v>CZK</v>
      </c>
    </row>
    <row r="24" spans="1:10" ht="23.25" hidden="1" customHeight="1" x14ac:dyDescent="0.2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56">
        <f>I23*E23/100</f>
        <v>0</v>
      </c>
      <c r="H24" s="257"/>
      <c r="I24" s="257"/>
      <c r="J24" s="63" t="str">
        <f t="shared" si="0"/>
        <v>CZK</v>
      </c>
    </row>
    <row r="25" spans="1:10" ht="23.25" customHeight="1" x14ac:dyDescent="0.2">
      <c r="A25" s="4"/>
      <c r="B25" s="58" t="s">
        <v>15</v>
      </c>
      <c r="C25" s="59"/>
      <c r="D25" s="60"/>
      <c r="E25" s="61">
        <v>21</v>
      </c>
      <c r="F25" s="62" t="s">
        <v>0</v>
      </c>
      <c r="G25" s="249">
        <f>ZakladDPHZaklVypocet</f>
        <v>0</v>
      </c>
      <c r="H25" s="250"/>
      <c r="I25" s="250"/>
      <c r="J25" s="63" t="str">
        <f t="shared" si="0"/>
        <v>CZK</v>
      </c>
    </row>
    <row r="26" spans="1:10" ht="23.25" hidden="1" customHeight="1" x14ac:dyDescent="0.2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45">
        <f>I25*E25/100</f>
        <v>0</v>
      </c>
      <c r="H26" s="246"/>
      <c r="I26" s="246"/>
      <c r="J26" s="57" t="str">
        <f t="shared" si="0"/>
        <v>CZK</v>
      </c>
    </row>
    <row r="27" spans="1:10" ht="23.25" customHeight="1" thickBot="1" x14ac:dyDescent="0.25">
      <c r="A27" s="4"/>
      <c r="B27" s="49" t="s">
        <v>5</v>
      </c>
      <c r="C27" s="20"/>
      <c r="D27" s="23"/>
      <c r="E27" s="20"/>
      <c r="F27" s="21"/>
      <c r="G27" s="247">
        <f>0</f>
        <v>0</v>
      </c>
      <c r="H27" s="247"/>
      <c r="I27" s="247"/>
      <c r="J27" s="64" t="str">
        <f t="shared" si="0"/>
        <v>CZK</v>
      </c>
    </row>
    <row r="28" spans="1:10" ht="27.75" customHeight="1" thickBot="1" x14ac:dyDescent="0.25">
      <c r="A28" s="4"/>
      <c r="B28" s="134" t="s">
        <v>25</v>
      </c>
      <c r="C28" s="135"/>
      <c r="D28" s="135"/>
      <c r="E28" s="136"/>
      <c r="F28" s="137"/>
      <c r="G28" s="254">
        <f>ZakladDPHSniVypocet+ZakladDPHZaklVypocet</f>
        <v>0</v>
      </c>
      <c r="H28" s="254"/>
      <c r="I28" s="254"/>
      <c r="J28" s="138" t="str">
        <f t="shared" si="0"/>
        <v>CZK</v>
      </c>
    </row>
    <row r="29" spans="1:10" ht="27.75" hidden="1" customHeight="1" thickBot="1" x14ac:dyDescent="0.25">
      <c r="A29" s="4"/>
      <c r="B29" s="134" t="s">
        <v>37</v>
      </c>
      <c r="C29" s="139"/>
      <c r="D29" s="139"/>
      <c r="E29" s="139"/>
      <c r="F29" s="139"/>
      <c r="G29" s="248">
        <f>ZakladDPHSni+DPHSni+ZakladDPHZakl+DPHZakl+Zaokrouhleni</f>
        <v>0</v>
      </c>
      <c r="H29" s="248"/>
      <c r="I29" s="248"/>
      <c r="J29" s="140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43350</v>
      </c>
      <c r="I32" s="40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">
      <c r="A35" s="4"/>
      <c r="B35" s="4"/>
      <c r="C35" s="5"/>
      <c r="D35" s="255" t="s">
        <v>2</v>
      </c>
      <c r="E35" s="255"/>
      <c r="F35" s="5"/>
      <c r="G35" s="46"/>
      <c r="H35" s="13" t="s">
        <v>3</v>
      </c>
      <c r="I35" s="46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8" t="s">
        <v>17</v>
      </c>
      <c r="C37" s="3"/>
      <c r="D37" s="3"/>
      <c r="E37" s="3"/>
      <c r="F37" s="117"/>
      <c r="G37" s="117"/>
      <c r="H37" s="117"/>
      <c r="I37" s="117"/>
      <c r="J37" s="3"/>
    </row>
    <row r="38" spans="1:10" ht="25.5" hidden="1" customHeight="1" x14ac:dyDescent="0.2">
      <c r="A38" s="105" t="s">
        <v>39</v>
      </c>
      <c r="B38" s="109" t="s">
        <v>18</v>
      </c>
      <c r="C38" s="110" t="s">
        <v>6</v>
      </c>
      <c r="D38" s="111"/>
      <c r="E38" s="111"/>
      <c r="F38" s="118" t="str">
        <f>B23</f>
        <v>Základ pro sníženou DPH</v>
      </c>
      <c r="G38" s="118" t="str">
        <f>B25</f>
        <v>Základ pro základní DPH</v>
      </c>
      <c r="H38" s="119" t="s">
        <v>19</v>
      </c>
      <c r="I38" s="120" t="s">
        <v>1</v>
      </c>
      <c r="J38" s="112" t="s">
        <v>0</v>
      </c>
    </row>
    <row r="39" spans="1:10" ht="25.5" hidden="1" customHeight="1" x14ac:dyDescent="0.2">
      <c r="A39" s="105">
        <v>1</v>
      </c>
      <c r="B39" s="113" t="s">
        <v>52</v>
      </c>
      <c r="C39" s="224"/>
      <c r="D39" s="225"/>
      <c r="E39" s="225"/>
      <c r="F39" s="121">
        <f>'001 01 Pol'!AE401</f>
        <v>0</v>
      </c>
      <c r="G39" s="122">
        <f>'001 01 Pol'!AF401</f>
        <v>0</v>
      </c>
      <c r="H39" s="123"/>
      <c r="I39" s="124">
        <f>F39+G39+H39</f>
        <v>0</v>
      </c>
      <c r="J39" s="114" t="str">
        <f>IF(CenaCelkemVypocet=0,"",I39/CenaCelkemVypocet*100)</f>
        <v/>
      </c>
    </row>
    <row r="40" spans="1:10" ht="25.5" hidden="1" customHeight="1" x14ac:dyDescent="0.2">
      <c r="A40" s="105">
        <v>2</v>
      </c>
      <c r="B40" s="106" t="s">
        <v>45</v>
      </c>
      <c r="C40" s="226" t="s">
        <v>46</v>
      </c>
      <c r="D40" s="227"/>
      <c r="E40" s="227"/>
      <c r="F40" s="125">
        <f>'001 01 Pol'!AE401</f>
        <v>0</v>
      </c>
      <c r="G40" s="126">
        <f>'001 01 Pol'!AF401</f>
        <v>0</v>
      </c>
      <c r="H40" s="126"/>
      <c r="I40" s="127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">
      <c r="A41" s="105">
        <v>3</v>
      </c>
      <c r="B41" s="115" t="s">
        <v>43</v>
      </c>
      <c r="C41" s="228" t="s">
        <v>44</v>
      </c>
      <c r="D41" s="229"/>
      <c r="E41" s="229"/>
      <c r="F41" s="128">
        <f>'001 01 Pol'!AE401</f>
        <v>0</v>
      </c>
      <c r="G41" s="129">
        <f>'001 01 Pol'!AF401</f>
        <v>0</v>
      </c>
      <c r="H41" s="129"/>
      <c r="I41" s="130">
        <f>F41+G41+H41</f>
        <v>0</v>
      </c>
      <c r="J41" s="116" t="str">
        <f>IF(CenaCelkemVypocet=0,"",I41/CenaCelkemVypocet*100)</f>
        <v/>
      </c>
    </row>
    <row r="42" spans="1:10" ht="25.5" hidden="1" customHeight="1" x14ac:dyDescent="0.2">
      <c r="A42" s="105"/>
      <c r="B42" s="230" t="s">
        <v>53</v>
      </c>
      <c r="C42" s="231"/>
      <c r="D42" s="231"/>
      <c r="E42" s="231"/>
      <c r="F42" s="131">
        <f>SUMIF(A39:A41,"=1",F39:F41)</f>
        <v>0</v>
      </c>
      <c r="G42" s="132">
        <f>SUMIF(A39:A41,"=1",G39:G41)</f>
        <v>0</v>
      </c>
      <c r="H42" s="132">
        <f>SUMIF(A39:A41,"=1",H39:H41)</f>
        <v>0</v>
      </c>
      <c r="I42" s="133">
        <f>SUMIF(A39:A41,"=1",I39:I41)</f>
        <v>0</v>
      </c>
      <c r="J42" s="108">
        <f>SUMIF(A39:A41,"=1",J39:J41)</f>
        <v>0</v>
      </c>
    </row>
    <row r="46" spans="1:10" ht="15.75" x14ac:dyDescent="0.25">
      <c r="B46" s="141" t="s">
        <v>55</v>
      </c>
    </row>
    <row r="48" spans="1:10" ht="25.5" customHeight="1" x14ac:dyDescent="0.2">
      <c r="A48" s="142"/>
      <c r="B48" s="146" t="s">
        <v>18</v>
      </c>
      <c r="C48" s="146" t="s">
        <v>6</v>
      </c>
      <c r="D48" s="147"/>
      <c r="E48" s="147"/>
      <c r="F48" s="150" t="s">
        <v>56</v>
      </c>
      <c r="G48" s="150"/>
      <c r="H48" s="150"/>
      <c r="I48" s="150" t="s">
        <v>31</v>
      </c>
      <c r="J48" s="150" t="s">
        <v>0</v>
      </c>
    </row>
    <row r="49" spans="1:10" ht="25.5" customHeight="1" x14ac:dyDescent="0.2">
      <c r="A49" s="143"/>
      <c r="B49" s="151" t="s">
        <v>57</v>
      </c>
      <c r="C49" s="232" t="s">
        <v>58</v>
      </c>
      <c r="D49" s="233"/>
      <c r="E49" s="233"/>
      <c r="F49" s="157" t="s">
        <v>26</v>
      </c>
      <c r="G49" s="158"/>
      <c r="H49" s="158"/>
      <c r="I49" s="158">
        <f>'001 01 Pol'!G7</f>
        <v>0</v>
      </c>
      <c r="J49" s="153" t="str">
        <f>IF(I77=0,"",I49/I77*100)</f>
        <v/>
      </c>
    </row>
    <row r="50" spans="1:10" ht="25.5" customHeight="1" x14ac:dyDescent="0.2">
      <c r="A50" s="143"/>
      <c r="B50" s="145" t="s">
        <v>59</v>
      </c>
      <c r="C50" s="220" t="s">
        <v>60</v>
      </c>
      <c r="D50" s="221"/>
      <c r="E50" s="221"/>
      <c r="F50" s="159" t="s">
        <v>26</v>
      </c>
      <c r="G50" s="160"/>
      <c r="H50" s="160"/>
      <c r="I50" s="160">
        <f>'001 01 Pol'!G31</f>
        <v>0</v>
      </c>
      <c r="J50" s="154" t="str">
        <f>IF(I77=0,"",I50/I77*100)</f>
        <v/>
      </c>
    </row>
    <row r="51" spans="1:10" ht="25.5" customHeight="1" x14ac:dyDescent="0.2">
      <c r="A51" s="143"/>
      <c r="B51" s="145" t="s">
        <v>61</v>
      </c>
      <c r="C51" s="220" t="s">
        <v>62</v>
      </c>
      <c r="D51" s="221"/>
      <c r="E51" s="221"/>
      <c r="F51" s="159" t="s">
        <v>26</v>
      </c>
      <c r="G51" s="160"/>
      <c r="H51" s="160"/>
      <c r="I51" s="160">
        <f>'001 01 Pol'!G41</f>
        <v>0</v>
      </c>
      <c r="J51" s="154" t="str">
        <f>IF(I77=0,"",I51/I77*100)</f>
        <v/>
      </c>
    </row>
    <row r="52" spans="1:10" ht="25.5" customHeight="1" x14ac:dyDescent="0.2">
      <c r="A52" s="143"/>
      <c r="B52" s="145" t="s">
        <v>63</v>
      </c>
      <c r="C52" s="220" t="s">
        <v>64</v>
      </c>
      <c r="D52" s="221"/>
      <c r="E52" s="221"/>
      <c r="F52" s="159" t="s">
        <v>26</v>
      </c>
      <c r="G52" s="160"/>
      <c r="H52" s="160"/>
      <c r="I52" s="160">
        <f>'001 01 Pol'!G92</f>
        <v>0</v>
      </c>
      <c r="J52" s="154" t="str">
        <f>IF(I77=0,"",I52/I77*100)</f>
        <v/>
      </c>
    </row>
    <row r="53" spans="1:10" ht="25.5" customHeight="1" x14ac:dyDescent="0.2">
      <c r="A53" s="143"/>
      <c r="B53" s="145" t="s">
        <v>65</v>
      </c>
      <c r="C53" s="220" t="s">
        <v>66</v>
      </c>
      <c r="D53" s="221"/>
      <c r="E53" s="221"/>
      <c r="F53" s="159" t="s">
        <v>26</v>
      </c>
      <c r="G53" s="160"/>
      <c r="H53" s="160"/>
      <c r="I53" s="160">
        <f>'001 01 Pol'!G113</f>
        <v>0</v>
      </c>
      <c r="J53" s="154" t="str">
        <f>IF(I77=0,"",I53/I77*100)</f>
        <v/>
      </c>
    </row>
    <row r="54" spans="1:10" ht="25.5" customHeight="1" x14ac:dyDescent="0.2">
      <c r="A54" s="143"/>
      <c r="B54" s="145" t="s">
        <v>67</v>
      </c>
      <c r="C54" s="220" t="s">
        <v>68</v>
      </c>
      <c r="D54" s="221"/>
      <c r="E54" s="221"/>
      <c r="F54" s="159" t="s">
        <v>26</v>
      </c>
      <c r="G54" s="160"/>
      <c r="H54" s="160"/>
      <c r="I54" s="160">
        <f>'001 01 Pol'!G137</f>
        <v>0</v>
      </c>
      <c r="J54" s="154" t="str">
        <f>IF(I77=0,"",I54/I77*100)</f>
        <v/>
      </c>
    </row>
    <row r="55" spans="1:10" ht="25.5" customHeight="1" x14ac:dyDescent="0.2">
      <c r="A55" s="143"/>
      <c r="B55" s="145" t="s">
        <v>69</v>
      </c>
      <c r="C55" s="220" t="s">
        <v>70</v>
      </c>
      <c r="D55" s="221"/>
      <c r="E55" s="221"/>
      <c r="F55" s="159" t="s">
        <v>26</v>
      </c>
      <c r="G55" s="160"/>
      <c r="H55" s="160"/>
      <c r="I55" s="160">
        <f>'001 01 Pol'!G178</f>
        <v>0</v>
      </c>
      <c r="J55" s="154" t="str">
        <f>IF(I77=0,"",I55/I77*100)</f>
        <v/>
      </c>
    </row>
    <row r="56" spans="1:10" ht="25.5" customHeight="1" x14ac:dyDescent="0.2">
      <c r="A56" s="143"/>
      <c r="B56" s="145" t="s">
        <v>71</v>
      </c>
      <c r="C56" s="220" t="s">
        <v>72</v>
      </c>
      <c r="D56" s="221"/>
      <c r="E56" s="221"/>
      <c r="F56" s="159" t="s">
        <v>26</v>
      </c>
      <c r="G56" s="160"/>
      <c r="H56" s="160"/>
      <c r="I56" s="160">
        <f>'001 01 Pol'!G187</f>
        <v>0</v>
      </c>
      <c r="J56" s="154" t="str">
        <f>IF(I77=0,"",I56/I77*100)</f>
        <v/>
      </c>
    </row>
    <row r="57" spans="1:10" ht="25.5" customHeight="1" x14ac:dyDescent="0.2">
      <c r="A57" s="143"/>
      <c r="B57" s="145" t="s">
        <v>73</v>
      </c>
      <c r="C57" s="220" t="s">
        <v>74</v>
      </c>
      <c r="D57" s="221"/>
      <c r="E57" s="221"/>
      <c r="F57" s="159" t="s">
        <v>26</v>
      </c>
      <c r="G57" s="160"/>
      <c r="H57" s="160"/>
      <c r="I57" s="160">
        <f>'001 01 Pol'!G206</f>
        <v>0</v>
      </c>
      <c r="J57" s="154" t="str">
        <f>IF(I77=0,"",I57/I77*100)</f>
        <v/>
      </c>
    </row>
    <row r="58" spans="1:10" ht="25.5" customHeight="1" x14ac:dyDescent="0.2">
      <c r="A58" s="143"/>
      <c r="B58" s="145" t="s">
        <v>75</v>
      </c>
      <c r="C58" s="220" t="s">
        <v>76</v>
      </c>
      <c r="D58" s="221"/>
      <c r="E58" s="221"/>
      <c r="F58" s="159" t="s">
        <v>26</v>
      </c>
      <c r="G58" s="160"/>
      <c r="H58" s="160"/>
      <c r="I58" s="160">
        <f>'001 01 Pol'!G210</f>
        <v>0</v>
      </c>
      <c r="J58" s="154" t="str">
        <f>IF(I77=0,"",I58/I77*100)</f>
        <v/>
      </c>
    </row>
    <row r="59" spans="1:10" ht="25.5" customHeight="1" x14ac:dyDescent="0.2">
      <c r="A59" s="143"/>
      <c r="B59" s="145" t="s">
        <v>77</v>
      </c>
      <c r="C59" s="220" t="s">
        <v>78</v>
      </c>
      <c r="D59" s="221"/>
      <c r="E59" s="221"/>
      <c r="F59" s="159" t="s">
        <v>26</v>
      </c>
      <c r="G59" s="160"/>
      <c r="H59" s="160"/>
      <c r="I59" s="160">
        <f>'001 01 Pol'!G217</f>
        <v>0</v>
      </c>
      <c r="J59" s="154" t="str">
        <f>IF(I77=0,"",I59/I77*100)</f>
        <v/>
      </c>
    </row>
    <row r="60" spans="1:10" ht="25.5" customHeight="1" x14ac:dyDescent="0.2">
      <c r="A60" s="143"/>
      <c r="B60" s="145" t="s">
        <v>79</v>
      </c>
      <c r="C60" s="220" t="s">
        <v>80</v>
      </c>
      <c r="D60" s="221"/>
      <c r="E60" s="221"/>
      <c r="F60" s="159" t="s">
        <v>26</v>
      </c>
      <c r="G60" s="160"/>
      <c r="H60" s="160"/>
      <c r="I60" s="160">
        <f>'001 01 Pol'!G251</f>
        <v>0</v>
      </c>
      <c r="J60" s="154" t="str">
        <f>IF(I77=0,"",I60/I77*100)</f>
        <v/>
      </c>
    </row>
    <row r="61" spans="1:10" ht="25.5" customHeight="1" x14ac:dyDescent="0.2">
      <c r="A61" s="143"/>
      <c r="B61" s="145" t="s">
        <v>81</v>
      </c>
      <c r="C61" s="220" t="s">
        <v>82</v>
      </c>
      <c r="D61" s="221"/>
      <c r="E61" s="221"/>
      <c r="F61" s="159" t="s">
        <v>26</v>
      </c>
      <c r="G61" s="160"/>
      <c r="H61" s="160"/>
      <c r="I61" s="160">
        <f>'001 01 Pol'!G253</f>
        <v>0</v>
      </c>
      <c r="J61" s="154" t="str">
        <f>IF(I77=0,"",I61/I77*100)</f>
        <v/>
      </c>
    </row>
    <row r="62" spans="1:10" ht="25.5" customHeight="1" x14ac:dyDescent="0.2">
      <c r="A62" s="143"/>
      <c r="B62" s="145" t="s">
        <v>83</v>
      </c>
      <c r="C62" s="220" t="s">
        <v>29</v>
      </c>
      <c r="D62" s="221"/>
      <c r="E62" s="221"/>
      <c r="F62" s="159" t="s">
        <v>26</v>
      </c>
      <c r="G62" s="160"/>
      <c r="H62" s="160"/>
      <c r="I62" s="160">
        <f>'001 01 Pol'!G398</f>
        <v>0</v>
      </c>
      <c r="J62" s="154" t="str">
        <f>IF(I77=0,"",I62/I77*100)</f>
        <v/>
      </c>
    </row>
    <row r="63" spans="1:10" ht="25.5" customHeight="1" x14ac:dyDescent="0.2">
      <c r="A63" s="143"/>
      <c r="B63" s="145" t="s">
        <v>84</v>
      </c>
      <c r="C63" s="220" t="s">
        <v>85</v>
      </c>
      <c r="D63" s="221"/>
      <c r="E63" s="221"/>
      <c r="F63" s="159" t="s">
        <v>27</v>
      </c>
      <c r="G63" s="160"/>
      <c r="H63" s="160"/>
      <c r="I63" s="160">
        <f>'001 01 Pol'!G255</f>
        <v>0</v>
      </c>
      <c r="J63" s="154" t="str">
        <f>IF(I77=0,"",I63/I77*100)</f>
        <v/>
      </c>
    </row>
    <row r="64" spans="1:10" ht="25.5" customHeight="1" x14ac:dyDescent="0.2">
      <c r="A64" s="143"/>
      <c r="B64" s="145" t="s">
        <v>86</v>
      </c>
      <c r="C64" s="220" t="s">
        <v>87</v>
      </c>
      <c r="D64" s="221"/>
      <c r="E64" s="221"/>
      <c r="F64" s="159" t="s">
        <v>27</v>
      </c>
      <c r="G64" s="160"/>
      <c r="H64" s="160"/>
      <c r="I64" s="160">
        <f>'001 01 Pol'!G272</f>
        <v>0</v>
      </c>
      <c r="J64" s="154" t="str">
        <f>IF(I77=0,"",I64/I77*100)</f>
        <v/>
      </c>
    </row>
    <row r="65" spans="1:10" ht="25.5" customHeight="1" x14ac:dyDescent="0.2">
      <c r="A65" s="143"/>
      <c r="B65" s="145" t="s">
        <v>88</v>
      </c>
      <c r="C65" s="220" t="s">
        <v>89</v>
      </c>
      <c r="D65" s="221"/>
      <c r="E65" s="221"/>
      <c r="F65" s="159" t="s">
        <v>27</v>
      </c>
      <c r="G65" s="160"/>
      <c r="H65" s="160"/>
      <c r="I65" s="160">
        <f>'001 01 Pol'!G276</f>
        <v>0</v>
      </c>
      <c r="J65" s="154" t="str">
        <f>IF(I77=0,"",I65/I77*100)</f>
        <v/>
      </c>
    </row>
    <row r="66" spans="1:10" ht="25.5" customHeight="1" x14ac:dyDescent="0.2">
      <c r="A66" s="143"/>
      <c r="B66" s="145" t="s">
        <v>90</v>
      </c>
      <c r="C66" s="220" t="s">
        <v>91</v>
      </c>
      <c r="D66" s="221"/>
      <c r="E66" s="221"/>
      <c r="F66" s="159" t="s">
        <v>27</v>
      </c>
      <c r="G66" s="160"/>
      <c r="H66" s="160"/>
      <c r="I66" s="160">
        <f>'001 01 Pol'!G285</f>
        <v>0</v>
      </c>
      <c r="J66" s="154" t="str">
        <f>IF(I77=0,"",I66/I77*100)</f>
        <v/>
      </c>
    </row>
    <row r="67" spans="1:10" ht="25.5" customHeight="1" x14ac:dyDescent="0.2">
      <c r="A67" s="143"/>
      <c r="B67" s="145" t="s">
        <v>92</v>
      </c>
      <c r="C67" s="220" t="s">
        <v>93</v>
      </c>
      <c r="D67" s="221"/>
      <c r="E67" s="221"/>
      <c r="F67" s="159" t="s">
        <v>27</v>
      </c>
      <c r="G67" s="160"/>
      <c r="H67" s="160"/>
      <c r="I67" s="160">
        <f>'001 01 Pol'!G287</f>
        <v>0</v>
      </c>
      <c r="J67" s="154" t="str">
        <f>IF(I77=0,"",I67/I77*100)</f>
        <v/>
      </c>
    </row>
    <row r="68" spans="1:10" ht="25.5" customHeight="1" x14ac:dyDescent="0.2">
      <c r="A68" s="143"/>
      <c r="B68" s="145" t="s">
        <v>94</v>
      </c>
      <c r="C68" s="220" t="s">
        <v>95</v>
      </c>
      <c r="D68" s="221"/>
      <c r="E68" s="221"/>
      <c r="F68" s="159" t="s">
        <v>27</v>
      </c>
      <c r="G68" s="160"/>
      <c r="H68" s="160"/>
      <c r="I68" s="160">
        <f>'001 01 Pol'!G289</f>
        <v>0</v>
      </c>
      <c r="J68" s="154" t="str">
        <f>IF(I77=0,"",I68/I77*100)</f>
        <v/>
      </c>
    </row>
    <row r="69" spans="1:10" ht="25.5" customHeight="1" x14ac:dyDescent="0.2">
      <c r="A69" s="143"/>
      <c r="B69" s="145" t="s">
        <v>96</v>
      </c>
      <c r="C69" s="220" t="s">
        <v>97</v>
      </c>
      <c r="D69" s="221"/>
      <c r="E69" s="221"/>
      <c r="F69" s="159" t="s">
        <v>27</v>
      </c>
      <c r="G69" s="160"/>
      <c r="H69" s="160"/>
      <c r="I69" s="160">
        <f>'001 01 Pol'!G308</f>
        <v>0</v>
      </c>
      <c r="J69" s="154" t="str">
        <f>IF(I77=0,"",I69/I77*100)</f>
        <v/>
      </c>
    </row>
    <row r="70" spans="1:10" ht="25.5" customHeight="1" x14ac:dyDescent="0.2">
      <c r="A70" s="143"/>
      <c r="B70" s="145" t="s">
        <v>98</v>
      </c>
      <c r="C70" s="220" t="s">
        <v>99</v>
      </c>
      <c r="D70" s="221"/>
      <c r="E70" s="221"/>
      <c r="F70" s="159" t="s">
        <v>27</v>
      </c>
      <c r="G70" s="160"/>
      <c r="H70" s="160"/>
      <c r="I70" s="160">
        <f>'001 01 Pol'!G329</f>
        <v>0</v>
      </c>
      <c r="J70" s="154" t="str">
        <f>IF(I77=0,"",I70/I77*100)</f>
        <v/>
      </c>
    </row>
    <row r="71" spans="1:10" ht="25.5" customHeight="1" x14ac:dyDescent="0.2">
      <c r="A71" s="143"/>
      <c r="B71" s="145" t="s">
        <v>100</v>
      </c>
      <c r="C71" s="220" t="s">
        <v>101</v>
      </c>
      <c r="D71" s="221"/>
      <c r="E71" s="221"/>
      <c r="F71" s="159" t="s">
        <v>27</v>
      </c>
      <c r="G71" s="160"/>
      <c r="H71" s="160"/>
      <c r="I71" s="160">
        <f>'001 01 Pol'!G349</f>
        <v>0</v>
      </c>
      <c r="J71" s="154" t="str">
        <f>IF(I77=0,"",I71/I77*100)</f>
        <v/>
      </c>
    </row>
    <row r="72" spans="1:10" ht="25.5" customHeight="1" x14ac:dyDescent="0.2">
      <c r="A72" s="143"/>
      <c r="B72" s="145" t="s">
        <v>102</v>
      </c>
      <c r="C72" s="220" t="s">
        <v>103</v>
      </c>
      <c r="D72" s="221"/>
      <c r="E72" s="221"/>
      <c r="F72" s="159" t="s">
        <v>27</v>
      </c>
      <c r="G72" s="160"/>
      <c r="H72" s="160"/>
      <c r="I72" s="160">
        <f>'001 01 Pol'!G358</f>
        <v>0</v>
      </c>
      <c r="J72" s="154" t="str">
        <f>IF(I77=0,"",I72/I77*100)</f>
        <v/>
      </c>
    </row>
    <row r="73" spans="1:10" ht="25.5" customHeight="1" x14ac:dyDescent="0.2">
      <c r="A73" s="143"/>
      <c r="B73" s="145" t="s">
        <v>104</v>
      </c>
      <c r="C73" s="220" t="s">
        <v>105</v>
      </c>
      <c r="D73" s="221"/>
      <c r="E73" s="221"/>
      <c r="F73" s="159" t="s">
        <v>27</v>
      </c>
      <c r="G73" s="160"/>
      <c r="H73" s="160"/>
      <c r="I73" s="160">
        <f>'001 01 Pol'!G368</f>
        <v>0</v>
      </c>
      <c r="J73" s="154" t="str">
        <f>IF(I77=0,"",I73/I77*100)</f>
        <v/>
      </c>
    </row>
    <row r="74" spans="1:10" ht="25.5" customHeight="1" x14ac:dyDescent="0.2">
      <c r="A74" s="143"/>
      <c r="B74" s="145" t="s">
        <v>106</v>
      </c>
      <c r="C74" s="220" t="s">
        <v>107</v>
      </c>
      <c r="D74" s="221"/>
      <c r="E74" s="221"/>
      <c r="F74" s="159" t="s">
        <v>27</v>
      </c>
      <c r="G74" s="160"/>
      <c r="H74" s="160"/>
      <c r="I74" s="160">
        <f>'001 01 Pol'!G374</f>
        <v>0</v>
      </c>
      <c r="J74" s="154" t="str">
        <f>IF(I77=0,"",I74/I77*100)</f>
        <v/>
      </c>
    </row>
    <row r="75" spans="1:10" ht="25.5" customHeight="1" x14ac:dyDescent="0.2">
      <c r="A75" s="143"/>
      <c r="B75" s="145" t="s">
        <v>108</v>
      </c>
      <c r="C75" s="220" t="s">
        <v>109</v>
      </c>
      <c r="D75" s="221"/>
      <c r="E75" s="221"/>
      <c r="F75" s="159" t="s">
        <v>27</v>
      </c>
      <c r="G75" s="160"/>
      <c r="H75" s="160"/>
      <c r="I75" s="160">
        <f>'001 01 Pol'!G390</f>
        <v>0</v>
      </c>
      <c r="J75" s="154" t="str">
        <f>IF(I77=0,"",I75/I77*100)</f>
        <v/>
      </c>
    </row>
    <row r="76" spans="1:10" ht="25.5" customHeight="1" x14ac:dyDescent="0.2">
      <c r="A76" s="143"/>
      <c r="B76" s="152" t="s">
        <v>110</v>
      </c>
      <c r="C76" s="222" t="s">
        <v>111</v>
      </c>
      <c r="D76" s="223"/>
      <c r="E76" s="223"/>
      <c r="F76" s="161" t="s">
        <v>28</v>
      </c>
      <c r="G76" s="162"/>
      <c r="H76" s="162"/>
      <c r="I76" s="162">
        <f>'001 01 Pol'!G396</f>
        <v>0</v>
      </c>
      <c r="J76" s="155" t="str">
        <f>IF(I77=0,"",I76/I77*100)</f>
        <v/>
      </c>
    </row>
    <row r="77" spans="1:10" ht="25.5" customHeight="1" x14ac:dyDescent="0.2">
      <c r="A77" s="144"/>
      <c r="B77" s="148" t="s">
        <v>1</v>
      </c>
      <c r="C77" s="148"/>
      <c r="D77" s="149"/>
      <c r="E77" s="149"/>
      <c r="F77" s="163"/>
      <c r="G77" s="164"/>
      <c r="H77" s="164"/>
      <c r="I77" s="164">
        <f>SUM(I49:I76)</f>
        <v>0</v>
      </c>
      <c r="J77" s="156">
        <f>SUM(J49:J76)</f>
        <v>0</v>
      </c>
    </row>
    <row r="78" spans="1:10" x14ac:dyDescent="0.2">
      <c r="F78" s="103"/>
      <c r="G78" s="102"/>
      <c r="H78" s="103"/>
      <c r="I78" s="102"/>
      <c r="J78" s="104"/>
    </row>
    <row r="79" spans="1:10" x14ac:dyDescent="0.2">
      <c r="F79" s="103"/>
      <c r="G79" s="102"/>
      <c r="H79" s="103"/>
      <c r="I79" s="102"/>
      <c r="J79" s="104"/>
    </row>
    <row r="80" spans="1:10" x14ac:dyDescent="0.2">
      <c r="F80" s="103"/>
      <c r="G80" s="102"/>
      <c r="H80" s="103"/>
      <c r="I80" s="102"/>
      <c r="J80" s="10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7:F17"/>
    <mergeCell ref="G16:H16"/>
    <mergeCell ref="G17:H17"/>
    <mergeCell ref="G18:H18"/>
    <mergeCell ref="I17:J17"/>
    <mergeCell ref="I18:J18"/>
    <mergeCell ref="E15:F15"/>
    <mergeCell ref="D11:G11"/>
    <mergeCell ref="G15:H15"/>
    <mergeCell ref="I15:J15"/>
    <mergeCell ref="E16:F16"/>
    <mergeCell ref="D12:G12"/>
    <mergeCell ref="D13:G13"/>
    <mergeCell ref="C56:E56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68:E68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75:E75"/>
    <mergeCell ref="C76:E76"/>
    <mergeCell ref="C69:E69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9" t="s">
        <v>7</v>
      </c>
      <c r="B1" s="259"/>
      <c r="C1" s="260"/>
      <c r="D1" s="259"/>
      <c r="E1" s="259"/>
      <c r="F1" s="259"/>
      <c r="G1" s="259"/>
    </row>
    <row r="2" spans="1:7" ht="24.95" customHeight="1" x14ac:dyDescent="0.2">
      <c r="A2" s="80" t="s">
        <v>8</v>
      </c>
      <c r="B2" s="79"/>
      <c r="C2" s="261"/>
      <c r="D2" s="261"/>
      <c r="E2" s="261"/>
      <c r="F2" s="261"/>
      <c r="G2" s="262"/>
    </row>
    <row r="3" spans="1:7" ht="24.95" customHeight="1" x14ac:dyDescent="0.2">
      <c r="A3" s="80" t="s">
        <v>9</v>
      </c>
      <c r="B3" s="79"/>
      <c r="C3" s="261"/>
      <c r="D3" s="261"/>
      <c r="E3" s="261"/>
      <c r="F3" s="261"/>
      <c r="G3" s="262"/>
    </row>
    <row r="4" spans="1:7" ht="24.95" customHeight="1" x14ac:dyDescent="0.2">
      <c r="A4" s="80" t="s">
        <v>10</v>
      </c>
      <c r="B4" s="79"/>
      <c r="C4" s="261"/>
      <c r="D4" s="261"/>
      <c r="E4" s="261"/>
      <c r="F4" s="261"/>
      <c r="G4" s="262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topLeftCell="A22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01" customWidth="1"/>
    <col min="3" max="3" width="38.28515625" style="10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7</v>
      </c>
      <c r="B1" s="263"/>
      <c r="C1" s="263"/>
      <c r="D1" s="263"/>
      <c r="E1" s="263"/>
      <c r="F1" s="263"/>
      <c r="G1" s="263"/>
      <c r="AG1" t="s">
        <v>113</v>
      </c>
    </row>
    <row r="2" spans="1:60" ht="24.95" customHeight="1" x14ac:dyDescent="0.2">
      <c r="A2" s="168" t="s">
        <v>8</v>
      </c>
      <c r="B2" s="79" t="s">
        <v>50</v>
      </c>
      <c r="C2" s="264" t="s">
        <v>51</v>
      </c>
      <c r="D2" s="265"/>
      <c r="E2" s="265"/>
      <c r="F2" s="265"/>
      <c r="G2" s="266"/>
      <c r="AG2" t="s">
        <v>114</v>
      </c>
    </row>
    <row r="3" spans="1:60" ht="24.95" customHeight="1" x14ac:dyDescent="0.2">
      <c r="A3" s="168" t="s">
        <v>9</v>
      </c>
      <c r="B3" s="79" t="s">
        <v>45</v>
      </c>
      <c r="C3" s="264" t="s">
        <v>46</v>
      </c>
      <c r="D3" s="265"/>
      <c r="E3" s="265"/>
      <c r="F3" s="265"/>
      <c r="G3" s="266"/>
      <c r="AC3" s="101" t="s">
        <v>114</v>
      </c>
      <c r="AG3" t="s">
        <v>115</v>
      </c>
    </row>
    <row r="4" spans="1:60" ht="24.95" customHeight="1" x14ac:dyDescent="0.2">
      <c r="A4" s="169" t="s">
        <v>10</v>
      </c>
      <c r="B4" s="170" t="s">
        <v>43</v>
      </c>
      <c r="C4" s="267" t="s">
        <v>44</v>
      </c>
      <c r="D4" s="268"/>
      <c r="E4" s="268"/>
      <c r="F4" s="268"/>
      <c r="G4" s="269"/>
      <c r="AG4" t="s">
        <v>116</v>
      </c>
    </row>
    <row r="5" spans="1:60" x14ac:dyDescent="0.2">
      <c r="D5" s="167"/>
    </row>
    <row r="6" spans="1:60" ht="38.25" x14ac:dyDescent="0.2">
      <c r="A6" s="176" t="s">
        <v>117</v>
      </c>
      <c r="B6" s="174" t="s">
        <v>118</v>
      </c>
      <c r="C6" s="174" t="s">
        <v>119</v>
      </c>
      <c r="D6" s="175" t="s">
        <v>120</v>
      </c>
      <c r="E6" s="176" t="s">
        <v>121</v>
      </c>
      <c r="F6" s="171" t="s">
        <v>122</v>
      </c>
      <c r="G6" s="176" t="s">
        <v>31</v>
      </c>
      <c r="H6" s="177" t="s">
        <v>32</v>
      </c>
      <c r="I6" s="177" t="s">
        <v>123</v>
      </c>
      <c r="J6" s="177" t="s">
        <v>33</v>
      </c>
      <c r="K6" s="177" t="s">
        <v>124</v>
      </c>
      <c r="L6" s="177" t="s">
        <v>125</v>
      </c>
      <c r="M6" s="177" t="s">
        <v>126</v>
      </c>
      <c r="N6" s="177" t="s">
        <v>127</v>
      </c>
      <c r="O6" s="177" t="s">
        <v>128</v>
      </c>
      <c r="P6" s="177" t="s">
        <v>129</v>
      </c>
      <c r="Q6" s="177" t="s">
        <v>130</v>
      </c>
      <c r="R6" s="177" t="s">
        <v>131</v>
      </c>
      <c r="S6" s="177" t="s">
        <v>132</v>
      </c>
      <c r="T6" s="177" t="s">
        <v>133</v>
      </c>
      <c r="U6" s="177" t="s">
        <v>134</v>
      </c>
    </row>
    <row r="7" spans="1:60" x14ac:dyDescent="0.2">
      <c r="A7" s="178" t="s">
        <v>135</v>
      </c>
      <c r="B7" s="180" t="s">
        <v>57</v>
      </c>
      <c r="C7" s="181" t="s">
        <v>58</v>
      </c>
      <c r="D7" s="182"/>
      <c r="E7" s="188"/>
      <c r="F7" s="193"/>
      <c r="G7" s="193">
        <f>SUMIF(AG8:AG30,"&lt;&gt;NOR",G8:G30)</f>
        <v>0</v>
      </c>
      <c r="H7" s="193"/>
      <c r="I7" s="193">
        <f>SUM(I8:I30)</f>
        <v>0</v>
      </c>
      <c r="J7" s="193"/>
      <c r="K7" s="193">
        <f>SUM(K8:K30)</f>
        <v>0</v>
      </c>
      <c r="L7" s="193"/>
      <c r="M7" s="193">
        <f>SUM(M8:M30)</f>
        <v>0</v>
      </c>
      <c r="N7" s="193"/>
      <c r="O7" s="193">
        <f>SUM(O8:O30)</f>
        <v>0</v>
      </c>
      <c r="P7" s="193"/>
      <c r="Q7" s="193">
        <f>SUM(Q8:Q30)</f>
        <v>0</v>
      </c>
      <c r="R7" s="193"/>
      <c r="S7" s="193"/>
      <c r="T7" s="194"/>
      <c r="U7" s="193">
        <f>SUM(U8:U30)</f>
        <v>85.43</v>
      </c>
      <c r="AG7" t="s">
        <v>136</v>
      </c>
    </row>
    <row r="8" spans="1:60" outlineLevel="1" x14ac:dyDescent="0.2">
      <c r="A8" s="173">
        <v>1</v>
      </c>
      <c r="B8" s="183" t="s">
        <v>137</v>
      </c>
      <c r="C8" s="212" t="s">
        <v>138</v>
      </c>
      <c r="D8" s="185" t="s">
        <v>139</v>
      </c>
      <c r="E8" s="189">
        <v>13</v>
      </c>
      <c r="F8" s="195"/>
      <c r="G8" s="196">
        <f>ROUND(E8*F8,2)</f>
        <v>0</v>
      </c>
      <c r="H8" s="195"/>
      <c r="I8" s="196">
        <f>ROUND(E8*H8,2)</f>
        <v>0</v>
      </c>
      <c r="J8" s="195"/>
      <c r="K8" s="196">
        <f>ROUND(E8*J8,2)</f>
        <v>0</v>
      </c>
      <c r="L8" s="196">
        <v>15</v>
      </c>
      <c r="M8" s="196">
        <f>G8*(1+L8/100)</f>
        <v>0</v>
      </c>
      <c r="N8" s="196">
        <v>0</v>
      </c>
      <c r="O8" s="196">
        <f>ROUND(E8*N8,2)</f>
        <v>0</v>
      </c>
      <c r="P8" s="196">
        <v>0</v>
      </c>
      <c r="Q8" s="196">
        <f>ROUND(E8*P8,2)</f>
        <v>0</v>
      </c>
      <c r="R8" s="196"/>
      <c r="S8" s="196"/>
      <c r="T8" s="197">
        <v>3.5329999999999999</v>
      </c>
      <c r="U8" s="196">
        <f>ROUND(E8*T8,2)</f>
        <v>45.93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 t="s">
        <v>140</v>
      </c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</row>
    <row r="9" spans="1:60" outlineLevel="1" x14ac:dyDescent="0.2">
      <c r="A9" s="173"/>
      <c r="B9" s="183"/>
      <c r="C9" s="213" t="s">
        <v>141</v>
      </c>
      <c r="D9" s="186"/>
      <c r="E9" s="190">
        <v>13</v>
      </c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7"/>
      <c r="U9" s="196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 t="s">
        <v>142</v>
      </c>
      <c r="AH9" s="172">
        <v>0</v>
      </c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</row>
    <row r="10" spans="1:60" ht="22.5" outlineLevel="1" x14ac:dyDescent="0.2">
      <c r="A10" s="173">
        <v>2</v>
      </c>
      <c r="B10" s="183" t="s">
        <v>143</v>
      </c>
      <c r="C10" s="212" t="s">
        <v>144</v>
      </c>
      <c r="D10" s="185" t="s">
        <v>139</v>
      </c>
      <c r="E10" s="189">
        <v>13</v>
      </c>
      <c r="F10" s="195"/>
      <c r="G10" s="196">
        <f>ROUND(E10*F10,2)</f>
        <v>0</v>
      </c>
      <c r="H10" s="195"/>
      <c r="I10" s="196">
        <f>ROUND(E10*H10,2)</f>
        <v>0</v>
      </c>
      <c r="J10" s="195"/>
      <c r="K10" s="196">
        <f>ROUND(E10*J10,2)</f>
        <v>0</v>
      </c>
      <c r="L10" s="196">
        <v>15</v>
      </c>
      <c r="M10" s="196">
        <f>G10*(1+L10/100)</f>
        <v>0</v>
      </c>
      <c r="N10" s="196">
        <v>0</v>
      </c>
      <c r="O10" s="196">
        <f>ROUND(E10*N10,2)</f>
        <v>0</v>
      </c>
      <c r="P10" s="196">
        <v>0</v>
      </c>
      <c r="Q10" s="196">
        <f>ROUND(E10*P10,2)</f>
        <v>0</v>
      </c>
      <c r="R10" s="196"/>
      <c r="S10" s="196"/>
      <c r="T10" s="197">
        <v>1.0999999999999999E-2</v>
      </c>
      <c r="U10" s="196">
        <f>ROUND(E10*T10,2)</f>
        <v>0.14000000000000001</v>
      </c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 t="s">
        <v>140</v>
      </c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</row>
    <row r="11" spans="1:60" outlineLevel="1" x14ac:dyDescent="0.2">
      <c r="A11" s="173"/>
      <c r="B11" s="183"/>
      <c r="C11" s="213" t="s">
        <v>141</v>
      </c>
      <c r="D11" s="186"/>
      <c r="E11" s="190">
        <v>13</v>
      </c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7"/>
      <c r="U11" s="196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 t="s">
        <v>142</v>
      </c>
      <c r="AH11" s="172">
        <v>0</v>
      </c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</row>
    <row r="12" spans="1:60" outlineLevel="1" x14ac:dyDescent="0.2">
      <c r="A12" s="173">
        <v>3</v>
      </c>
      <c r="B12" s="183" t="s">
        <v>145</v>
      </c>
      <c r="C12" s="212" t="s">
        <v>146</v>
      </c>
      <c r="D12" s="185" t="s">
        <v>139</v>
      </c>
      <c r="E12" s="189">
        <v>65</v>
      </c>
      <c r="F12" s="195"/>
      <c r="G12" s="196">
        <f>ROUND(E12*F12,2)</f>
        <v>0</v>
      </c>
      <c r="H12" s="195"/>
      <c r="I12" s="196">
        <f>ROUND(E12*H12,2)</f>
        <v>0</v>
      </c>
      <c r="J12" s="195"/>
      <c r="K12" s="196">
        <f>ROUND(E12*J12,2)</f>
        <v>0</v>
      </c>
      <c r="L12" s="196">
        <v>15</v>
      </c>
      <c r="M12" s="196">
        <f>G12*(1+L12/100)</f>
        <v>0</v>
      </c>
      <c r="N12" s="196">
        <v>0</v>
      </c>
      <c r="O12" s="196">
        <f>ROUND(E12*N12,2)</f>
        <v>0</v>
      </c>
      <c r="P12" s="196">
        <v>0</v>
      </c>
      <c r="Q12" s="196">
        <f>ROUND(E12*P12,2)</f>
        <v>0</v>
      </c>
      <c r="R12" s="196"/>
      <c r="S12" s="196"/>
      <c r="T12" s="197">
        <v>0</v>
      </c>
      <c r="U12" s="196">
        <f>ROUND(E12*T12,2)</f>
        <v>0</v>
      </c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 t="s">
        <v>140</v>
      </c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</row>
    <row r="13" spans="1:60" outlineLevel="1" x14ac:dyDescent="0.2">
      <c r="A13" s="173"/>
      <c r="B13" s="183"/>
      <c r="C13" s="213" t="s">
        <v>147</v>
      </c>
      <c r="D13" s="186"/>
      <c r="E13" s="190">
        <v>65</v>
      </c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6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 t="s">
        <v>142</v>
      </c>
      <c r="AH13" s="172">
        <v>0</v>
      </c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</row>
    <row r="14" spans="1:60" outlineLevel="1" x14ac:dyDescent="0.2">
      <c r="A14" s="173">
        <v>4</v>
      </c>
      <c r="B14" s="183" t="s">
        <v>148</v>
      </c>
      <c r="C14" s="212" t="s">
        <v>149</v>
      </c>
      <c r="D14" s="185" t="s">
        <v>139</v>
      </c>
      <c r="E14" s="189">
        <v>13</v>
      </c>
      <c r="F14" s="195"/>
      <c r="G14" s="196">
        <f>ROUND(E14*F14,2)</f>
        <v>0</v>
      </c>
      <c r="H14" s="195"/>
      <c r="I14" s="196">
        <f>ROUND(E14*H14,2)</f>
        <v>0</v>
      </c>
      <c r="J14" s="195"/>
      <c r="K14" s="196">
        <f>ROUND(E14*J14,2)</f>
        <v>0</v>
      </c>
      <c r="L14" s="196">
        <v>15</v>
      </c>
      <c r="M14" s="196">
        <f>G14*(1+L14/100)</f>
        <v>0</v>
      </c>
      <c r="N14" s="196">
        <v>0</v>
      </c>
      <c r="O14" s="196">
        <f>ROUND(E14*N14,2)</f>
        <v>0</v>
      </c>
      <c r="P14" s="196">
        <v>0</v>
      </c>
      <c r="Q14" s="196">
        <f>ROUND(E14*P14,2)</f>
        <v>0</v>
      </c>
      <c r="R14" s="196"/>
      <c r="S14" s="196"/>
      <c r="T14" s="197">
        <v>0.79100000000000004</v>
      </c>
      <c r="U14" s="196">
        <f>ROUND(E14*T14,2)</f>
        <v>10.28</v>
      </c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 t="s">
        <v>140</v>
      </c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</row>
    <row r="15" spans="1:60" outlineLevel="1" x14ac:dyDescent="0.2">
      <c r="A15" s="173"/>
      <c r="B15" s="183"/>
      <c r="C15" s="213" t="s">
        <v>141</v>
      </c>
      <c r="D15" s="186"/>
      <c r="E15" s="190">
        <v>13</v>
      </c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6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 t="s">
        <v>142</v>
      </c>
      <c r="AH15" s="172">
        <v>0</v>
      </c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</row>
    <row r="16" spans="1:60" outlineLevel="1" x14ac:dyDescent="0.2">
      <c r="A16" s="173">
        <v>5</v>
      </c>
      <c r="B16" s="183" t="s">
        <v>150</v>
      </c>
      <c r="C16" s="212" t="s">
        <v>151</v>
      </c>
      <c r="D16" s="185" t="s">
        <v>139</v>
      </c>
      <c r="E16" s="189">
        <v>13</v>
      </c>
      <c r="F16" s="195"/>
      <c r="G16" s="196">
        <f>ROUND(E16*F16,2)</f>
        <v>0</v>
      </c>
      <c r="H16" s="195"/>
      <c r="I16" s="196">
        <f>ROUND(E16*H16,2)</f>
        <v>0</v>
      </c>
      <c r="J16" s="195"/>
      <c r="K16" s="196">
        <f>ROUND(E16*J16,2)</f>
        <v>0</v>
      </c>
      <c r="L16" s="196">
        <v>15</v>
      </c>
      <c r="M16" s="196">
        <f>G16*(1+L16/100)</f>
        <v>0</v>
      </c>
      <c r="N16" s="196">
        <v>0</v>
      </c>
      <c r="O16" s="196">
        <f>ROUND(E16*N16,2)</f>
        <v>0</v>
      </c>
      <c r="P16" s="196">
        <v>0</v>
      </c>
      <c r="Q16" s="196">
        <f>ROUND(E16*P16,2)</f>
        <v>0</v>
      </c>
      <c r="R16" s="196"/>
      <c r="S16" s="196"/>
      <c r="T16" s="197">
        <v>0</v>
      </c>
      <c r="U16" s="196">
        <f>ROUND(E16*T16,2)</f>
        <v>0</v>
      </c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 t="s">
        <v>140</v>
      </c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</row>
    <row r="17" spans="1:60" outlineLevel="1" x14ac:dyDescent="0.2">
      <c r="A17" s="173"/>
      <c r="B17" s="183"/>
      <c r="C17" s="213" t="s">
        <v>141</v>
      </c>
      <c r="D17" s="186"/>
      <c r="E17" s="190">
        <v>13</v>
      </c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6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 t="s">
        <v>142</v>
      </c>
      <c r="AH17" s="172">
        <v>0</v>
      </c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</row>
    <row r="18" spans="1:60" ht="22.5" outlineLevel="1" x14ac:dyDescent="0.2">
      <c r="A18" s="173">
        <v>6</v>
      </c>
      <c r="B18" s="183" t="s">
        <v>152</v>
      </c>
      <c r="C18" s="212" t="s">
        <v>153</v>
      </c>
      <c r="D18" s="185" t="s">
        <v>139</v>
      </c>
      <c r="E18" s="189">
        <v>13.9374</v>
      </c>
      <c r="F18" s="195"/>
      <c r="G18" s="196">
        <f>ROUND(E18*F18,2)</f>
        <v>0</v>
      </c>
      <c r="H18" s="195"/>
      <c r="I18" s="196">
        <f>ROUND(E18*H18,2)</f>
        <v>0</v>
      </c>
      <c r="J18" s="195"/>
      <c r="K18" s="196">
        <f>ROUND(E18*J18,2)</f>
        <v>0</v>
      </c>
      <c r="L18" s="196">
        <v>15</v>
      </c>
      <c r="M18" s="196">
        <f>G18*(1+L18/100)</f>
        <v>0</v>
      </c>
      <c r="N18" s="196">
        <v>0</v>
      </c>
      <c r="O18" s="196">
        <f>ROUND(E18*N18,2)</f>
        <v>0</v>
      </c>
      <c r="P18" s="196">
        <v>0</v>
      </c>
      <c r="Q18" s="196">
        <f>ROUND(E18*P18,2)</f>
        <v>0</v>
      </c>
      <c r="R18" s="196"/>
      <c r="S18" s="196"/>
      <c r="T18" s="197">
        <v>0.32334000000000002</v>
      </c>
      <c r="U18" s="196">
        <f>ROUND(E18*T18,2)</f>
        <v>4.51</v>
      </c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 t="s">
        <v>154</v>
      </c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</row>
    <row r="19" spans="1:60" outlineLevel="1" x14ac:dyDescent="0.2">
      <c r="A19" s="173"/>
      <c r="B19" s="183"/>
      <c r="C19" s="213" t="s">
        <v>155</v>
      </c>
      <c r="D19" s="186"/>
      <c r="E19" s="190">
        <v>8.8699999999999992</v>
      </c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7"/>
      <c r="U19" s="196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 t="s">
        <v>142</v>
      </c>
      <c r="AH19" s="172">
        <v>0</v>
      </c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</row>
    <row r="20" spans="1:60" outlineLevel="1" x14ac:dyDescent="0.2">
      <c r="A20" s="173"/>
      <c r="B20" s="183"/>
      <c r="C20" s="213" t="s">
        <v>156</v>
      </c>
      <c r="D20" s="186"/>
      <c r="E20" s="190">
        <v>5.0599999999999996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7"/>
      <c r="U20" s="196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 t="s">
        <v>142</v>
      </c>
      <c r="AH20" s="172">
        <v>0</v>
      </c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</row>
    <row r="21" spans="1:60" ht="22.5" outlineLevel="1" x14ac:dyDescent="0.2">
      <c r="A21" s="173">
        <v>7</v>
      </c>
      <c r="B21" s="183" t="s">
        <v>157</v>
      </c>
      <c r="C21" s="212" t="s">
        <v>158</v>
      </c>
      <c r="D21" s="185" t="s">
        <v>139</v>
      </c>
      <c r="E21" s="189">
        <v>16.373699999999999</v>
      </c>
      <c r="F21" s="195"/>
      <c r="G21" s="196">
        <f>ROUND(E21*F21,2)</f>
        <v>0</v>
      </c>
      <c r="H21" s="195"/>
      <c r="I21" s="196">
        <f>ROUND(E21*H21,2)</f>
        <v>0</v>
      </c>
      <c r="J21" s="195"/>
      <c r="K21" s="196">
        <f>ROUND(E21*J21,2)</f>
        <v>0</v>
      </c>
      <c r="L21" s="196">
        <v>15</v>
      </c>
      <c r="M21" s="196">
        <f>G21*(1+L21/100)</f>
        <v>0</v>
      </c>
      <c r="N21" s="196">
        <v>0</v>
      </c>
      <c r="O21" s="196">
        <f>ROUND(E21*N21,2)</f>
        <v>0</v>
      </c>
      <c r="P21" s="196">
        <v>0</v>
      </c>
      <c r="Q21" s="196">
        <f>ROUND(E21*P21,2)</f>
        <v>0</v>
      </c>
      <c r="R21" s="196"/>
      <c r="S21" s="196"/>
      <c r="T21" s="197">
        <v>1.0592999999999999</v>
      </c>
      <c r="U21" s="196">
        <f>ROUND(E21*T21,2)</f>
        <v>17.34</v>
      </c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 t="s">
        <v>154</v>
      </c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</row>
    <row r="22" spans="1:60" outlineLevel="1" x14ac:dyDescent="0.2">
      <c r="A22" s="173"/>
      <c r="B22" s="183"/>
      <c r="C22" s="213" t="s">
        <v>159</v>
      </c>
      <c r="D22" s="186"/>
      <c r="E22" s="190">
        <v>1.23</v>
      </c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7"/>
      <c r="U22" s="196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 t="s">
        <v>142</v>
      </c>
      <c r="AH22" s="172">
        <v>0</v>
      </c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</row>
    <row r="23" spans="1:60" outlineLevel="1" x14ac:dyDescent="0.2">
      <c r="A23" s="173"/>
      <c r="B23" s="183"/>
      <c r="C23" s="213" t="s">
        <v>160</v>
      </c>
      <c r="D23" s="186"/>
      <c r="E23" s="190">
        <v>1.72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7"/>
      <c r="U23" s="196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 t="s">
        <v>142</v>
      </c>
      <c r="AH23" s="172">
        <v>0</v>
      </c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</row>
    <row r="24" spans="1:60" outlineLevel="1" x14ac:dyDescent="0.2">
      <c r="A24" s="173"/>
      <c r="B24" s="183"/>
      <c r="C24" s="213" t="s">
        <v>161</v>
      </c>
      <c r="D24" s="186"/>
      <c r="E24" s="190">
        <v>1.42</v>
      </c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7"/>
      <c r="U24" s="196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 t="s">
        <v>142</v>
      </c>
      <c r="AH24" s="172">
        <v>0</v>
      </c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</row>
    <row r="25" spans="1:60" outlineLevel="1" x14ac:dyDescent="0.2">
      <c r="A25" s="173"/>
      <c r="B25" s="183"/>
      <c r="C25" s="213" t="s">
        <v>162</v>
      </c>
      <c r="D25" s="186"/>
      <c r="E25" s="190">
        <v>1.1299999999999999</v>
      </c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7"/>
      <c r="U25" s="196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 t="s">
        <v>142</v>
      </c>
      <c r="AH25" s="172">
        <v>0</v>
      </c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</row>
    <row r="26" spans="1:60" outlineLevel="1" x14ac:dyDescent="0.2">
      <c r="A26" s="173"/>
      <c r="B26" s="183"/>
      <c r="C26" s="213" t="s">
        <v>163</v>
      </c>
      <c r="D26" s="186"/>
      <c r="E26" s="190">
        <v>10.08</v>
      </c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7"/>
      <c r="U26" s="196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 t="s">
        <v>142</v>
      </c>
      <c r="AH26" s="172">
        <v>0</v>
      </c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</row>
    <row r="27" spans="1:60" outlineLevel="1" x14ac:dyDescent="0.2">
      <c r="A27" s="173"/>
      <c r="B27" s="183"/>
      <c r="C27" s="213" t="s">
        <v>164</v>
      </c>
      <c r="D27" s="186"/>
      <c r="E27" s="190">
        <v>0.8</v>
      </c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7"/>
      <c r="U27" s="196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 t="s">
        <v>142</v>
      </c>
      <c r="AH27" s="172">
        <v>0</v>
      </c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</row>
    <row r="28" spans="1:60" ht="22.5" outlineLevel="1" x14ac:dyDescent="0.2">
      <c r="A28" s="173">
        <v>8</v>
      </c>
      <c r="B28" s="183" t="s">
        <v>165</v>
      </c>
      <c r="C28" s="212" t="s">
        <v>166</v>
      </c>
      <c r="D28" s="185" t="s">
        <v>139</v>
      </c>
      <c r="E28" s="189">
        <v>8.3582000000000001</v>
      </c>
      <c r="F28" s="195"/>
      <c r="G28" s="196">
        <f>ROUND(E28*F28,2)</f>
        <v>0</v>
      </c>
      <c r="H28" s="195"/>
      <c r="I28" s="196">
        <f>ROUND(E28*H28,2)</f>
        <v>0</v>
      </c>
      <c r="J28" s="195"/>
      <c r="K28" s="196">
        <f>ROUND(E28*J28,2)</f>
        <v>0</v>
      </c>
      <c r="L28" s="196">
        <v>15</v>
      </c>
      <c r="M28" s="196">
        <f>G28*(1+L28/100)</f>
        <v>0</v>
      </c>
      <c r="N28" s="196">
        <v>0</v>
      </c>
      <c r="O28" s="196">
        <f>ROUND(E28*N28,2)</f>
        <v>0</v>
      </c>
      <c r="P28" s="196">
        <v>0</v>
      </c>
      <c r="Q28" s="196">
        <f>ROUND(E28*P28,2)</f>
        <v>0</v>
      </c>
      <c r="R28" s="196"/>
      <c r="S28" s="196"/>
      <c r="T28" s="197">
        <v>0.86499999999999999</v>
      </c>
      <c r="U28" s="196">
        <f>ROUND(E28*T28,2)</f>
        <v>7.23</v>
      </c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 t="s">
        <v>154</v>
      </c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</row>
    <row r="29" spans="1:60" outlineLevel="1" x14ac:dyDescent="0.2">
      <c r="A29" s="173"/>
      <c r="B29" s="183"/>
      <c r="C29" s="213" t="s">
        <v>167</v>
      </c>
      <c r="D29" s="186"/>
      <c r="E29" s="190">
        <v>5.45</v>
      </c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7"/>
      <c r="U29" s="196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 t="s">
        <v>142</v>
      </c>
      <c r="AH29" s="172">
        <v>0</v>
      </c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</row>
    <row r="30" spans="1:60" outlineLevel="1" x14ac:dyDescent="0.2">
      <c r="A30" s="173"/>
      <c r="B30" s="183"/>
      <c r="C30" s="213" t="s">
        <v>168</v>
      </c>
      <c r="D30" s="186"/>
      <c r="E30" s="190">
        <v>2.91</v>
      </c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7"/>
      <c r="U30" s="196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 t="s">
        <v>142</v>
      </c>
      <c r="AH30" s="172">
        <v>0</v>
      </c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</row>
    <row r="31" spans="1:60" x14ac:dyDescent="0.2">
      <c r="A31" s="179" t="s">
        <v>135</v>
      </c>
      <c r="B31" s="184" t="s">
        <v>59</v>
      </c>
      <c r="C31" s="214" t="s">
        <v>60</v>
      </c>
      <c r="D31" s="187"/>
      <c r="E31" s="191"/>
      <c r="F31" s="198"/>
      <c r="G31" s="198">
        <f>SUMIF(AG32:AG40,"&lt;&gt;NOR",G32:G40)</f>
        <v>0</v>
      </c>
      <c r="H31" s="198"/>
      <c r="I31" s="198">
        <f>SUM(I32:I40)</f>
        <v>0</v>
      </c>
      <c r="J31" s="198"/>
      <c r="K31" s="198">
        <f>SUM(K32:K40)</f>
        <v>0</v>
      </c>
      <c r="L31" s="198"/>
      <c r="M31" s="198">
        <f>SUM(M32:M40)</f>
        <v>0</v>
      </c>
      <c r="N31" s="198"/>
      <c r="O31" s="198">
        <f>SUM(O32:O40)</f>
        <v>54.41</v>
      </c>
      <c r="P31" s="198"/>
      <c r="Q31" s="198">
        <f>SUM(Q32:Q40)</f>
        <v>0</v>
      </c>
      <c r="R31" s="198"/>
      <c r="S31" s="198"/>
      <c r="T31" s="199"/>
      <c r="U31" s="198">
        <f>SUM(U32:U40)</f>
        <v>107.78</v>
      </c>
      <c r="AG31" t="s">
        <v>136</v>
      </c>
    </row>
    <row r="32" spans="1:60" ht="22.5" outlineLevel="1" x14ac:dyDescent="0.2">
      <c r="A32" s="173">
        <v>9</v>
      </c>
      <c r="B32" s="183" t="s">
        <v>169</v>
      </c>
      <c r="C32" s="212" t="s">
        <v>170</v>
      </c>
      <c r="D32" s="185" t="s">
        <v>139</v>
      </c>
      <c r="E32" s="189">
        <v>2.145</v>
      </c>
      <c r="F32" s="195"/>
      <c r="G32" s="196">
        <f>ROUND(E32*F32,2)</f>
        <v>0</v>
      </c>
      <c r="H32" s="195"/>
      <c r="I32" s="196">
        <f>ROUND(E32*H32,2)</f>
        <v>0</v>
      </c>
      <c r="J32" s="195"/>
      <c r="K32" s="196">
        <f>ROUND(E32*J32,2)</f>
        <v>0</v>
      </c>
      <c r="L32" s="196">
        <v>15</v>
      </c>
      <c r="M32" s="196">
        <f>G32*(1+L32/100)</f>
        <v>0</v>
      </c>
      <c r="N32" s="196">
        <v>3.6539999999999999</v>
      </c>
      <c r="O32" s="196">
        <f>ROUND(E32*N32,2)</f>
        <v>7.84</v>
      </c>
      <c r="P32" s="196">
        <v>0</v>
      </c>
      <c r="Q32" s="196">
        <f>ROUND(E32*P32,2)</f>
        <v>0</v>
      </c>
      <c r="R32" s="196"/>
      <c r="S32" s="196"/>
      <c r="T32" s="197">
        <v>5.98916</v>
      </c>
      <c r="U32" s="196">
        <f>ROUND(E32*T32,2)</f>
        <v>12.85</v>
      </c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 t="s">
        <v>154</v>
      </c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</row>
    <row r="33" spans="1:60" outlineLevel="1" x14ac:dyDescent="0.2">
      <c r="A33" s="173"/>
      <c r="B33" s="183"/>
      <c r="C33" s="213" t="s">
        <v>171</v>
      </c>
      <c r="D33" s="186"/>
      <c r="E33" s="190">
        <v>2.15</v>
      </c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7"/>
      <c r="U33" s="196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 t="s">
        <v>142</v>
      </c>
      <c r="AH33" s="172">
        <v>0</v>
      </c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</row>
    <row r="34" spans="1:60" ht="22.5" outlineLevel="1" x14ac:dyDescent="0.2">
      <c r="A34" s="173">
        <v>10</v>
      </c>
      <c r="B34" s="183" t="s">
        <v>172</v>
      </c>
      <c r="C34" s="212" t="s">
        <v>173</v>
      </c>
      <c r="D34" s="185" t="s">
        <v>139</v>
      </c>
      <c r="E34" s="189">
        <v>16.373699999999999</v>
      </c>
      <c r="F34" s="195"/>
      <c r="G34" s="196">
        <f>ROUND(E34*F34,2)</f>
        <v>0</v>
      </c>
      <c r="H34" s="195"/>
      <c r="I34" s="196">
        <f>ROUND(E34*H34,2)</f>
        <v>0</v>
      </c>
      <c r="J34" s="195"/>
      <c r="K34" s="196">
        <f>ROUND(E34*J34,2)</f>
        <v>0</v>
      </c>
      <c r="L34" s="196">
        <v>15</v>
      </c>
      <c r="M34" s="196">
        <f>G34*(1+L34/100)</f>
        <v>0</v>
      </c>
      <c r="N34" s="196">
        <v>2.8442799999999999</v>
      </c>
      <c r="O34" s="196">
        <f>ROUND(E34*N34,2)</f>
        <v>46.57</v>
      </c>
      <c r="P34" s="196">
        <v>0</v>
      </c>
      <c r="Q34" s="196">
        <f>ROUND(E34*P34,2)</f>
        <v>0</v>
      </c>
      <c r="R34" s="196"/>
      <c r="S34" s="196"/>
      <c r="T34" s="197">
        <v>5.7975700000000003</v>
      </c>
      <c r="U34" s="196">
        <f>ROUND(E34*T34,2)</f>
        <v>94.93</v>
      </c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 t="s">
        <v>154</v>
      </c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</row>
    <row r="35" spans="1:60" outlineLevel="1" x14ac:dyDescent="0.2">
      <c r="A35" s="173"/>
      <c r="B35" s="183"/>
      <c r="C35" s="213" t="s">
        <v>159</v>
      </c>
      <c r="D35" s="186"/>
      <c r="E35" s="190">
        <v>1.23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7"/>
      <c r="U35" s="196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 t="s">
        <v>142</v>
      </c>
      <c r="AH35" s="172">
        <v>0</v>
      </c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</row>
    <row r="36" spans="1:60" outlineLevel="1" x14ac:dyDescent="0.2">
      <c r="A36" s="173"/>
      <c r="B36" s="183"/>
      <c r="C36" s="213" t="s">
        <v>160</v>
      </c>
      <c r="D36" s="186"/>
      <c r="E36" s="190">
        <v>1.72</v>
      </c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7"/>
      <c r="U36" s="196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 t="s">
        <v>142</v>
      </c>
      <c r="AH36" s="172">
        <v>0</v>
      </c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</row>
    <row r="37" spans="1:60" outlineLevel="1" x14ac:dyDescent="0.2">
      <c r="A37" s="173"/>
      <c r="B37" s="183"/>
      <c r="C37" s="213" t="s">
        <v>161</v>
      </c>
      <c r="D37" s="186"/>
      <c r="E37" s="190">
        <v>1.42</v>
      </c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7"/>
      <c r="U37" s="196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 t="s">
        <v>142</v>
      </c>
      <c r="AH37" s="172">
        <v>0</v>
      </c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</row>
    <row r="38" spans="1:60" outlineLevel="1" x14ac:dyDescent="0.2">
      <c r="A38" s="173"/>
      <c r="B38" s="183"/>
      <c r="C38" s="213" t="s">
        <v>162</v>
      </c>
      <c r="D38" s="186"/>
      <c r="E38" s="190">
        <v>1.1299999999999999</v>
      </c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7"/>
      <c r="U38" s="196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 t="s">
        <v>142</v>
      </c>
      <c r="AH38" s="172">
        <v>0</v>
      </c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</row>
    <row r="39" spans="1:60" outlineLevel="1" x14ac:dyDescent="0.2">
      <c r="A39" s="173"/>
      <c r="B39" s="183"/>
      <c r="C39" s="213" t="s">
        <v>163</v>
      </c>
      <c r="D39" s="186"/>
      <c r="E39" s="190">
        <v>10.08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7"/>
      <c r="U39" s="196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 t="s">
        <v>142</v>
      </c>
      <c r="AH39" s="172">
        <v>0</v>
      </c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</row>
    <row r="40" spans="1:60" outlineLevel="1" x14ac:dyDescent="0.2">
      <c r="A40" s="173"/>
      <c r="B40" s="183"/>
      <c r="C40" s="213" t="s">
        <v>164</v>
      </c>
      <c r="D40" s="186"/>
      <c r="E40" s="190">
        <v>0.8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7"/>
      <c r="U40" s="196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 t="s">
        <v>142</v>
      </c>
      <c r="AH40" s="172">
        <v>0</v>
      </c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</row>
    <row r="41" spans="1:60" x14ac:dyDescent="0.2">
      <c r="A41" s="179" t="s">
        <v>135</v>
      </c>
      <c r="B41" s="184" t="s">
        <v>61</v>
      </c>
      <c r="C41" s="214" t="s">
        <v>62</v>
      </c>
      <c r="D41" s="187"/>
      <c r="E41" s="191"/>
      <c r="F41" s="198"/>
      <c r="G41" s="198">
        <f>SUMIF(AG42:AG91,"&lt;&gt;NOR",G42:G91)</f>
        <v>0</v>
      </c>
      <c r="H41" s="198"/>
      <c r="I41" s="198">
        <f>SUM(I42:I91)</f>
        <v>0</v>
      </c>
      <c r="J41" s="198"/>
      <c r="K41" s="198">
        <f>SUM(K42:K91)</f>
        <v>0</v>
      </c>
      <c r="L41" s="198"/>
      <c r="M41" s="198">
        <f>SUM(M42:M91)</f>
        <v>0</v>
      </c>
      <c r="N41" s="198"/>
      <c r="O41" s="198">
        <f>SUM(O42:O91)</f>
        <v>65.180000000000007</v>
      </c>
      <c r="P41" s="198"/>
      <c r="Q41" s="198">
        <f>SUM(Q42:Q91)</f>
        <v>0</v>
      </c>
      <c r="R41" s="198"/>
      <c r="S41" s="198"/>
      <c r="T41" s="199"/>
      <c r="U41" s="198">
        <f>SUM(U42:U91)</f>
        <v>496.81999999999994</v>
      </c>
      <c r="AG41" t="s">
        <v>136</v>
      </c>
    </row>
    <row r="42" spans="1:60" ht="22.5" outlineLevel="1" x14ac:dyDescent="0.2">
      <c r="A42" s="173">
        <v>11</v>
      </c>
      <c r="B42" s="183" t="s">
        <v>174</v>
      </c>
      <c r="C42" s="212" t="s">
        <v>175</v>
      </c>
      <c r="D42" s="185" t="s">
        <v>176</v>
      </c>
      <c r="E42" s="189">
        <v>4.1256000000000004</v>
      </c>
      <c r="F42" s="195"/>
      <c r="G42" s="196">
        <f>ROUND(E42*F42,2)</f>
        <v>0</v>
      </c>
      <c r="H42" s="195"/>
      <c r="I42" s="196">
        <f>ROUND(E42*H42,2)</f>
        <v>0</v>
      </c>
      <c r="J42" s="195"/>
      <c r="K42" s="196">
        <f>ROUND(E42*J42,2)</f>
        <v>0</v>
      </c>
      <c r="L42" s="196">
        <v>15</v>
      </c>
      <c r="M42" s="196">
        <f>G42*(1+L42/100)</f>
        <v>0</v>
      </c>
      <c r="N42" s="196">
        <v>0.77122999999999997</v>
      </c>
      <c r="O42" s="196">
        <f>ROUND(E42*N42,2)</f>
        <v>3.18</v>
      </c>
      <c r="P42" s="196">
        <v>0</v>
      </c>
      <c r="Q42" s="196">
        <f>ROUND(E42*P42,2)</f>
        <v>0</v>
      </c>
      <c r="R42" s="196"/>
      <c r="S42" s="196"/>
      <c r="T42" s="197">
        <v>0.93400000000000005</v>
      </c>
      <c r="U42" s="196">
        <f>ROUND(E42*T42,2)</f>
        <v>3.85</v>
      </c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 t="s">
        <v>140</v>
      </c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</row>
    <row r="43" spans="1:60" outlineLevel="1" x14ac:dyDescent="0.2">
      <c r="A43" s="173"/>
      <c r="B43" s="183"/>
      <c r="C43" s="213" t="s">
        <v>177</v>
      </c>
      <c r="D43" s="186"/>
      <c r="E43" s="190">
        <v>4.13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7"/>
      <c r="U43" s="196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 t="s">
        <v>142</v>
      </c>
      <c r="AH43" s="172">
        <v>0</v>
      </c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</row>
    <row r="44" spans="1:60" outlineLevel="1" x14ac:dyDescent="0.2">
      <c r="A44" s="173">
        <v>12</v>
      </c>
      <c r="B44" s="183" t="s">
        <v>178</v>
      </c>
      <c r="C44" s="212" t="s">
        <v>179</v>
      </c>
      <c r="D44" s="185" t="s">
        <v>180</v>
      </c>
      <c r="E44" s="189">
        <v>5.4000000000000003E-3</v>
      </c>
      <c r="F44" s="195"/>
      <c r="G44" s="196">
        <f>ROUND(E44*F44,2)</f>
        <v>0</v>
      </c>
      <c r="H44" s="195"/>
      <c r="I44" s="196">
        <f>ROUND(E44*H44,2)</f>
        <v>0</v>
      </c>
      <c r="J44" s="195"/>
      <c r="K44" s="196">
        <f>ROUND(E44*J44,2)</f>
        <v>0</v>
      </c>
      <c r="L44" s="196">
        <v>15</v>
      </c>
      <c r="M44" s="196">
        <f>G44*(1+L44/100)</f>
        <v>0</v>
      </c>
      <c r="N44" s="196">
        <v>1.9539999999999998E-2</v>
      </c>
      <c r="O44" s="196">
        <f>ROUND(E44*N44,2)</f>
        <v>0</v>
      </c>
      <c r="P44" s="196">
        <v>0</v>
      </c>
      <c r="Q44" s="196">
        <f>ROUND(E44*P44,2)</f>
        <v>0</v>
      </c>
      <c r="R44" s="196"/>
      <c r="S44" s="196"/>
      <c r="T44" s="197">
        <v>18.175000000000001</v>
      </c>
      <c r="U44" s="196">
        <f>ROUND(E44*T44,2)</f>
        <v>0.1</v>
      </c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 t="s">
        <v>140</v>
      </c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</row>
    <row r="45" spans="1:60" outlineLevel="1" x14ac:dyDescent="0.2">
      <c r="A45" s="173"/>
      <c r="B45" s="183"/>
      <c r="C45" s="213" t="s">
        <v>181</v>
      </c>
      <c r="D45" s="186"/>
      <c r="E45" s="190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7"/>
      <c r="U45" s="196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 t="s">
        <v>142</v>
      </c>
      <c r="AH45" s="172">
        <v>0</v>
      </c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</row>
    <row r="46" spans="1:60" outlineLevel="1" x14ac:dyDescent="0.2">
      <c r="A46" s="173"/>
      <c r="B46" s="183"/>
      <c r="C46" s="213" t="s">
        <v>182</v>
      </c>
      <c r="D46" s="186"/>
      <c r="E46" s="190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7"/>
      <c r="U46" s="196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 t="s">
        <v>142</v>
      </c>
      <c r="AH46" s="172">
        <v>0</v>
      </c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</row>
    <row r="47" spans="1:60" outlineLevel="1" x14ac:dyDescent="0.2">
      <c r="A47" s="173">
        <v>13</v>
      </c>
      <c r="B47" s="183" t="s">
        <v>183</v>
      </c>
      <c r="C47" s="212" t="s">
        <v>184</v>
      </c>
      <c r="D47" s="185" t="s">
        <v>176</v>
      </c>
      <c r="E47" s="189">
        <v>18.75</v>
      </c>
      <c r="F47" s="195"/>
      <c r="G47" s="196">
        <f>ROUND(E47*F47,2)</f>
        <v>0</v>
      </c>
      <c r="H47" s="195"/>
      <c r="I47" s="196">
        <f>ROUND(E47*H47,2)</f>
        <v>0</v>
      </c>
      <c r="J47" s="195"/>
      <c r="K47" s="196">
        <f>ROUND(E47*J47,2)</f>
        <v>0</v>
      </c>
      <c r="L47" s="196">
        <v>15</v>
      </c>
      <c r="M47" s="196">
        <f>G47*(1+L47/100)</f>
        <v>0</v>
      </c>
      <c r="N47" s="196">
        <v>5.3060000000000003E-2</v>
      </c>
      <c r="O47" s="196">
        <f>ROUND(E47*N47,2)</f>
        <v>0.99</v>
      </c>
      <c r="P47" s="196">
        <v>0</v>
      </c>
      <c r="Q47" s="196">
        <f>ROUND(E47*P47,2)</f>
        <v>0</v>
      </c>
      <c r="R47" s="196"/>
      <c r="S47" s="196"/>
      <c r="T47" s="197">
        <v>1.19</v>
      </c>
      <c r="U47" s="196">
        <f>ROUND(E47*T47,2)</f>
        <v>22.31</v>
      </c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 t="s">
        <v>140</v>
      </c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</row>
    <row r="48" spans="1:60" outlineLevel="1" x14ac:dyDescent="0.2">
      <c r="A48" s="173"/>
      <c r="B48" s="183"/>
      <c r="C48" s="213" t="s">
        <v>185</v>
      </c>
      <c r="D48" s="186"/>
      <c r="E48" s="190">
        <v>18.75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7"/>
      <c r="U48" s="196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 t="s">
        <v>142</v>
      </c>
      <c r="AH48" s="172">
        <v>0</v>
      </c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</row>
    <row r="49" spans="1:60" ht="22.5" outlineLevel="1" x14ac:dyDescent="0.2">
      <c r="A49" s="173">
        <v>14</v>
      </c>
      <c r="B49" s="183" t="s">
        <v>186</v>
      </c>
      <c r="C49" s="212" t="s">
        <v>187</v>
      </c>
      <c r="D49" s="185" t="s">
        <v>176</v>
      </c>
      <c r="E49" s="189">
        <v>23.25</v>
      </c>
      <c r="F49" s="195"/>
      <c r="G49" s="196">
        <f>ROUND(E49*F49,2)</f>
        <v>0</v>
      </c>
      <c r="H49" s="195"/>
      <c r="I49" s="196">
        <f>ROUND(E49*H49,2)</f>
        <v>0</v>
      </c>
      <c r="J49" s="195"/>
      <c r="K49" s="196">
        <f>ROUND(E49*J49,2)</f>
        <v>0</v>
      </c>
      <c r="L49" s="196">
        <v>15</v>
      </c>
      <c r="M49" s="196">
        <f>G49*(1+L49/100)</f>
        <v>0</v>
      </c>
      <c r="N49" s="196">
        <v>5.7489999999999999E-2</v>
      </c>
      <c r="O49" s="196">
        <f>ROUND(E49*N49,2)</f>
        <v>1.34</v>
      </c>
      <c r="P49" s="196">
        <v>0</v>
      </c>
      <c r="Q49" s="196">
        <f>ROUND(E49*P49,2)</f>
        <v>0</v>
      </c>
      <c r="R49" s="196"/>
      <c r="S49" s="196"/>
      <c r="T49" s="197">
        <v>2.0209999999999999</v>
      </c>
      <c r="U49" s="196">
        <f>ROUND(E49*T49,2)</f>
        <v>46.99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 t="s">
        <v>140</v>
      </c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</row>
    <row r="50" spans="1:60" outlineLevel="1" x14ac:dyDescent="0.2">
      <c r="A50" s="173"/>
      <c r="B50" s="183"/>
      <c r="C50" s="213" t="s">
        <v>188</v>
      </c>
      <c r="D50" s="186"/>
      <c r="E50" s="190">
        <v>23.25</v>
      </c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7"/>
      <c r="U50" s="196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 t="s">
        <v>142</v>
      </c>
      <c r="AH50" s="172">
        <v>0</v>
      </c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</row>
    <row r="51" spans="1:60" ht="22.5" outlineLevel="1" x14ac:dyDescent="0.2">
      <c r="A51" s="173">
        <v>15</v>
      </c>
      <c r="B51" s="183" t="s">
        <v>189</v>
      </c>
      <c r="C51" s="212" t="s">
        <v>190</v>
      </c>
      <c r="D51" s="185" t="s">
        <v>176</v>
      </c>
      <c r="E51" s="189">
        <v>7.5039999999999996</v>
      </c>
      <c r="F51" s="195"/>
      <c r="G51" s="196">
        <f>ROUND(E51*F51,2)</f>
        <v>0</v>
      </c>
      <c r="H51" s="195"/>
      <c r="I51" s="196">
        <f>ROUND(E51*H51,2)</f>
        <v>0</v>
      </c>
      <c r="J51" s="195"/>
      <c r="K51" s="196">
        <f>ROUND(E51*J51,2)</f>
        <v>0</v>
      </c>
      <c r="L51" s="196">
        <v>15</v>
      </c>
      <c r="M51" s="196">
        <f>G51*(1+L51/100)</f>
        <v>0</v>
      </c>
      <c r="N51" s="196">
        <v>0.58567000000000002</v>
      </c>
      <c r="O51" s="196">
        <f>ROUND(E51*N51,2)</f>
        <v>4.3899999999999997</v>
      </c>
      <c r="P51" s="196">
        <v>0</v>
      </c>
      <c r="Q51" s="196">
        <f>ROUND(E51*P51,2)</f>
        <v>0</v>
      </c>
      <c r="R51" s="196"/>
      <c r="S51" s="196"/>
      <c r="T51" s="197">
        <v>2.9474800000000001</v>
      </c>
      <c r="U51" s="196">
        <f>ROUND(E51*T51,2)</f>
        <v>22.12</v>
      </c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 t="s">
        <v>154</v>
      </c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</row>
    <row r="52" spans="1:60" outlineLevel="1" x14ac:dyDescent="0.2">
      <c r="A52" s="173"/>
      <c r="B52" s="183"/>
      <c r="C52" s="213" t="s">
        <v>191</v>
      </c>
      <c r="D52" s="186"/>
      <c r="E52" s="190">
        <v>3.15</v>
      </c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7"/>
      <c r="U52" s="196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 t="s">
        <v>142</v>
      </c>
      <c r="AH52" s="172">
        <v>0</v>
      </c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</row>
    <row r="53" spans="1:60" outlineLevel="1" x14ac:dyDescent="0.2">
      <c r="A53" s="173"/>
      <c r="B53" s="183"/>
      <c r="C53" s="213" t="s">
        <v>192</v>
      </c>
      <c r="D53" s="186"/>
      <c r="E53" s="190">
        <v>1.58</v>
      </c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7"/>
      <c r="U53" s="196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 t="s">
        <v>142</v>
      </c>
      <c r="AH53" s="172">
        <v>0</v>
      </c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</row>
    <row r="54" spans="1:60" outlineLevel="1" x14ac:dyDescent="0.2">
      <c r="A54" s="173"/>
      <c r="B54" s="183"/>
      <c r="C54" s="213" t="s">
        <v>193</v>
      </c>
      <c r="D54" s="186"/>
      <c r="E54" s="190">
        <v>0.36</v>
      </c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7"/>
      <c r="U54" s="196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 t="s">
        <v>142</v>
      </c>
      <c r="AH54" s="172">
        <v>0</v>
      </c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</row>
    <row r="55" spans="1:60" outlineLevel="1" x14ac:dyDescent="0.2">
      <c r="A55" s="173"/>
      <c r="B55" s="183"/>
      <c r="C55" s="213" t="s">
        <v>194</v>
      </c>
      <c r="D55" s="186"/>
      <c r="E55" s="190">
        <v>0.84</v>
      </c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7"/>
      <c r="U55" s="196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 t="s">
        <v>142</v>
      </c>
      <c r="AH55" s="172">
        <v>0</v>
      </c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</row>
    <row r="56" spans="1:60" outlineLevel="1" x14ac:dyDescent="0.2">
      <c r="A56" s="173"/>
      <c r="B56" s="183"/>
      <c r="C56" s="213" t="s">
        <v>195</v>
      </c>
      <c r="D56" s="186"/>
      <c r="E56" s="190">
        <v>1.58</v>
      </c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7"/>
      <c r="U56" s="196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 t="s">
        <v>142</v>
      </c>
      <c r="AH56" s="172">
        <v>0</v>
      </c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</row>
    <row r="57" spans="1:60" outlineLevel="1" x14ac:dyDescent="0.2">
      <c r="A57" s="173">
        <v>16</v>
      </c>
      <c r="B57" s="183" t="s">
        <v>196</v>
      </c>
      <c r="C57" s="212" t="s">
        <v>197</v>
      </c>
      <c r="D57" s="185" t="s">
        <v>139</v>
      </c>
      <c r="E57" s="189">
        <v>4.1580000000000004</v>
      </c>
      <c r="F57" s="195"/>
      <c r="G57" s="196">
        <f>ROUND(E57*F57,2)</f>
        <v>0</v>
      </c>
      <c r="H57" s="195"/>
      <c r="I57" s="196">
        <f>ROUND(E57*H57,2)</f>
        <v>0</v>
      </c>
      <c r="J57" s="195"/>
      <c r="K57" s="196">
        <f>ROUND(E57*J57,2)</f>
        <v>0</v>
      </c>
      <c r="L57" s="196">
        <v>15</v>
      </c>
      <c r="M57" s="196">
        <f>G57*(1+L57/100)</f>
        <v>0</v>
      </c>
      <c r="N57" s="196">
        <v>1.86253</v>
      </c>
      <c r="O57" s="196">
        <f>ROUND(E57*N57,2)</f>
        <v>7.74</v>
      </c>
      <c r="P57" s="196">
        <v>0</v>
      </c>
      <c r="Q57" s="196">
        <f>ROUND(E57*P57,2)</f>
        <v>0</v>
      </c>
      <c r="R57" s="196"/>
      <c r="S57" s="196"/>
      <c r="T57" s="197">
        <v>4.2618</v>
      </c>
      <c r="U57" s="196">
        <f>ROUND(E57*T57,2)</f>
        <v>17.72</v>
      </c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 t="s">
        <v>154</v>
      </c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</row>
    <row r="58" spans="1:60" outlineLevel="1" x14ac:dyDescent="0.2">
      <c r="A58" s="173"/>
      <c r="B58" s="183"/>
      <c r="C58" s="213" t="s">
        <v>198</v>
      </c>
      <c r="D58" s="186"/>
      <c r="E58" s="190">
        <v>4.16</v>
      </c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7"/>
      <c r="U58" s="196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 t="s">
        <v>142</v>
      </c>
      <c r="AH58" s="172">
        <v>0</v>
      </c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</row>
    <row r="59" spans="1:60" ht="22.5" outlineLevel="1" x14ac:dyDescent="0.2">
      <c r="A59" s="173">
        <v>17</v>
      </c>
      <c r="B59" s="183" t="s">
        <v>199</v>
      </c>
      <c r="C59" s="212" t="s">
        <v>200</v>
      </c>
      <c r="D59" s="185" t="s">
        <v>139</v>
      </c>
      <c r="E59" s="189">
        <v>43.114179999999998</v>
      </c>
      <c r="F59" s="195"/>
      <c r="G59" s="196">
        <f>ROUND(E59*F59,2)</f>
        <v>0</v>
      </c>
      <c r="H59" s="195"/>
      <c r="I59" s="196">
        <f>ROUND(E59*H59,2)</f>
        <v>0</v>
      </c>
      <c r="J59" s="195"/>
      <c r="K59" s="196">
        <f>ROUND(E59*J59,2)</f>
        <v>0</v>
      </c>
      <c r="L59" s="196">
        <v>15</v>
      </c>
      <c r="M59" s="196">
        <f>G59*(1+L59/100)</f>
        <v>0</v>
      </c>
      <c r="N59" s="196">
        <v>0.99804000000000004</v>
      </c>
      <c r="O59" s="196">
        <f>ROUND(E59*N59,2)</f>
        <v>43.03</v>
      </c>
      <c r="P59" s="196">
        <v>0</v>
      </c>
      <c r="Q59" s="196">
        <f>ROUND(E59*P59,2)</f>
        <v>0</v>
      </c>
      <c r="R59" s="196"/>
      <c r="S59" s="196"/>
      <c r="T59" s="197">
        <v>3.5691099999999998</v>
      </c>
      <c r="U59" s="196">
        <f>ROUND(E59*T59,2)</f>
        <v>153.88</v>
      </c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 t="s">
        <v>154</v>
      </c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</row>
    <row r="60" spans="1:60" outlineLevel="1" x14ac:dyDescent="0.2">
      <c r="A60" s="173"/>
      <c r="B60" s="183"/>
      <c r="C60" s="213" t="s">
        <v>201</v>
      </c>
      <c r="D60" s="186"/>
      <c r="E60" s="190">
        <v>9.16</v>
      </c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7"/>
      <c r="U60" s="196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 t="s">
        <v>142</v>
      </c>
      <c r="AH60" s="172">
        <v>0</v>
      </c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</row>
    <row r="61" spans="1:60" outlineLevel="1" x14ac:dyDescent="0.2">
      <c r="A61" s="173"/>
      <c r="B61" s="183"/>
      <c r="C61" s="213" t="s">
        <v>202</v>
      </c>
      <c r="D61" s="186"/>
      <c r="E61" s="190">
        <v>-0.37</v>
      </c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7"/>
      <c r="U61" s="196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 t="s">
        <v>142</v>
      </c>
      <c r="AH61" s="172">
        <v>0</v>
      </c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</row>
    <row r="62" spans="1:60" outlineLevel="1" x14ac:dyDescent="0.2">
      <c r="A62" s="173"/>
      <c r="B62" s="183"/>
      <c r="C62" s="213" t="s">
        <v>203</v>
      </c>
      <c r="D62" s="186"/>
      <c r="E62" s="190">
        <v>10.71</v>
      </c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7"/>
      <c r="U62" s="196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 t="s">
        <v>142</v>
      </c>
      <c r="AH62" s="172">
        <v>0</v>
      </c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</row>
    <row r="63" spans="1:60" outlineLevel="1" x14ac:dyDescent="0.2">
      <c r="A63" s="173"/>
      <c r="B63" s="183"/>
      <c r="C63" s="213" t="s">
        <v>204</v>
      </c>
      <c r="D63" s="186"/>
      <c r="E63" s="190">
        <v>-0.52</v>
      </c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7"/>
      <c r="U63" s="196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 t="s">
        <v>142</v>
      </c>
      <c r="AH63" s="172">
        <v>0</v>
      </c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</row>
    <row r="64" spans="1:60" outlineLevel="1" x14ac:dyDescent="0.2">
      <c r="A64" s="173"/>
      <c r="B64" s="183"/>
      <c r="C64" s="213" t="s">
        <v>205</v>
      </c>
      <c r="D64" s="186"/>
      <c r="E64" s="190">
        <v>-0.41</v>
      </c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7"/>
      <c r="U64" s="196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 t="s">
        <v>142</v>
      </c>
      <c r="AH64" s="172">
        <v>0</v>
      </c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</row>
    <row r="65" spans="1:60" outlineLevel="1" x14ac:dyDescent="0.2">
      <c r="A65" s="173"/>
      <c r="B65" s="183"/>
      <c r="C65" s="213" t="s">
        <v>206</v>
      </c>
      <c r="D65" s="186"/>
      <c r="E65" s="190">
        <v>5.4</v>
      </c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7"/>
      <c r="U65" s="196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 t="s">
        <v>142</v>
      </c>
      <c r="AH65" s="172">
        <v>0</v>
      </c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</row>
    <row r="66" spans="1:60" outlineLevel="1" x14ac:dyDescent="0.2">
      <c r="A66" s="173"/>
      <c r="B66" s="183"/>
      <c r="C66" s="213" t="s">
        <v>207</v>
      </c>
      <c r="D66" s="186"/>
      <c r="E66" s="190">
        <v>3.72</v>
      </c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7"/>
      <c r="U66" s="196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 t="s">
        <v>142</v>
      </c>
      <c r="AH66" s="172">
        <v>0</v>
      </c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</row>
    <row r="67" spans="1:60" outlineLevel="1" x14ac:dyDescent="0.2">
      <c r="A67" s="173"/>
      <c r="B67" s="183"/>
      <c r="C67" s="213" t="s">
        <v>208</v>
      </c>
      <c r="D67" s="186"/>
      <c r="E67" s="190">
        <v>3.6</v>
      </c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7"/>
      <c r="U67" s="196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 t="s">
        <v>142</v>
      </c>
      <c r="AH67" s="172">
        <v>0</v>
      </c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</row>
    <row r="68" spans="1:60" outlineLevel="1" x14ac:dyDescent="0.2">
      <c r="A68" s="173"/>
      <c r="B68" s="183"/>
      <c r="C68" s="213" t="s">
        <v>209</v>
      </c>
      <c r="D68" s="186"/>
      <c r="E68" s="190">
        <v>-0.94</v>
      </c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7"/>
      <c r="U68" s="196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 t="s">
        <v>142</v>
      </c>
      <c r="AH68" s="172">
        <v>0</v>
      </c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</row>
    <row r="69" spans="1:60" outlineLevel="1" x14ac:dyDescent="0.2">
      <c r="A69" s="173"/>
      <c r="B69" s="183"/>
      <c r="C69" s="213" t="s">
        <v>210</v>
      </c>
      <c r="D69" s="186"/>
      <c r="E69" s="190">
        <v>-1.1499999999999999</v>
      </c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7"/>
      <c r="U69" s="196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 t="s">
        <v>142</v>
      </c>
      <c r="AH69" s="172">
        <v>0</v>
      </c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</row>
    <row r="70" spans="1:60" outlineLevel="1" x14ac:dyDescent="0.2">
      <c r="A70" s="173"/>
      <c r="B70" s="183"/>
      <c r="C70" s="213" t="s">
        <v>211</v>
      </c>
      <c r="D70" s="186"/>
      <c r="E70" s="190">
        <v>-0.76</v>
      </c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7"/>
      <c r="U70" s="196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 t="s">
        <v>142</v>
      </c>
      <c r="AH70" s="172">
        <v>0</v>
      </c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</row>
    <row r="71" spans="1:60" outlineLevel="1" x14ac:dyDescent="0.2">
      <c r="A71" s="173"/>
      <c r="B71" s="183"/>
      <c r="C71" s="213" t="s">
        <v>212</v>
      </c>
      <c r="D71" s="186"/>
      <c r="E71" s="190">
        <v>16.25</v>
      </c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7"/>
      <c r="U71" s="196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 t="s">
        <v>142</v>
      </c>
      <c r="AH71" s="172">
        <v>0</v>
      </c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</row>
    <row r="72" spans="1:60" outlineLevel="1" x14ac:dyDescent="0.2">
      <c r="A72" s="173"/>
      <c r="B72" s="183"/>
      <c r="C72" s="213" t="s">
        <v>213</v>
      </c>
      <c r="D72" s="186"/>
      <c r="E72" s="190">
        <v>-1.58</v>
      </c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7"/>
      <c r="U72" s="196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 t="s">
        <v>142</v>
      </c>
      <c r="AH72" s="172">
        <v>0</v>
      </c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</row>
    <row r="73" spans="1:60" ht="22.5" outlineLevel="1" x14ac:dyDescent="0.2">
      <c r="A73" s="173">
        <v>18</v>
      </c>
      <c r="B73" s="183" t="s">
        <v>214</v>
      </c>
      <c r="C73" s="212" t="s">
        <v>215</v>
      </c>
      <c r="D73" s="185" t="s">
        <v>180</v>
      </c>
      <c r="E73" s="189">
        <v>2.673E-2</v>
      </c>
      <c r="F73" s="195"/>
      <c r="G73" s="196">
        <f>ROUND(E73*F73,2)</f>
        <v>0</v>
      </c>
      <c r="H73" s="195"/>
      <c r="I73" s="196">
        <f>ROUND(E73*H73,2)</f>
        <v>0</v>
      </c>
      <c r="J73" s="195"/>
      <c r="K73" s="196">
        <f>ROUND(E73*J73,2)</f>
        <v>0</v>
      </c>
      <c r="L73" s="196">
        <v>15</v>
      </c>
      <c r="M73" s="196">
        <f>G73*(1+L73/100)</f>
        <v>0</v>
      </c>
      <c r="N73" s="196">
        <v>1.09954</v>
      </c>
      <c r="O73" s="196">
        <f>ROUND(E73*N73,2)</f>
        <v>0.03</v>
      </c>
      <c r="P73" s="196">
        <v>0</v>
      </c>
      <c r="Q73" s="196">
        <f>ROUND(E73*P73,2)</f>
        <v>0</v>
      </c>
      <c r="R73" s="196"/>
      <c r="S73" s="196"/>
      <c r="T73" s="197">
        <v>19.111809999999998</v>
      </c>
      <c r="U73" s="196">
        <f>ROUND(E73*T73,2)</f>
        <v>0.51</v>
      </c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 t="s">
        <v>154</v>
      </c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</row>
    <row r="74" spans="1:60" outlineLevel="1" x14ac:dyDescent="0.2">
      <c r="A74" s="173"/>
      <c r="B74" s="183"/>
      <c r="C74" s="213" t="s">
        <v>216</v>
      </c>
      <c r="D74" s="186"/>
      <c r="E74" s="190">
        <v>0.03</v>
      </c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7"/>
      <c r="U74" s="196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 t="s">
        <v>142</v>
      </c>
      <c r="AH74" s="172">
        <v>0</v>
      </c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</row>
    <row r="75" spans="1:60" outlineLevel="1" x14ac:dyDescent="0.2">
      <c r="A75" s="173">
        <v>19</v>
      </c>
      <c r="B75" s="183" t="s">
        <v>217</v>
      </c>
      <c r="C75" s="212" t="s">
        <v>218</v>
      </c>
      <c r="D75" s="185" t="s">
        <v>176</v>
      </c>
      <c r="E75" s="189">
        <v>3.3490000000000002</v>
      </c>
      <c r="F75" s="195"/>
      <c r="G75" s="196">
        <f>ROUND(E75*F75,2)</f>
        <v>0</v>
      </c>
      <c r="H75" s="195"/>
      <c r="I75" s="196">
        <f>ROUND(E75*H75,2)</f>
        <v>0</v>
      </c>
      <c r="J75" s="195"/>
      <c r="K75" s="196">
        <f>ROUND(E75*J75,2)</f>
        <v>0</v>
      </c>
      <c r="L75" s="196">
        <v>15</v>
      </c>
      <c r="M75" s="196">
        <f>G75*(1+L75/100)</f>
        <v>0</v>
      </c>
      <c r="N75" s="196">
        <v>0.27212999999999998</v>
      </c>
      <c r="O75" s="196">
        <f>ROUND(E75*N75,2)</f>
        <v>0.91</v>
      </c>
      <c r="P75" s="196">
        <v>0</v>
      </c>
      <c r="Q75" s="196">
        <f>ROUND(E75*P75,2)</f>
        <v>0</v>
      </c>
      <c r="R75" s="196"/>
      <c r="S75" s="196"/>
      <c r="T75" s="197">
        <v>0.77454000000000001</v>
      </c>
      <c r="U75" s="196">
        <f>ROUND(E75*T75,2)</f>
        <v>2.59</v>
      </c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 t="s">
        <v>154</v>
      </c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</row>
    <row r="76" spans="1:60" outlineLevel="1" x14ac:dyDescent="0.2">
      <c r="A76" s="173"/>
      <c r="B76" s="183"/>
      <c r="C76" s="213" t="s">
        <v>219</v>
      </c>
      <c r="D76" s="186"/>
      <c r="E76" s="190">
        <v>1.77</v>
      </c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7"/>
      <c r="U76" s="196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 t="s">
        <v>142</v>
      </c>
      <c r="AH76" s="172">
        <v>0</v>
      </c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</row>
    <row r="77" spans="1:60" outlineLevel="1" x14ac:dyDescent="0.2">
      <c r="A77" s="173"/>
      <c r="B77" s="183"/>
      <c r="C77" s="213" t="s">
        <v>195</v>
      </c>
      <c r="D77" s="186"/>
      <c r="E77" s="190">
        <v>1.58</v>
      </c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7"/>
      <c r="U77" s="196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 t="s">
        <v>142</v>
      </c>
      <c r="AH77" s="172">
        <v>0</v>
      </c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</row>
    <row r="78" spans="1:60" ht="22.5" outlineLevel="1" x14ac:dyDescent="0.2">
      <c r="A78" s="173">
        <v>20</v>
      </c>
      <c r="B78" s="183" t="s">
        <v>220</v>
      </c>
      <c r="C78" s="212" t="s">
        <v>221</v>
      </c>
      <c r="D78" s="185" t="s">
        <v>176</v>
      </c>
      <c r="E78" s="189">
        <v>24.482500000000002</v>
      </c>
      <c r="F78" s="195"/>
      <c r="G78" s="196">
        <f>ROUND(E78*F78,2)</f>
        <v>0</v>
      </c>
      <c r="H78" s="195"/>
      <c r="I78" s="196">
        <f>ROUND(E78*H78,2)</f>
        <v>0</v>
      </c>
      <c r="J78" s="195"/>
      <c r="K78" s="196">
        <f>ROUND(E78*J78,2)</f>
        <v>0</v>
      </c>
      <c r="L78" s="196">
        <v>15</v>
      </c>
      <c r="M78" s="196">
        <f>G78*(1+L78/100)</f>
        <v>0</v>
      </c>
      <c r="N78" s="196">
        <v>3.8589999999999999E-2</v>
      </c>
      <c r="O78" s="196">
        <f>ROUND(E78*N78,2)</f>
        <v>0.94</v>
      </c>
      <c r="P78" s="196">
        <v>0</v>
      </c>
      <c r="Q78" s="196">
        <f>ROUND(E78*P78,2)</f>
        <v>0</v>
      </c>
      <c r="R78" s="196"/>
      <c r="S78" s="196"/>
      <c r="T78" s="197">
        <v>1.8112299999999999</v>
      </c>
      <c r="U78" s="196">
        <f>ROUND(E78*T78,2)</f>
        <v>44.34</v>
      </c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 t="s">
        <v>154</v>
      </c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</row>
    <row r="79" spans="1:60" outlineLevel="1" x14ac:dyDescent="0.2">
      <c r="A79" s="173"/>
      <c r="B79" s="183"/>
      <c r="C79" s="213" t="s">
        <v>222</v>
      </c>
      <c r="D79" s="186"/>
      <c r="E79" s="190">
        <v>17.5</v>
      </c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7"/>
      <c r="U79" s="196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 t="s">
        <v>142</v>
      </c>
      <c r="AH79" s="172">
        <v>0</v>
      </c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</row>
    <row r="80" spans="1:60" outlineLevel="1" x14ac:dyDescent="0.2">
      <c r="A80" s="173"/>
      <c r="B80" s="183"/>
      <c r="C80" s="213" t="s">
        <v>223</v>
      </c>
      <c r="D80" s="186"/>
      <c r="E80" s="190">
        <v>6.98</v>
      </c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7"/>
      <c r="U80" s="196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 t="s">
        <v>142</v>
      </c>
      <c r="AH80" s="172">
        <v>0</v>
      </c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</row>
    <row r="81" spans="1:60" ht="22.5" outlineLevel="1" x14ac:dyDescent="0.2">
      <c r="A81" s="173">
        <v>21</v>
      </c>
      <c r="B81" s="183" t="s">
        <v>224</v>
      </c>
      <c r="C81" s="212" t="s">
        <v>225</v>
      </c>
      <c r="D81" s="185" t="s">
        <v>176</v>
      </c>
      <c r="E81" s="189">
        <v>41.3</v>
      </c>
      <c r="F81" s="195"/>
      <c r="G81" s="196">
        <f>ROUND(E81*F81,2)</f>
        <v>0</v>
      </c>
      <c r="H81" s="195"/>
      <c r="I81" s="196">
        <f>ROUND(E81*H81,2)</f>
        <v>0</v>
      </c>
      <c r="J81" s="195"/>
      <c r="K81" s="196">
        <f>ROUND(E81*J81,2)</f>
        <v>0</v>
      </c>
      <c r="L81" s="196">
        <v>15</v>
      </c>
      <c r="M81" s="196">
        <f>G81*(1+L81/100)</f>
        <v>0</v>
      </c>
      <c r="N81" s="196">
        <v>3.1060000000000001E-2</v>
      </c>
      <c r="O81" s="196">
        <f>ROUND(E81*N81,2)</f>
        <v>1.28</v>
      </c>
      <c r="P81" s="196">
        <v>0</v>
      </c>
      <c r="Q81" s="196">
        <f>ROUND(E81*P81,2)</f>
        <v>0</v>
      </c>
      <c r="R81" s="196"/>
      <c r="S81" s="196"/>
      <c r="T81" s="197">
        <v>2.34273</v>
      </c>
      <c r="U81" s="196">
        <f>ROUND(E81*T81,2)</f>
        <v>96.75</v>
      </c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 t="s">
        <v>154</v>
      </c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</row>
    <row r="82" spans="1:60" outlineLevel="1" x14ac:dyDescent="0.2">
      <c r="A82" s="173"/>
      <c r="B82" s="183"/>
      <c r="C82" s="213" t="s">
        <v>226</v>
      </c>
      <c r="D82" s="186"/>
      <c r="E82" s="190">
        <v>61.6</v>
      </c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7"/>
      <c r="U82" s="196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 t="s">
        <v>142</v>
      </c>
      <c r="AH82" s="172">
        <v>0</v>
      </c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</row>
    <row r="83" spans="1:60" outlineLevel="1" x14ac:dyDescent="0.2">
      <c r="A83" s="173"/>
      <c r="B83" s="183"/>
      <c r="C83" s="213" t="s">
        <v>227</v>
      </c>
      <c r="D83" s="186"/>
      <c r="E83" s="190">
        <v>-20.3</v>
      </c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7"/>
      <c r="U83" s="196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 t="s">
        <v>142</v>
      </c>
      <c r="AH83" s="172">
        <v>0</v>
      </c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</row>
    <row r="84" spans="1:60" ht="22.5" outlineLevel="1" x14ac:dyDescent="0.2">
      <c r="A84" s="173">
        <v>22</v>
      </c>
      <c r="B84" s="183" t="s">
        <v>228</v>
      </c>
      <c r="C84" s="212" t="s">
        <v>229</v>
      </c>
      <c r="D84" s="185" t="s">
        <v>176</v>
      </c>
      <c r="E84" s="189">
        <v>54.34</v>
      </c>
      <c r="F84" s="195"/>
      <c r="G84" s="196">
        <f>ROUND(E84*F84,2)</f>
        <v>0</v>
      </c>
      <c r="H84" s="195"/>
      <c r="I84" s="196">
        <f>ROUND(E84*H84,2)</f>
        <v>0</v>
      </c>
      <c r="J84" s="195"/>
      <c r="K84" s="196">
        <f>ROUND(E84*J84,2)</f>
        <v>0</v>
      </c>
      <c r="L84" s="196">
        <v>15</v>
      </c>
      <c r="M84" s="196">
        <f>G84*(1+L84/100)</f>
        <v>0</v>
      </c>
      <c r="N84" s="196">
        <v>2.4060000000000002E-2</v>
      </c>
      <c r="O84" s="196">
        <f>ROUND(E84*N84,2)</f>
        <v>1.31</v>
      </c>
      <c r="P84" s="196">
        <v>0</v>
      </c>
      <c r="Q84" s="196">
        <f>ROUND(E84*P84,2)</f>
        <v>0</v>
      </c>
      <c r="R84" s="196"/>
      <c r="S84" s="196"/>
      <c r="T84" s="197">
        <v>1.5764100000000001</v>
      </c>
      <c r="U84" s="196">
        <f>ROUND(E84*T84,2)</f>
        <v>85.66</v>
      </c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 t="s">
        <v>154</v>
      </c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</row>
    <row r="85" spans="1:60" outlineLevel="1" x14ac:dyDescent="0.2">
      <c r="A85" s="173"/>
      <c r="B85" s="183"/>
      <c r="C85" s="213" t="s">
        <v>230</v>
      </c>
      <c r="D85" s="186"/>
      <c r="E85" s="190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7"/>
      <c r="U85" s="196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 t="s">
        <v>142</v>
      </c>
      <c r="AH85" s="172">
        <v>0</v>
      </c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</row>
    <row r="86" spans="1:60" outlineLevel="1" x14ac:dyDescent="0.2">
      <c r="A86" s="173"/>
      <c r="B86" s="183"/>
      <c r="C86" s="213" t="s">
        <v>231</v>
      </c>
      <c r="D86" s="186"/>
      <c r="E86" s="190">
        <v>1.39</v>
      </c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7"/>
      <c r="U86" s="196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 t="s">
        <v>142</v>
      </c>
      <c r="AH86" s="172">
        <v>0</v>
      </c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</row>
    <row r="87" spans="1:60" outlineLevel="1" x14ac:dyDescent="0.2">
      <c r="A87" s="173"/>
      <c r="B87" s="183"/>
      <c r="C87" s="213" t="s">
        <v>232</v>
      </c>
      <c r="D87" s="186"/>
      <c r="E87" s="190">
        <v>5.64</v>
      </c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7"/>
      <c r="U87" s="196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 t="s">
        <v>142</v>
      </c>
      <c r="AH87" s="172">
        <v>0</v>
      </c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</row>
    <row r="88" spans="1:60" outlineLevel="1" x14ac:dyDescent="0.2">
      <c r="A88" s="173"/>
      <c r="B88" s="183"/>
      <c r="C88" s="213" t="s">
        <v>233</v>
      </c>
      <c r="D88" s="186"/>
      <c r="E88" s="190">
        <v>29.04</v>
      </c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7"/>
      <c r="U88" s="196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 t="s">
        <v>142</v>
      </c>
      <c r="AH88" s="172">
        <v>0</v>
      </c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</row>
    <row r="89" spans="1:60" outlineLevel="1" x14ac:dyDescent="0.2">
      <c r="A89" s="173"/>
      <c r="B89" s="183"/>
      <c r="C89" s="213" t="s">
        <v>234</v>
      </c>
      <c r="D89" s="186"/>
      <c r="E89" s="190">
        <v>18.27</v>
      </c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7"/>
      <c r="U89" s="196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 t="s">
        <v>142</v>
      </c>
      <c r="AH89" s="172">
        <v>0</v>
      </c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</row>
    <row r="90" spans="1:60" outlineLevel="1" x14ac:dyDescent="0.2">
      <c r="A90" s="173">
        <v>23</v>
      </c>
      <c r="B90" s="183" t="s">
        <v>235</v>
      </c>
      <c r="C90" s="212" t="s">
        <v>236</v>
      </c>
      <c r="D90" s="185" t="s">
        <v>237</v>
      </c>
      <c r="E90" s="189">
        <v>8.3000000000000007</v>
      </c>
      <c r="F90" s="195"/>
      <c r="G90" s="196">
        <f>ROUND(E90*F90,2)</f>
        <v>0</v>
      </c>
      <c r="H90" s="195"/>
      <c r="I90" s="196">
        <f>ROUND(E90*H90,2)</f>
        <v>0</v>
      </c>
      <c r="J90" s="195"/>
      <c r="K90" s="196">
        <f>ROUND(E90*J90,2)</f>
        <v>0</v>
      </c>
      <c r="L90" s="196">
        <v>15</v>
      </c>
      <c r="M90" s="196">
        <f>G90*(1+L90/100)</f>
        <v>0</v>
      </c>
      <c r="N90" s="196">
        <v>1E-3</v>
      </c>
      <c r="O90" s="196">
        <f>ROUND(E90*N90,2)</f>
        <v>0.01</v>
      </c>
      <c r="P90" s="196">
        <v>0</v>
      </c>
      <c r="Q90" s="196">
        <f>ROUND(E90*P90,2)</f>
        <v>0</v>
      </c>
      <c r="R90" s="196"/>
      <c r="S90" s="196"/>
      <c r="T90" s="197">
        <v>0</v>
      </c>
      <c r="U90" s="196">
        <f>ROUND(E90*T90,2)</f>
        <v>0</v>
      </c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 t="s">
        <v>238</v>
      </c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</row>
    <row r="91" spans="1:60" ht="22.5" outlineLevel="1" x14ac:dyDescent="0.2">
      <c r="A91" s="173">
        <v>24</v>
      </c>
      <c r="B91" s="183" t="s">
        <v>239</v>
      </c>
      <c r="C91" s="212" t="s">
        <v>240</v>
      </c>
      <c r="D91" s="185" t="s">
        <v>180</v>
      </c>
      <c r="E91" s="189">
        <v>3.09E-2</v>
      </c>
      <c r="F91" s="195"/>
      <c r="G91" s="196">
        <f>ROUND(E91*F91,2)</f>
        <v>0</v>
      </c>
      <c r="H91" s="195"/>
      <c r="I91" s="196">
        <f>ROUND(E91*H91,2)</f>
        <v>0</v>
      </c>
      <c r="J91" s="195"/>
      <c r="K91" s="196">
        <f>ROUND(E91*J91,2)</f>
        <v>0</v>
      </c>
      <c r="L91" s="196">
        <v>15</v>
      </c>
      <c r="M91" s="196">
        <f>G91*(1+L91/100)</f>
        <v>0</v>
      </c>
      <c r="N91" s="196">
        <v>1</v>
      </c>
      <c r="O91" s="196">
        <f>ROUND(E91*N91,2)</f>
        <v>0.03</v>
      </c>
      <c r="P91" s="196">
        <v>0</v>
      </c>
      <c r="Q91" s="196">
        <f>ROUND(E91*P91,2)</f>
        <v>0</v>
      </c>
      <c r="R91" s="196"/>
      <c r="S91" s="196"/>
      <c r="T91" s="197">
        <v>0</v>
      </c>
      <c r="U91" s="196">
        <f>ROUND(E91*T91,2)</f>
        <v>0</v>
      </c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 t="s">
        <v>238</v>
      </c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</row>
    <row r="92" spans="1:60" x14ac:dyDescent="0.2">
      <c r="A92" s="179" t="s">
        <v>135</v>
      </c>
      <c r="B92" s="184" t="s">
        <v>63</v>
      </c>
      <c r="C92" s="214" t="s">
        <v>64</v>
      </c>
      <c r="D92" s="187"/>
      <c r="E92" s="191"/>
      <c r="F92" s="198"/>
      <c r="G92" s="198">
        <f>SUMIF(AG93:AG112,"&lt;&gt;NOR",G93:G112)</f>
        <v>0</v>
      </c>
      <c r="H92" s="198"/>
      <c r="I92" s="198">
        <f>SUM(I93:I112)</f>
        <v>0</v>
      </c>
      <c r="J92" s="198"/>
      <c r="K92" s="198">
        <f>SUM(K93:K112)</f>
        <v>0</v>
      </c>
      <c r="L92" s="198"/>
      <c r="M92" s="198">
        <f>SUM(M93:M112)</f>
        <v>0</v>
      </c>
      <c r="N92" s="198"/>
      <c r="O92" s="198">
        <f>SUM(O93:O112)</f>
        <v>24.259999999999994</v>
      </c>
      <c r="P92" s="198"/>
      <c r="Q92" s="198">
        <f>SUM(Q93:Q112)</f>
        <v>0</v>
      </c>
      <c r="R92" s="198"/>
      <c r="S92" s="198"/>
      <c r="T92" s="199"/>
      <c r="U92" s="198">
        <f>SUM(U93:U112)</f>
        <v>102.5</v>
      </c>
      <c r="AG92" t="s">
        <v>136</v>
      </c>
    </row>
    <row r="93" spans="1:60" outlineLevel="1" x14ac:dyDescent="0.2">
      <c r="A93" s="173">
        <v>25</v>
      </c>
      <c r="B93" s="183" t="s">
        <v>241</v>
      </c>
      <c r="C93" s="212" t="s">
        <v>242</v>
      </c>
      <c r="D93" s="185" t="s">
        <v>176</v>
      </c>
      <c r="E93" s="189">
        <v>5.64</v>
      </c>
      <c r="F93" s="195"/>
      <c r="G93" s="196">
        <f>ROUND(E93*F93,2)</f>
        <v>0</v>
      </c>
      <c r="H93" s="195"/>
      <c r="I93" s="196">
        <f>ROUND(E93*H93,2)</f>
        <v>0</v>
      </c>
      <c r="J93" s="195"/>
      <c r="K93" s="196">
        <f>ROUND(E93*J93,2)</f>
        <v>0</v>
      </c>
      <c r="L93" s="196">
        <v>15</v>
      </c>
      <c r="M93" s="196">
        <f>G93*(1+L93/100)</f>
        <v>0</v>
      </c>
      <c r="N93" s="196">
        <v>0.25158999999999998</v>
      </c>
      <c r="O93" s="196">
        <f>ROUND(E93*N93,2)</f>
        <v>1.42</v>
      </c>
      <c r="P93" s="196">
        <v>0</v>
      </c>
      <c r="Q93" s="196">
        <f>ROUND(E93*P93,2)</f>
        <v>0</v>
      </c>
      <c r="R93" s="196"/>
      <c r="S93" s="196"/>
      <c r="T93" s="197">
        <v>1.13849</v>
      </c>
      <c r="U93" s="196">
        <f>ROUND(E93*T93,2)</f>
        <v>6.42</v>
      </c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 t="s">
        <v>154</v>
      </c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</row>
    <row r="94" spans="1:60" outlineLevel="1" x14ac:dyDescent="0.2">
      <c r="A94" s="173"/>
      <c r="B94" s="183"/>
      <c r="C94" s="213" t="s">
        <v>243</v>
      </c>
      <c r="D94" s="186"/>
      <c r="E94" s="190">
        <v>5.64</v>
      </c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7"/>
      <c r="U94" s="196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 t="s">
        <v>142</v>
      </c>
      <c r="AH94" s="172">
        <v>0</v>
      </c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</row>
    <row r="95" spans="1:60" outlineLevel="1" x14ac:dyDescent="0.2">
      <c r="A95" s="173">
        <v>26</v>
      </c>
      <c r="B95" s="183" t="s">
        <v>244</v>
      </c>
      <c r="C95" s="212" t="s">
        <v>245</v>
      </c>
      <c r="D95" s="185" t="s">
        <v>246</v>
      </c>
      <c r="E95" s="189">
        <v>9.8000000000000007</v>
      </c>
      <c r="F95" s="195"/>
      <c r="G95" s="196">
        <f>ROUND(E95*F95,2)</f>
        <v>0</v>
      </c>
      <c r="H95" s="195"/>
      <c r="I95" s="196">
        <f>ROUND(E95*H95,2)</f>
        <v>0</v>
      </c>
      <c r="J95" s="195"/>
      <c r="K95" s="196">
        <f>ROUND(E95*J95,2)</f>
        <v>0</v>
      </c>
      <c r="L95" s="196">
        <v>15</v>
      </c>
      <c r="M95" s="196">
        <f>G95*(1+L95/100)</f>
        <v>0</v>
      </c>
      <c r="N95" s="196">
        <v>0.75407000000000002</v>
      </c>
      <c r="O95" s="196">
        <f>ROUND(E95*N95,2)</f>
        <v>7.39</v>
      </c>
      <c r="P95" s="196">
        <v>0</v>
      </c>
      <c r="Q95" s="196">
        <f>ROUND(E95*P95,2)</f>
        <v>0</v>
      </c>
      <c r="R95" s="196"/>
      <c r="S95" s="196"/>
      <c r="T95" s="197">
        <v>9.8035899999999998</v>
      </c>
      <c r="U95" s="196">
        <f>ROUND(E95*T95,2)</f>
        <v>96.08</v>
      </c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 t="s">
        <v>154</v>
      </c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</row>
    <row r="96" spans="1:60" outlineLevel="1" x14ac:dyDescent="0.2">
      <c r="A96" s="173"/>
      <c r="B96" s="183"/>
      <c r="C96" s="213" t="s">
        <v>247</v>
      </c>
      <c r="D96" s="186"/>
      <c r="E96" s="190">
        <v>9.8000000000000007</v>
      </c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7"/>
      <c r="U96" s="196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 t="s">
        <v>142</v>
      </c>
      <c r="AH96" s="172">
        <v>0</v>
      </c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</row>
    <row r="97" spans="1:60" ht="22.5" outlineLevel="1" x14ac:dyDescent="0.2">
      <c r="A97" s="173">
        <v>27</v>
      </c>
      <c r="B97" s="183" t="s">
        <v>248</v>
      </c>
      <c r="C97" s="212" t="s">
        <v>249</v>
      </c>
      <c r="D97" s="185" t="s">
        <v>250</v>
      </c>
      <c r="E97" s="189">
        <v>13.1</v>
      </c>
      <c r="F97" s="195"/>
      <c r="G97" s="196">
        <f>ROUND(E97*F97,2)</f>
        <v>0</v>
      </c>
      <c r="H97" s="195"/>
      <c r="I97" s="196">
        <f>ROUND(E97*H97,2)</f>
        <v>0</v>
      </c>
      <c r="J97" s="195"/>
      <c r="K97" s="196">
        <f>ROUND(E97*J97,2)</f>
        <v>0</v>
      </c>
      <c r="L97" s="196">
        <v>15</v>
      </c>
      <c r="M97" s="196">
        <f>G97*(1+L97/100)</f>
        <v>0</v>
      </c>
      <c r="N97" s="196">
        <v>3.8640000000000001E-2</v>
      </c>
      <c r="O97" s="196">
        <f>ROUND(E97*N97,2)</f>
        <v>0.51</v>
      </c>
      <c r="P97" s="196">
        <v>0</v>
      </c>
      <c r="Q97" s="196">
        <f>ROUND(E97*P97,2)</f>
        <v>0</v>
      </c>
      <c r="R97" s="196"/>
      <c r="S97" s="196"/>
      <c r="T97" s="197">
        <v>0</v>
      </c>
      <c r="U97" s="196">
        <f>ROUND(E97*T97,2)</f>
        <v>0</v>
      </c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 t="s">
        <v>154</v>
      </c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</row>
    <row r="98" spans="1:60" outlineLevel="1" x14ac:dyDescent="0.2">
      <c r="A98" s="173"/>
      <c r="B98" s="183"/>
      <c r="C98" s="213" t="s">
        <v>251</v>
      </c>
      <c r="D98" s="186"/>
      <c r="E98" s="190">
        <v>3.3</v>
      </c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7"/>
      <c r="U98" s="196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 t="s">
        <v>142</v>
      </c>
      <c r="AH98" s="172">
        <v>0</v>
      </c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</row>
    <row r="99" spans="1:60" outlineLevel="1" x14ac:dyDescent="0.2">
      <c r="A99" s="173"/>
      <c r="B99" s="183"/>
      <c r="C99" s="213" t="s">
        <v>252</v>
      </c>
      <c r="D99" s="186"/>
      <c r="E99" s="190">
        <v>7.2</v>
      </c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7"/>
      <c r="U99" s="196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 t="s">
        <v>142</v>
      </c>
      <c r="AH99" s="172">
        <v>0</v>
      </c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</row>
    <row r="100" spans="1:60" outlineLevel="1" x14ac:dyDescent="0.2">
      <c r="A100" s="173"/>
      <c r="B100" s="183"/>
      <c r="C100" s="213" t="s">
        <v>253</v>
      </c>
      <c r="D100" s="186"/>
      <c r="E100" s="190">
        <v>2.6</v>
      </c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7"/>
      <c r="U100" s="196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 t="s">
        <v>142</v>
      </c>
      <c r="AH100" s="172">
        <v>0</v>
      </c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</row>
    <row r="101" spans="1:60" ht="22.5" outlineLevel="1" x14ac:dyDescent="0.2">
      <c r="A101" s="173">
        <v>28</v>
      </c>
      <c r="B101" s="183" t="s">
        <v>254</v>
      </c>
      <c r="C101" s="212" t="s">
        <v>255</v>
      </c>
      <c r="D101" s="185" t="s">
        <v>250</v>
      </c>
      <c r="E101" s="189">
        <v>46.7</v>
      </c>
      <c r="F101" s="195"/>
      <c r="G101" s="196">
        <f>ROUND(E101*F101,2)</f>
        <v>0</v>
      </c>
      <c r="H101" s="195"/>
      <c r="I101" s="196">
        <f>ROUND(E101*H101,2)</f>
        <v>0</v>
      </c>
      <c r="J101" s="195"/>
      <c r="K101" s="196">
        <f>ROUND(E101*J101,2)</f>
        <v>0</v>
      </c>
      <c r="L101" s="196">
        <v>15</v>
      </c>
      <c r="M101" s="196">
        <f>G101*(1+L101/100)</f>
        <v>0</v>
      </c>
      <c r="N101" s="196">
        <v>4.9540000000000001E-2</v>
      </c>
      <c r="O101" s="196">
        <f>ROUND(E101*N101,2)</f>
        <v>2.31</v>
      </c>
      <c r="P101" s="196">
        <v>0</v>
      </c>
      <c r="Q101" s="196">
        <f>ROUND(E101*P101,2)</f>
        <v>0</v>
      </c>
      <c r="R101" s="196"/>
      <c r="S101" s="196"/>
      <c r="T101" s="197">
        <v>0</v>
      </c>
      <c r="U101" s="196">
        <f>ROUND(E101*T101,2)</f>
        <v>0</v>
      </c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 t="s">
        <v>154</v>
      </c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</row>
    <row r="102" spans="1:60" outlineLevel="1" x14ac:dyDescent="0.2">
      <c r="A102" s="173"/>
      <c r="B102" s="183"/>
      <c r="C102" s="213" t="s">
        <v>256</v>
      </c>
      <c r="D102" s="186"/>
      <c r="E102" s="190">
        <v>6.4</v>
      </c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7"/>
      <c r="U102" s="196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 t="s">
        <v>142</v>
      </c>
      <c r="AH102" s="172">
        <v>0</v>
      </c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</row>
    <row r="103" spans="1:60" outlineLevel="1" x14ac:dyDescent="0.2">
      <c r="A103" s="173"/>
      <c r="B103" s="183"/>
      <c r="C103" s="213" t="s">
        <v>257</v>
      </c>
      <c r="D103" s="186"/>
      <c r="E103" s="190">
        <v>16.8</v>
      </c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7"/>
      <c r="U103" s="196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 t="s">
        <v>142</v>
      </c>
      <c r="AH103" s="172">
        <v>0</v>
      </c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</row>
    <row r="104" spans="1:60" outlineLevel="1" x14ac:dyDescent="0.2">
      <c r="A104" s="173"/>
      <c r="B104" s="183"/>
      <c r="C104" s="213" t="s">
        <v>258</v>
      </c>
      <c r="D104" s="186"/>
      <c r="E104" s="190">
        <v>17.5</v>
      </c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7"/>
      <c r="U104" s="196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 t="s">
        <v>142</v>
      </c>
      <c r="AH104" s="172">
        <v>0</v>
      </c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</row>
    <row r="105" spans="1:60" outlineLevel="1" x14ac:dyDescent="0.2">
      <c r="A105" s="173"/>
      <c r="B105" s="183"/>
      <c r="C105" s="213" t="s">
        <v>259</v>
      </c>
      <c r="D105" s="186"/>
      <c r="E105" s="190">
        <v>6</v>
      </c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7"/>
      <c r="U105" s="196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 t="s">
        <v>142</v>
      </c>
      <c r="AH105" s="172">
        <v>0</v>
      </c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</row>
    <row r="106" spans="1:60" ht="22.5" outlineLevel="1" x14ac:dyDescent="0.2">
      <c r="A106" s="173">
        <v>29</v>
      </c>
      <c r="B106" s="183" t="s">
        <v>260</v>
      </c>
      <c r="C106" s="212" t="s">
        <v>261</v>
      </c>
      <c r="D106" s="185" t="s">
        <v>250</v>
      </c>
      <c r="E106" s="189">
        <v>57.85</v>
      </c>
      <c r="F106" s="195"/>
      <c r="G106" s="196">
        <f>ROUND(E106*F106,2)</f>
        <v>0</v>
      </c>
      <c r="H106" s="195"/>
      <c r="I106" s="196">
        <f>ROUND(E106*H106,2)</f>
        <v>0</v>
      </c>
      <c r="J106" s="195"/>
      <c r="K106" s="196">
        <f>ROUND(E106*J106,2)</f>
        <v>0</v>
      </c>
      <c r="L106" s="196">
        <v>15</v>
      </c>
      <c r="M106" s="196">
        <f>G106*(1+L106/100)</f>
        <v>0</v>
      </c>
      <c r="N106" s="196">
        <v>0.16403000000000001</v>
      </c>
      <c r="O106" s="196">
        <f>ROUND(E106*N106,2)</f>
        <v>9.49</v>
      </c>
      <c r="P106" s="196">
        <v>0</v>
      </c>
      <c r="Q106" s="196">
        <f>ROUND(E106*P106,2)</f>
        <v>0</v>
      </c>
      <c r="R106" s="196"/>
      <c r="S106" s="196"/>
      <c r="T106" s="197">
        <v>0</v>
      </c>
      <c r="U106" s="196">
        <f>ROUND(E106*T106,2)</f>
        <v>0</v>
      </c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 t="s">
        <v>154</v>
      </c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</row>
    <row r="107" spans="1:60" outlineLevel="1" x14ac:dyDescent="0.2">
      <c r="A107" s="173"/>
      <c r="B107" s="183"/>
      <c r="C107" s="213" t="s">
        <v>262</v>
      </c>
      <c r="D107" s="186"/>
      <c r="E107" s="190">
        <v>28.5</v>
      </c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7"/>
      <c r="U107" s="196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 t="s">
        <v>142</v>
      </c>
      <c r="AH107" s="172">
        <v>0</v>
      </c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</row>
    <row r="108" spans="1:60" outlineLevel="1" x14ac:dyDescent="0.2">
      <c r="A108" s="173"/>
      <c r="B108" s="183"/>
      <c r="C108" s="213" t="s">
        <v>263</v>
      </c>
      <c r="D108" s="186"/>
      <c r="E108" s="190">
        <v>23.1</v>
      </c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7"/>
      <c r="U108" s="196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 t="s">
        <v>142</v>
      </c>
      <c r="AH108" s="172">
        <v>0</v>
      </c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</row>
    <row r="109" spans="1:60" outlineLevel="1" x14ac:dyDescent="0.2">
      <c r="A109" s="173"/>
      <c r="B109" s="183"/>
      <c r="C109" s="213" t="s">
        <v>264</v>
      </c>
      <c r="D109" s="186"/>
      <c r="E109" s="190">
        <v>6.25</v>
      </c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7"/>
      <c r="U109" s="196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 t="s">
        <v>142</v>
      </c>
      <c r="AH109" s="172">
        <v>0</v>
      </c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</row>
    <row r="110" spans="1:60" outlineLevel="1" x14ac:dyDescent="0.2">
      <c r="A110" s="173">
        <v>30</v>
      </c>
      <c r="B110" s="183" t="s">
        <v>265</v>
      </c>
      <c r="C110" s="212" t="s">
        <v>266</v>
      </c>
      <c r="D110" s="185" t="s">
        <v>267</v>
      </c>
      <c r="E110" s="189">
        <v>12</v>
      </c>
      <c r="F110" s="195"/>
      <c r="G110" s="196">
        <f>ROUND(E110*F110,2)</f>
        <v>0</v>
      </c>
      <c r="H110" s="195"/>
      <c r="I110" s="196">
        <f>ROUND(E110*H110,2)</f>
        <v>0</v>
      </c>
      <c r="J110" s="195"/>
      <c r="K110" s="196">
        <f>ROUND(E110*J110,2)</f>
        <v>0</v>
      </c>
      <c r="L110" s="196">
        <v>15</v>
      </c>
      <c r="M110" s="196">
        <f>G110*(1+L110/100)</f>
        <v>0</v>
      </c>
      <c r="N110" s="196">
        <v>7.4999999999999997E-2</v>
      </c>
      <c r="O110" s="196">
        <f>ROUND(E110*N110,2)</f>
        <v>0.9</v>
      </c>
      <c r="P110" s="196">
        <v>0</v>
      </c>
      <c r="Q110" s="196">
        <f>ROUND(E110*P110,2)</f>
        <v>0</v>
      </c>
      <c r="R110" s="196"/>
      <c r="S110" s="196"/>
      <c r="T110" s="197">
        <v>0</v>
      </c>
      <c r="U110" s="196">
        <f>ROUND(E110*T110,2)</f>
        <v>0</v>
      </c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 t="s">
        <v>238</v>
      </c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</row>
    <row r="111" spans="1:60" outlineLevel="1" x14ac:dyDescent="0.2">
      <c r="A111" s="173">
        <v>31</v>
      </c>
      <c r="B111" s="183" t="s">
        <v>268</v>
      </c>
      <c r="C111" s="212" t="s">
        <v>269</v>
      </c>
      <c r="D111" s="185" t="s">
        <v>267</v>
      </c>
      <c r="E111" s="189">
        <v>19</v>
      </c>
      <c r="F111" s="195"/>
      <c r="G111" s="196">
        <f>ROUND(E111*F111,2)</f>
        <v>0</v>
      </c>
      <c r="H111" s="195"/>
      <c r="I111" s="196">
        <f>ROUND(E111*H111,2)</f>
        <v>0</v>
      </c>
      <c r="J111" s="195"/>
      <c r="K111" s="196">
        <f>ROUND(E111*J111,2)</f>
        <v>0</v>
      </c>
      <c r="L111" s="196">
        <v>15</v>
      </c>
      <c r="M111" s="196">
        <f>G111*(1+L111/100)</f>
        <v>0</v>
      </c>
      <c r="N111" s="196">
        <v>9.2999999999999999E-2</v>
      </c>
      <c r="O111" s="196">
        <f>ROUND(E111*N111,2)</f>
        <v>1.77</v>
      </c>
      <c r="P111" s="196">
        <v>0</v>
      </c>
      <c r="Q111" s="196">
        <f>ROUND(E111*P111,2)</f>
        <v>0</v>
      </c>
      <c r="R111" s="196"/>
      <c r="S111" s="196"/>
      <c r="T111" s="197">
        <v>0</v>
      </c>
      <c r="U111" s="196">
        <f>ROUND(E111*T111,2)</f>
        <v>0</v>
      </c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 t="s">
        <v>238</v>
      </c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</row>
    <row r="112" spans="1:60" outlineLevel="1" x14ac:dyDescent="0.2">
      <c r="A112" s="173">
        <v>32</v>
      </c>
      <c r="B112" s="183" t="s">
        <v>270</v>
      </c>
      <c r="C112" s="212" t="s">
        <v>271</v>
      </c>
      <c r="D112" s="185" t="s">
        <v>267</v>
      </c>
      <c r="E112" s="189">
        <v>3</v>
      </c>
      <c r="F112" s="195"/>
      <c r="G112" s="196">
        <f>ROUND(E112*F112,2)</f>
        <v>0</v>
      </c>
      <c r="H112" s="195"/>
      <c r="I112" s="196">
        <f>ROUND(E112*H112,2)</f>
        <v>0</v>
      </c>
      <c r="J112" s="195"/>
      <c r="K112" s="196">
        <f>ROUND(E112*J112,2)</f>
        <v>0</v>
      </c>
      <c r="L112" s="196">
        <v>15</v>
      </c>
      <c r="M112" s="196">
        <f>G112*(1+L112/100)</f>
        <v>0</v>
      </c>
      <c r="N112" s="196">
        <v>0.157</v>
      </c>
      <c r="O112" s="196">
        <f>ROUND(E112*N112,2)</f>
        <v>0.47</v>
      </c>
      <c r="P112" s="196">
        <v>0</v>
      </c>
      <c r="Q112" s="196">
        <f>ROUND(E112*P112,2)</f>
        <v>0</v>
      </c>
      <c r="R112" s="196"/>
      <c r="S112" s="196"/>
      <c r="T112" s="197">
        <v>0</v>
      </c>
      <c r="U112" s="196">
        <f>ROUND(E112*T112,2)</f>
        <v>0</v>
      </c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 t="s">
        <v>238</v>
      </c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</row>
    <row r="113" spans="1:60" x14ac:dyDescent="0.2">
      <c r="A113" s="179" t="s">
        <v>135</v>
      </c>
      <c r="B113" s="184" t="s">
        <v>65</v>
      </c>
      <c r="C113" s="214" t="s">
        <v>66</v>
      </c>
      <c r="D113" s="187"/>
      <c r="E113" s="191"/>
      <c r="F113" s="198"/>
      <c r="G113" s="198">
        <f>SUMIF(AG114:AG136,"&lt;&gt;NOR",G114:G136)</f>
        <v>0</v>
      </c>
      <c r="H113" s="198"/>
      <c r="I113" s="198">
        <f>SUM(I114:I136)</f>
        <v>0</v>
      </c>
      <c r="J113" s="198"/>
      <c r="K113" s="198">
        <f>SUM(K114:K136)</f>
        <v>0</v>
      </c>
      <c r="L113" s="198"/>
      <c r="M113" s="198">
        <f>SUM(M114:M136)</f>
        <v>0</v>
      </c>
      <c r="N113" s="198"/>
      <c r="O113" s="198">
        <f>SUM(O114:O136)</f>
        <v>9.6700000000000017</v>
      </c>
      <c r="P113" s="198"/>
      <c r="Q113" s="198">
        <f>SUM(Q114:Q136)</f>
        <v>0</v>
      </c>
      <c r="R113" s="198"/>
      <c r="S113" s="198"/>
      <c r="T113" s="199"/>
      <c r="U113" s="198">
        <f>SUM(U114:U136)</f>
        <v>190.91</v>
      </c>
      <c r="AG113" t="s">
        <v>136</v>
      </c>
    </row>
    <row r="114" spans="1:60" ht="22.5" outlineLevel="1" x14ac:dyDescent="0.2">
      <c r="A114" s="173">
        <v>33</v>
      </c>
      <c r="B114" s="183" t="s">
        <v>272</v>
      </c>
      <c r="C114" s="212" t="s">
        <v>273</v>
      </c>
      <c r="D114" s="185" t="s">
        <v>176</v>
      </c>
      <c r="E114" s="189">
        <v>89.12</v>
      </c>
      <c r="F114" s="195"/>
      <c r="G114" s="196">
        <f>ROUND(E114*F114,2)</f>
        <v>0</v>
      </c>
      <c r="H114" s="195"/>
      <c r="I114" s="196">
        <f>ROUND(E114*H114,2)</f>
        <v>0</v>
      </c>
      <c r="J114" s="195"/>
      <c r="K114" s="196">
        <f>ROUND(E114*J114,2)</f>
        <v>0</v>
      </c>
      <c r="L114" s="196">
        <v>15</v>
      </c>
      <c r="M114" s="196">
        <f>G114*(1+L114/100)</f>
        <v>0</v>
      </c>
      <c r="N114" s="196">
        <v>1.533E-2</v>
      </c>
      <c r="O114" s="196">
        <f>ROUND(E114*N114,2)</f>
        <v>1.37</v>
      </c>
      <c r="P114" s="196">
        <v>0</v>
      </c>
      <c r="Q114" s="196">
        <f>ROUND(E114*P114,2)</f>
        <v>0</v>
      </c>
      <c r="R114" s="196"/>
      <c r="S114" s="196"/>
      <c r="T114" s="197">
        <v>0.40570000000000001</v>
      </c>
      <c r="U114" s="196">
        <f>ROUND(E114*T114,2)</f>
        <v>36.159999999999997</v>
      </c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 t="s">
        <v>154</v>
      </c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</row>
    <row r="115" spans="1:60" outlineLevel="1" x14ac:dyDescent="0.2">
      <c r="A115" s="173"/>
      <c r="B115" s="183"/>
      <c r="C115" s="213" t="s">
        <v>274</v>
      </c>
      <c r="D115" s="186"/>
      <c r="E115" s="190">
        <v>2.08</v>
      </c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7"/>
      <c r="U115" s="196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 t="s">
        <v>142</v>
      </c>
      <c r="AH115" s="172">
        <v>0</v>
      </c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</row>
    <row r="116" spans="1:60" outlineLevel="1" x14ac:dyDescent="0.2">
      <c r="A116" s="173"/>
      <c r="B116" s="183"/>
      <c r="C116" s="213" t="s">
        <v>275</v>
      </c>
      <c r="D116" s="186"/>
      <c r="E116" s="190">
        <v>87.04</v>
      </c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7"/>
      <c r="U116" s="196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 t="s">
        <v>142</v>
      </c>
      <c r="AH116" s="172">
        <v>0</v>
      </c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</row>
    <row r="117" spans="1:60" outlineLevel="1" x14ac:dyDescent="0.2">
      <c r="A117" s="173">
        <v>34</v>
      </c>
      <c r="B117" s="183" t="s">
        <v>276</v>
      </c>
      <c r="C117" s="212" t="s">
        <v>277</v>
      </c>
      <c r="D117" s="185" t="s">
        <v>176</v>
      </c>
      <c r="E117" s="189">
        <v>387.93400000000003</v>
      </c>
      <c r="F117" s="195"/>
      <c r="G117" s="196">
        <f>ROUND(E117*F117,2)</f>
        <v>0</v>
      </c>
      <c r="H117" s="195"/>
      <c r="I117" s="196">
        <f>ROUND(E117*H117,2)</f>
        <v>0</v>
      </c>
      <c r="J117" s="195"/>
      <c r="K117" s="196">
        <f>ROUND(E117*J117,2)</f>
        <v>0</v>
      </c>
      <c r="L117" s="196">
        <v>15</v>
      </c>
      <c r="M117" s="196">
        <f>G117*(1+L117/100)</f>
        <v>0</v>
      </c>
      <c r="N117" s="196">
        <v>2.1399999999999999E-2</v>
      </c>
      <c r="O117" s="196">
        <f>ROUND(E117*N117,2)</f>
        <v>8.3000000000000007</v>
      </c>
      <c r="P117" s="196">
        <v>0</v>
      </c>
      <c r="Q117" s="196">
        <f>ROUND(E117*P117,2)</f>
        <v>0</v>
      </c>
      <c r="R117" s="196"/>
      <c r="S117" s="196"/>
      <c r="T117" s="197">
        <v>0.39892</v>
      </c>
      <c r="U117" s="196">
        <f>ROUND(E117*T117,2)</f>
        <v>154.75</v>
      </c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 t="s">
        <v>154</v>
      </c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</row>
    <row r="118" spans="1:60" outlineLevel="1" x14ac:dyDescent="0.2">
      <c r="A118" s="173"/>
      <c r="B118" s="183"/>
      <c r="C118" s="213" t="s">
        <v>278</v>
      </c>
      <c r="D118" s="186"/>
      <c r="E118" s="190">
        <v>23.41</v>
      </c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7"/>
      <c r="U118" s="196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 t="s">
        <v>142</v>
      </c>
      <c r="AH118" s="172">
        <v>0</v>
      </c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</row>
    <row r="119" spans="1:60" outlineLevel="1" x14ac:dyDescent="0.2">
      <c r="A119" s="173"/>
      <c r="B119" s="183"/>
      <c r="C119" s="213" t="s">
        <v>230</v>
      </c>
      <c r="D119" s="186"/>
      <c r="E119" s="190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7"/>
      <c r="U119" s="196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 t="s">
        <v>142</v>
      </c>
      <c r="AH119" s="172">
        <v>0</v>
      </c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</row>
    <row r="120" spans="1:60" outlineLevel="1" x14ac:dyDescent="0.2">
      <c r="A120" s="173"/>
      <c r="B120" s="183"/>
      <c r="C120" s="213" t="s">
        <v>279</v>
      </c>
      <c r="D120" s="186"/>
      <c r="E120" s="190">
        <v>30.24</v>
      </c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7"/>
      <c r="U120" s="196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 t="s">
        <v>142</v>
      </c>
      <c r="AH120" s="172">
        <v>0</v>
      </c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</row>
    <row r="121" spans="1:60" outlineLevel="1" x14ac:dyDescent="0.2">
      <c r="A121" s="173"/>
      <c r="B121" s="183"/>
      <c r="C121" s="213" t="s">
        <v>280</v>
      </c>
      <c r="D121" s="186"/>
      <c r="E121" s="190">
        <v>32.479999999999997</v>
      </c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7"/>
      <c r="U121" s="196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 t="s">
        <v>142</v>
      </c>
      <c r="AH121" s="172">
        <v>0</v>
      </c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</row>
    <row r="122" spans="1:60" outlineLevel="1" x14ac:dyDescent="0.2">
      <c r="A122" s="173"/>
      <c r="B122" s="183"/>
      <c r="C122" s="213" t="s">
        <v>281</v>
      </c>
      <c r="D122" s="186"/>
      <c r="E122" s="190">
        <v>26.62</v>
      </c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7"/>
      <c r="U122" s="196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 t="s">
        <v>142</v>
      </c>
      <c r="AH122" s="172">
        <v>0</v>
      </c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</row>
    <row r="123" spans="1:60" outlineLevel="1" x14ac:dyDescent="0.2">
      <c r="A123" s="173"/>
      <c r="B123" s="183"/>
      <c r="C123" s="213" t="s">
        <v>282</v>
      </c>
      <c r="D123" s="186"/>
      <c r="E123" s="190">
        <v>6.82</v>
      </c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7"/>
      <c r="U123" s="196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 t="s">
        <v>142</v>
      </c>
      <c r="AH123" s="172">
        <v>0</v>
      </c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</row>
    <row r="124" spans="1:60" outlineLevel="1" x14ac:dyDescent="0.2">
      <c r="A124" s="173"/>
      <c r="B124" s="183"/>
      <c r="C124" s="213" t="s">
        <v>283</v>
      </c>
      <c r="D124" s="186"/>
      <c r="E124" s="190">
        <v>33.47</v>
      </c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7"/>
      <c r="U124" s="196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 t="s">
        <v>142</v>
      </c>
      <c r="AH124" s="172">
        <v>0</v>
      </c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</row>
    <row r="125" spans="1:60" outlineLevel="1" x14ac:dyDescent="0.2">
      <c r="A125" s="173"/>
      <c r="B125" s="183"/>
      <c r="C125" s="213" t="s">
        <v>284</v>
      </c>
      <c r="D125" s="186"/>
      <c r="E125" s="190">
        <v>53.77</v>
      </c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7"/>
      <c r="U125" s="196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 t="s">
        <v>142</v>
      </c>
      <c r="AH125" s="172">
        <v>0</v>
      </c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</row>
    <row r="126" spans="1:60" outlineLevel="1" x14ac:dyDescent="0.2">
      <c r="A126" s="173"/>
      <c r="B126" s="183"/>
      <c r="C126" s="213" t="s">
        <v>285</v>
      </c>
      <c r="D126" s="186"/>
      <c r="E126" s="190">
        <v>29</v>
      </c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7"/>
      <c r="U126" s="196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 t="s">
        <v>142</v>
      </c>
      <c r="AH126" s="172">
        <v>0</v>
      </c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</row>
    <row r="127" spans="1:60" outlineLevel="1" x14ac:dyDescent="0.2">
      <c r="A127" s="173"/>
      <c r="B127" s="183"/>
      <c r="C127" s="213" t="s">
        <v>286</v>
      </c>
      <c r="D127" s="186"/>
      <c r="E127" s="190">
        <v>52.78</v>
      </c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7"/>
      <c r="U127" s="196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 t="s">
        <v>142</v>
      </c>
      <c r="AH127" s="172">
        <v>0</v>
      </c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</row>
    <row r="128" spans="1:60" outlineLevel="1" x14ac:dyDescent="0.2">
      <c r="A128" s="173"/>
      <c r="B128" s="183"/>
      <c r="C128" s="213" t="s">
        <v>287</v>
      </c>
      <c r="D128" s="186"/>
      <c r="E128" s="190">
        <v>44.98</v>
      </c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7"/>
      <c r="U128" s="196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 t="s">
        <v>142</v>
      </c>
      <c r="AH128" s="172">
        <v>0</v>
      </c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</row>
    <row r="129" spans="1:60" outlineLevel="1" x14ac:dyDescent="0.2">
      <c r="A129" s="173"/>
      <c r="B129" s="183"/>
      <c r="C129" s="213" t="s">
        <v>288</v>
      </c>
      <c r="D129" s="186"/>
      <c r="E129" s="190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7"/>
      <c r="U129" s="196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 t="s">
        <v>142</v>
      </c>
      <c r="AH129" s="172">
        <v>0</v>
      </c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2"/>
    </row>
    <row r="130" spans="1:60" outlineLevel="1" x14ac:dyDescent="0.2">
      <c r="A130" s="173"/>
      <c r="B130" s="183"/>
      <c r="C130" s="213" t="s">
        <v>289</v>
      </c>
      <c r="D130" s="186"/>
      <c r="E130" s="190">
        <v>29.75</v>
      </c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7"/>
      <c r="U130" s="196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 t="s">
        <v>142</v>
      </c>
      <c r="AH130" s="172">
        <v>0</v>
      </c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</row>
    <row r="131" spans="1:60" outlineLevel="1" x14ac:dyDescent="0.2">
      <c r="A131" s="173"/>
      <c r="B131" s="183"/>
      <c r="C131" s="213" t="s">
        <v>290</v>
      </c>
      <c r="D131" s="186"/>
      <c r="E131" s="190">
        <v>14.88</v>
      </c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7"/>
      <c r="U131" s="196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 t="s">
        <v>142</v>
      </c>
      <c r="AH131" s="172">
        <v>0</v>
      </c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</row>
    <row r="132" spans="1:60" outlineLevel="1" x14ac:dyDescent="0.2">
      <c r="A132" s="173"/>
      <c r="B132" s="183"/>
      <c r="C132" s="213" t="s">
        <v>291</v>
      </c>
      <c r="D132" s="186"/>
      <c r="E132" s="190">
        <v>4</v>
      </c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7"/>
      <c r="U132" s="196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 t="s">
        <v>142</v>
      </c>
      <c r="AH132" s="172">
        <v>0</v>
      </c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</row>
    <row r="133" spans="1:60" outlineLevel="1" x14ac:dyDescent="0.2">
      <c r="A133" s="173"/>
      <c r="B133" s="183"/>
      <c r="C133" s="213" t="s">
        <v>292</v>
      </c>
      <c r="D133" s="186"/>
      <c r="E133" s="190">
        <v>22.95</v>
      </c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7"/>
      <c r="U133" s="196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 t="s">
        <v>142</v>
      </c>
      <c r="AH133" s="172">
        <v>0</v>
      </c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</row>
    <row r="134" spans="1:60" outlineLevel="1" x14ac:dyDescent="0.2">
      <c r="A134" s="173"/>
      <c r="B134" s="183"/>
      <c r="C134" s="213" t="s">
        <v>293</v>
      </c>
      <c r="D134" s="186"/>
      <c r="E134" s="190">
        <v>21.63</v>
      </c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7"/>
      <c r="U134" s="196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 t="s">
        <v>142</v>
      </c>
      <c r="AH134" s="172">
        <v>0</v>
      </c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</row>
    <row r="135" spans="1:60" outlineLevel="1" x14ac:dyDescent="0.2">
      <c r="A135" s="173"/>
      <c r="B135" s="183"/>
      <c r="C135" s="213" t="s">
        <v>294</v>
      </c>
      <c r="D135" s="186"/>
      <c r="E135" s="190">
        <v>25.38</v>
      </c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7"/>
      <c r="U135" s="196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 t="s">
        <v>142</v>
      </c>
      <c r="AH135" s="172">
        <v>0</v>
      </c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</row>
    <row r="136" spans="1:60" outlineLevel="1" x14ac:dyDescent="0.2">
      <c r="A136" s="173"/>
      <c r="B136" s="183"/>
      <c r="C136" s="213" t="s">
        <v>295</v>
      </c>
      <c r="D136" s="186"/>
      <c r="E136" s="190">
        <v>-64.2</v>
      </c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7"/>
      <c r="U136" s="196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 t="s">
        <v>142</v>
      </c>
      <c r="AH136" s="172">
        <v>0</v>
      </c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</row>
    <row r="137" spans="1:60" x14ac:dyDescent="0.2">
      <c r="A137" s="179" t="s">
        <v>135</v>
      </c>
      <c r="B137" s="184" t="s">
        <v>67</v>
      </c>
      <c r="C137" s="214" t="s">
        <v>68</v>
      </c>
      <c r="D137" s="187"/>
      <c r="E137" s="191"/>
      <c r="F137" s="198"/>
      <c r="G137" s="198">
        <f>SUMIF(AG138:AG177,"&lt;&gt;NOR",G138:G177)</f>
        <v>0</v>
      </c>
      <c r="H137" s="198"/>
      <c r="I137" s="198">
        <f>SUM(I138:I177)</f>
        <v>0</v>
      </c>
      <c r="J137" s="198"/>
      <c r="K137" s="198">
        <f>SUM(K138:K177)</f>
        <v>0</v>
      </c>
      <c r="L137" s="198"/>
      <c r="M137" s="198">
        <f>SUM(M138:M177)</f>
        <v>0</v>
      </c>
      <c r="N137" s="198"/>
      <c r="O137" s="198">
        <f>SUM(O138:O177)</f>
        <v>0</v>
      </c>
      <c r="P137" s="198"/>
      <c r="Q137" s="198">
        <f>SUM(Q138:Q177)</f>
        <v>0</v>
      </c>
      <c r="R137" s="198"/>
      <c r="S137" s="198"/>
      <c r="T137" s="199"/>
      <c r="U137" s="198">
        <f>SUM(U138:U177)</f>
        <v>0</v>
      </c>
      <c r="AG137" t="s">
        <v>136</v>
      </c>
    </row>
    <row r="138" spans="1:60" outlineLevel="1" x14ac:dyDescent="0.2">
      <c r="A138" s="173">
        <v>35</v>
      </c>
      <c r="B138" s="183" t="s">
        <v>296</v>
      </c>
      <c r="C138" s="212" t="s">
        <v>297</v>
      </c>
      <c r="D138" s="185" t="s">
        <v>250</v>
      </c>
      <c r="E138" s="189">
        <v>136.80000000000001</v>
      </c>
      <c r="F138" s="195"/>
      <c r="G138" s="196">
        <f>ROUND(E138*F138,2)</f>
        <v>0</v>
      </c>
      <c r="H138" s="195"/>
      <c r="I138" s="196">
        <f>ROUND(E138*H138,2)</f>
        <v>0</v>
      </c>
      <c r="J138" s="195"/>
      <c r="K138" s="196">
        <f>ROUND(E138*J138,2)</f>
        <v>0</v>
      </c>
      <c r="L138" s="196">
        <v>15</v>
      </c>
      <c r="M138" s="196">
        <f>G138*(1+L138/100)</f>
        <v>0</v>
      </c>
      <c r="N138" s="196">
        <v>0</v>
      </c>
      <c r="O138" s="196">
        <f>ROUND(E138*N138,2)</f>
        <v>0</v>
      </c>
      <c r="P138" s="196">
        <v>0</v>
      </c>
      <c r="Q138" s="196">
        <f>ROUND(E138*P138,2)</f>
        <v>0</v>
      </c>
      <c r="R138" s="196"/>
      <c r="S138" s="196"/>
      <c r="T138" s="197">
        <v>0</v>
      </c>
      <c r="U138" s="196">
        <f>ROUND(E138*T138,2)</f>
        <v>0</v>
      </c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 t="s">
        <v>140</v>
      </c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</row>
    <row r="139" spans="1:60" outlineLevel="1" x14ac:dyDescent="0.2">
      <c r="A139" s="173">
        <v>36</v>
      </c>
      <c r="B139" s="183" t="s">
        <v>298</v>
      </c>
      <c r="C139" s="212" t="s">
        <v>299</v>
      </c>
      <c r="D139" s="185" t="s">
        <v>250</v>
      </c>
      <c r="E139" s="189">
        <v>136.80000000000001</v>
      </c>
      <c r="F139" s="195"/>
      <c r="G139" s="196">
        <f>ROUND(E139*F139,2)</f>
        <v>0</v>
      </c>
      <c r="H139" s="195"/>
      <c r="I139" s="196">
        <f>ROUND(E139*H139,2)</f>
        <v>0</v>
      </c>
      <c r="J139" s="195"/>
      <c r="K139" s="196">
        <f>ROUND(E139*J139,2)</f>
        <v>0</v>
      </c>
      <c r="L139" s="196">
        <v>15</v>
      </c>
      <c r="M139" s="196">
        <f>G139*(1+L139/100)</f>
        <v>0</v>
      </c>
      <c r="N139" s="196">
        <v>0</v>
      </c>
      <c r="O139" s="196">
        <f>ROUND(E139*N139,2)</f>
        <v>0</v>
      </c>
      <c r="P139" s="196">
        <v>0</v>
      </c>
      <c r="Q139" s="196">
        <f>ROUND(E139*P139,2)</f>
        <v>0</v>
      </c>
      <c r="R139" s="196"/>
      <c r="S139" s="196"/>
      <c r="T139" s="197">
        <v>0</v>
      </c>
      <c r="U139" s="196">
        <f>ROUND(E139*T139,2)</f>
        <v>0</v>
      </c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 t="s">
        <v>140</v>
      </c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2"/>
      <c r="AT139" s="172"/>
      <c r="AU139" s="172"/>
      <c r="AV139" s="172"/>
      <c r="AW139" s="172"/>
      <c r="AX139" s="172"/>
      <c r="AY139" s="172"/>
      <c r="AZ139" s="172"/>
      <c r="BA139" s="172"/>
      <c r="BB139" s="172"/>
      <c r="BC139" s="172"/>
      <c r="BD139" s="172"/>
      <c r="BE139" s="172"/>
      <c r="BF139" s="172"/>
      <c r="BG139" s="172"/>
      <c r="BH139" s="172"/>
    </row>
    <row r="140" spans="1:60" outlineLevel="1" x14ac:dyDescent="0.2">
      <c r="A140" s="173"/>
      <c r="B140" s="183"/>
      <c r="C140" s="213" t="s">
        <v>300</v>
      </c>
      <c r="D140" s="186"/>
      <c r="E140" s="190">
        <v>136.80000000000001</v>
      </c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7"/>
      <c r="U140" s="196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 t="s">
        <v>142</v>
      </c>
      <c r="AH140" s="172">
        <v>0</v>
      </c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</row>
    <row r="141" spans="1:60" ht="22.5" outlineLevel="1" x14ac:dyDescent="0.2">
      <c r="A141" s="173">
        <v>37</v>
      </c>
      <c r="B141" s="183" t="s">
        <v>301</v>
      </c>
      <c r="C141" s="212" t="s">
        <v>302</v>
      </c>
      <c r="D141" s="185" t="s">
        <v>176</v>
      </c>
      <c r="E141" s="189">
        <v>117.9</v>
      </c>
      <c r="F141" s="195"/>
      <c r="G141" s="196">
        <f>ROUND(E141*F141,2)</f>
        <v>0</v>
      </c>
      <c r="H141" s="195"/>
      <c r="I141" s="196">
        <f>ROUND(E141*H141,2)</f>
        <v>0</v>
      </c>
      <c r="J141" s="195"/>
      <c r="K141" s="196">
        <f>ROUND(E141*J141,2)</f>
        <v>0</v>
      </c>
      <c r="L141" s="196">
        <v>15</v>
      </c>
      <c r="M141" s="196">
        <f>G141*(1+L141/100)</f>
        <v>0</v>
      </c>
      <c r="N141" s="196">
        <v>0</v>
      </c>
      <c r="O141" s="196">
        <f>ROUND(E141*N141,2)</f>
        <v>0</v>
      </c>
      <c r="P141" s="196">
        <v>0</v>
      </c>
      <c r="Q141" s="196">
        <f>ROUND(E141*P141,2)</f>
        <v>0</v>
      </c>
      <c r="R141" s="196"/>
      <c r="S141" s="196"/>
      <c r="T141" s="197">
        <v>0</v>
      </c>
      <c r="U141" s="196">
        <f>ROUND(E141*T141,2)</f>
        <v>0</v>
      </c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 t="s">
        <v>140</v>
      </c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72"/>
      <c r="BF141" s="172"/>
      <c r="BG141" s="172"/>
      <c r="BH141" s="172"/>
    </row>
    <row r="142" spans="1:60" outlineLevel="1" x14ac:dyDescent="0.2">
      <c r="A142" s="173"/>
      <c r="B142" s="183"/>
      <c r="C142" s="213" t="s">
        <v>303</v>
      </c>
      <c r="D142" s="186"/>
      <c r="E142" s="190">
        <v>117.9</v>
      </c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7"/>
      <c r="U142" s="196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 t="s">
        <v>142</v>
      </c>
      <c r="AH142" s="172">
        <v>0</v>
      </c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</row>
    <row r="143" spans="1:60" ht="22.5" outlineLevel="1" x14ac:dyDescent="0.2">
      <c r="A143" s="173">
        <v>38</v>
      </c>
      <c r="B143" s="183" t="s">
        <v>304</v>
      </c>
      <c r="C143" s="212" t="s">
        <v>305</v>
      </c>
      <c r="D143" s="185" t="s">
        <v>176</v>
      </c>
      <c r="E143" s="189">
        <v>1.89</v>
      </c>
      <c r="F143" s="195"/>
      <c r="G143" s="196">
        <f>ROUND(E143*F143,2)</f>
        <v>0</v>
      </c>
      <c r="H143" s="195"/>
      <c r="I143" s="196">
        <f>ROUND(E143*H143,2)</f>
        <v>0</v>
      </c>
      <c r="J143" s="195"/>
      <c r="K143" s="196">
        <f>ROUND(E143*J143,2)</f>
        <v>0</v>
      </c>
      <c r="L143" s="196">
        <v>15</v>
      </c>
      <c r="M143" s="196">
        <f>G143*(1+L143/100)</f>
        <v>0</v>
      </c>
      <c r="N143" s="196">
        <v>0</v>
      </c>
      <c r="O143" s="196">
        <f>ROUND(E143*N143,2)</f>
        <v>0</v>
      </c>
      <c r="P143" s="196">
        <v>0</v>
      </c>
      <c r="Q143" s="196">
        <f>ROUND(E143*P143,2)</f>
        <v>0</v>
      </c>
      <c r="R143" s="196"/>
      <c r="S143" s="196"/>
      <c r="T143" s="197">
        <v>0</v>
      </c>
      <c r="U143" s="196">
        <f>ROUND(E143*T143,2)</f>
        <v>0</v>
      </c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 t="s">
        <v>140</v>
      </c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</row>
    <row r="144" spans="1:60" outlineLevel="1" x14ac:dyDescent="0.2">
      <c r="A144" s="173"/>
      <c r="B144" s="183"/>
      <c r="C144" s="213" t="s">
        <v>306</v>
      </c>
      <c r="D144" s="186"/>
      <c r="E144" s="190">
        <v>1.89</v>
      </c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7"/>
      <c r="U144" s="196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 t="s">
        <v>142</v>
      </c>
      <c r="AH144" s="172">
        <v>0</v>
      </c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</row>
    <row r="145" spans="1:60" outlineLevel="1" x14ac:dyDescent="0.2">
      <c r="A145" s="173">
        <v>39</v>
      </c>
      <c r="B145" s="183" t="s">
        <v>307</v>
      </c>
      <c r="C145" s="212" t="s">
        <v>308</v>
      </c>
      <c r="D145" s="185" t="s">
        <v>250</v>
      </c>
      <c r="E145" s="189">
        <v>136.80000000000001</v>
      </c>
      <c r="F145" s="195"/>
      <c r="G145" s="196">
        <f>ROUND(E145*F145,2)</f>
        <v>0</v>
      </c>
      <c r="H145" s="195"/>
      <c r="I145" s="196">
        <f>ROUND(E145*H145,2)</f>
        <v>0</v>
      </c>
      <c r="J145" s="195"/>
      <c r="K145" s="196">
        <f>ROUND(E145*J145,2)</f>
        <v>0</v>
      </c>
      <c r="L145" s="196">
        <v>15</v>
      </c>
      <c r="M145" s="196">
        <f>G145*(1+L145/100)</f>
        <v>0</v>
      </c>
      <c r="N145" s="196">
        <v>0</v>
      </c>
      <c r="O145" s="196">
        <f>ROUND(E145*N145,2)</f>
        <v>0</v>
      </c>
      <c r="P145" s="196">
        <v>0</v>
      </c>
      <c r="Q145" s="196">
        <f>ROUND(E145*P145,2)</f>
        <v>0</v>
      </c>
      <c r="R145" s="196"/>
      <c r="S145" s="196"/>
      <c r="T145" s="197">
        <v>0</v>
      </c>
      <c r="U145" s="196">
        <f>ROUND(E145*T145,2)</f>
        <v>0</v>
      </c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 t="s">
        <v>140</v>
      </c>
      <c r="AH145" s="172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72"/>
      <c r="AT145" s="172"/>
      <c r="AU145" s="172"/>
      <c r="AV145" s="172"/>
      <c r="AW145" s="172"/>
      <c r="AX145" s="172"/>
      <c r="AY145" s="172"/>
      <c r="AZ145" s="172"/>
      <c r="BA145" s="172"/>
      <c r="BB145" s="172"/>
      <c r="BC145" s="172"/>
      <c r="BD145" s="172"/>
      <c r="BE145" s="172"/>
      <c r="BF145" s="172"/>
      <c r="BG145" s="172"/>
      <c r="BH145" s="172"/>
    </row>
    <row r="146" spans="1:60" ht="22.5" outlineLevel="1" x14ac:dyDescent="0.2">
      <c r="A146" s="173">
        <v>40</v>
      </c>
      <c r="B146" s="183" t="s">
        <v>309</v>
      </c>
      <c r="C146" s="212" t="s">
        <v>310</v>
      </c>
      <c r="D146" s="185" t="s">
        <v>311</v>
      </c>
      <c r="E146" s="189">
        <v>261</v>
      </c>
      <c r="F146" s="195"/>
      <c r="G146" s="196">
        <f>ROUND(E146*F146,2)</f>
        <v>0</v>
      </c>
      <c r="H146" s="195"/>
      <c r="I146" s="196">
        <f>ROUND(E146*H146,2)</f>
        <v>0</v>
      </c>
      <c r="J146" s="195"/>
      <c r="K146" s="196">
        <f>ROUND(E146*J146,2)</f>
        <v>0</v>
      </c>
      <c r="L146" s="196">
        <v>15</v>
      </c>
      <c r="M146" s="196">
        <f>G146*(1+L146/100)</f>
        <v>0</v>
      </c>
      <c r="N146" s="196">
        <v>0</v>
      </c>
      <c r="O146" s="196">
        <f>ROUND(E146*N146,2)</f>
        <v>0</v>
      </c>
      <c r="P146" s="196">
        <v>0</v>
      </c>
      <c r="Q146" s="196">
        <f>ROUND(E146*P146,2)</f>
        <v>0</v>
      </c>
      <c r="R146" s="196"/>
      <c r="S146" s="196"/>
      <c r="T146" s="197">
        <v>0</v>
      </c>
      <c r="U146" s="196">
        <f>ROUND(E146*T146,2)</f>
        <v>0</v>
      </c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 t="s">
        <v>140</v>
      </c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</row>
    <row r="147" spans="1:60" outlineLevel="1" x14ac:dyDescent="0.2">
      <c r="A147" s="173">
        <v>41</v>
      </c>
      <c r="B147" s="183" t="s">
        <v>312</v>
      </c>
      <c r="C147" s="212" t="s">
        <v>313</v>
      </c>
      <c r="D147" s="185" t="s">
        <v>267</v>
      </c>
      <c r="E147" s="189">
        <v>304</v>
      </c>
      <c r="F147" s="195"/>
      <c r="G147" s="196">
        <f>ROUND(E147*F147,2)</f>
        <v>0</v>
      </c>
      <c r="H147" s="195"/>
      <c r="I147" s="196">
        <f>ROUND(E147*H147,2)</f>
        <v>0</v>
      </c>
      <c r="J147" s="195"/>
      <c r="K147" s="196">
        <f>ROUND(E147*J147,2)</f>
        <v>0</v>
      </c>
      <c r="L147" s="196">
        <v>15</v>
      </c>
      <c r="M147" s="196">
        <f>G147*(1+L147/100)</f>
        <v>0</v>
      </c>
      <c r="N147" s="196">
        <v>0</v>
      </c>
      <c r="O147" s="196">
        <f>ROUND(E147*N147,2)</f>
        <v>0</v>
      </c>
      <c r="P147" s="196">
        <v>0</v>
      </c>
      <c r="Q147" s="196">
        <f>ROUND(E147*P147,2)</f>
        <v>0</v>
      </c>
      <c r="R147" s="196"/>
      <c r="S147" s="196"/>
      <c r="T147" s="197">
        <v>0</v>
      </c>
      <c r="U147" s="196">
        <f>ROUND(E147*T147,2)</f>
        <v>0</v>
      </c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 t="s">
        <v>140</v>
      </c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</row>
    <row r="148" spans="1:60" outlineLevel="1" x14ac:dyDescent="0.2">
      <c r="A148" s="173"/>
      <c r="B148" s="183"/>
      <c r="C148" s="213" t="s">
        <v>314</v>
      </c>
      <c r="D148" s="186"/>
      <c r="E148" s="190">
        <v>304</v>
      </c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7"/>
      <c r="U148" s="196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 t="s">
        <v>142</v>
      </c>
      <c r="AH148" s="172">
        <v>0</v>
      </c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</row>
    <row r="149" spans="1:60" ht="22.5" outlineLevel="1" x14ac:dyDescent="0.2">
      <c r="A149" s="173">
        <v>42</v>
      </c>
      <c r="B149" s="183" t="s">
        <v>315</v>
      </c>
      <c r="C149" s="212" t="s">
        <v>316</v>
      </c>
      <c r="D149" s="185" t="s">
        <v>176</v>
      </c>
      <c r="E149" s="189">
        <v>44.468000000000004</v>
      </c>
      <c r="F149" s="195"/>
      <c r="G149" s="196">
        <f>ROUND(E149*F149,2)</f>
        <v>0</v>
      </c>
      <c r="H149" s="195"/>
      <c r="I149" s="196">
        <f>ROUND(E149*H149,2)</f>
        <v>0</v>
      </c>
      <c r="J149" s="195"/>
      <c r="K149" s="196">
        <f>ROUND(E149*J149,2)</f>
        <v>0</v>
      </c>
      <c r="L149" s="196">
        <v>15</v>
      </c>
      <c r="M149" s="196">
        <f>G149*(1+L149/100)</f>
        <v>0</v>
      </c>
      <c r="N149" s="196">
        <v>0</v>
      </c>
      <c r="O149" s="196">
        <f>ROUND(E149*N149,2)</f>
        <v>0</v>
      </c>
      <c r="P149" s="196">
        <v>0</v>
      </c>
      <c r="Q149" s="196">
        <f>ROUND(E149*P149,2)</f>
        <v>0</v>
      </c>
      <c r="R149" s="196"/>
      <c r="S149" s="196"/>
      <c r="T149" s="197">
        <v>0</v>
      </c>
      <c r="U149" s="196">
        <f>ROUND(E149*T149,2)</f>
        <v>0</v>
      </c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 t="s">
        <v>140</v>
      </c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</row>
    <row r="150" spans="1:60" outlineLevel="1" x14ac:dyDescent="0.2">
      <c r="A150" s="173"/>
      <c r="B150" s="183"/>
      <c r="C150" s="213" t="s">
        <v>317</v>
      </c>
      <c r="D150" s="186"/>
      <c r="E150" s="190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7"/>
      <c r="U150" s="196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 t="s">
        <v>142</v>
      </c>
      <c r="AH150" s="172">
        <v>0</v>
      </c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</row>
    <row r="151" spans="1:60" outlineLevel="1" x14ac:dyDescent="0.2">
      <c r="A151" s="173"/>
      <c r="B151" s="183"/>
      <c r="C151" s="213" t="s">
        <v>318</v>
      </c>
      <c r="D151" s="186"/>
      <c r="E151" s="190">
        <v>14.85</v>
      </c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7"/>
      <c r="U151" s="196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 t="s">
        <v>142</v>
      </c>
      <c r="AH151" s="172">
        <v>0</v>
      </c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2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</row>
    <row r="152" spans="1:60" outlineLevel="1" x14ac:dyDescent="0.2">
      <c r="A152" s="173"/>
      <c r="B152" s="183"/>
      <c r="C152" s="213" t="s">
        <v>319</v>
      </c>
      <c r="D152" s="186"/>
      <c r="E152" s="190">
        <v>9.6199999999999992</v>
      </c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7"/>
      <c r="U152" s="196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 t="s">
        <v>142</v>
      </c>
      <c r="AH152" s="172">
        <v>0</v>
      </c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</row>
    <row r="153" spans="1:60" outlineLevel="1" x14ac:dyDescent="0.2">
      <c r="A153" s="173"/>
      <c r="B153" s="183"/>
      <c r="C153" s="213" t="s">
        <v>320</v>
      </c>
      <c r="D153" s="186"/>
      <c r="E153" s="190">
        <v>4</v>
      </c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7"/>
      <c r="U153" s="196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 t="s">
        <v>142</v>
      </c>
      <c r="AH153" s="172">
        <v>0</v>
      </c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</row>
    <row r="154" spans="1:60" outlineLevel="1" x14ac:dyDescent="0.2">
      <c r="A154" s="173"/>
      <c r="B154" s="183"/>
      <c r="C154" s="213" t="s">
        <v>321</v>
      </c>
      <c r="D154" s="186"/>
      <c r="E154" s="190">
        <v>13</v>
      </c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7"/>
      <c r="U154" s="196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 t="s">
        <v>142</v>
      </c>
      <c r="AH154" s="172">
        <v>0</v>
      </c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2"/>
      <c r="AT154" s="172"/>
      <c r="AU154" s="172"/>
      <c r="AV154" s="172"/>
      <c r="AW154" s="172"/>
      <c r="AX154" s="172"/>
      <c r="AY154" s="172"/>
      <c r="AZ154" s="172"/>
      <c r="BA154" s="172"/>
      <c r="BB154" s="172"/>
      <c r="BC154" s="172"/>
      <c r="BD154" s="172"/>
      <c r="BE154" s="172"/>
      <c r="BF154" s="172"/>
      <c r="BG154" s="172"/>
      <c r="BH154" s="172"/>
    </row>
    <row r="155" spans="1:60" outlineLevel="1" x14ac:dyDescent="0.2">
      <c r="A155" s="173"/>
      <c r="B155" s="183"/>
      <c r="C155" s="213" t="s">
        <v>322</v>
      </c>
      <c r="D155" s="186"/>
      <c r="E155" s="190">
        <v>3</v>
      </c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7"/>
      <c r="U155" s="196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 t="s">
        <v>142</v>
      </c>
      <c r="AH155" s="172">
        <v>0</v>
      </c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2"/>
      <c r="AT155" s="172"/>
      <c r="AU155" s="172"/>
      <c r="AV155" s="172"/>
      <c r="AW155" s="172"/>
      <c r="AX155" s="172"/>
      <c r="AY155" s="172"/>
      <c r="AZ155" s="172"/>
      <c r="BA155" s="172"/>
      <c r="BB155" s="172"/>
      <c r="BC155" s="172"/>
      <c r="BD155" s="172"/>
      <c r="BE155" s="172"/>
      <c r="BF155" s="172"/>
      <c r="BG155" s="172"/>
      <c r="BH155" s="172"/>
    </row>
    <row r="156" spans="1:60" ht="22.5" outlineLevel="1" x14ac:dyDescent="0.2">
      <c r="A156" s="173">
        <v>43</v>
      </c>
      <c r="B156" s="183" t="s">
        <v>323</v>
      </c>
      <c r="C156" s="212" t="s">
        <v>324</v>
      </c>
      <c r="D156" s="185" t="s">
        <v>176</v>
      </c>
      <c r="E156" s="189">
        <v>44.468000000000004</v>
      </c>
      <c r="F156" s="195"/>
      <c r="G156" s="196">
        <f>ROUND(E156*F156,2)</f>
        <v>0</v>
      </c>
      <c r="H156" s="195"/>
      <c r="I156" s="196">
        <f>ROUND(E156*H156,2)</f>
        <v>0</v>
      </c>
      <c r="J156" s="195"/>
      <c r="K156" s="196">
        <f>ROUND(E156*J156,2)</f>
        <v>0</v>
      </c>
      <c r="L156" s="196">
        <v>15</v>
      </c>
      <c r="M156" s="196">
        <f>G156*(1+L156/100)</f>
        <v>0</v>
      </c>
      <c r="N156" s="196">
        <v>0</v>
      </c>
      <c r="O156" s="196">
        <f>ROUND(E156*N156,2)</f>
        <v>0</v>
      </c>
      <c r="P156" s="196">
        <v>0</v>
      </c>
      <c r="Q156" s="196">
        <f>ROUND(E156*P156,2)</f>
        <v>0</v>
      </c>
      <c r="R156" s="196"/>
      <c r="S156" s="196"/>
      <c r="T156" s="197">
        <v>0</v>
      </c>
      <c r="U156" s="196">
        <f>ROUND(E156*T156,2)</f>
        <v>0</v>
      </c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 t="s">
        <v>140</v>
      </c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2"/>
      <c r="AT156" s="172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72"/>
      <c r="BF156" s="172"/>
      <c r="BG156" s="172"/>
      <c r="BH156" s="172"/>
    </row>
    <row r="157" spans="1:60" outlineLevel="1" x14ac:dyDescent="0.2">
      <c r="A157" s="173"/>
      <c r="B157" s="183"/>
      <c r="C157" s="213" t="s">
        <v>317</v>
      </c>
      <c r="D157" s="186"/>
      <c r="E157" s="190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7"/>
      <c r="U157" s="196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 t="s">
        <v>142</v>
      </c>
      <c r="AH157" s="172">
        <v>0</v>
      </c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72"/>
      <c r="BF157" s="172"/>
      <c r="BG157" s="172"/>
      <c r="BH157" s="172"/>
    </row>
    <row r="158" spans="1:60" outlineLevel="1" x14ac:dyDescent="0.2">
      <c r="A158" s="173"/>
      <c r="B158" s="183"/>
      <c r="C158" s="213" t="s">
        <v>318</v>
      </c>
      <c r="D158" s="186"/>
      <c r="E158" s="190">
        <v>14.85</v>
      </c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7"/>
      <c r="U158" s="196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 t="s">
        <v>142</v>
      </c>
      <c r="AH158" s="172">
        <v>0</v>
      </c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</row>
    <row r="159" spans="1:60" outlineLevel="1" x14ac:dyDescent="0.2">
      <c r="A159" s="173"/>
      <c r="B159" s="183"/>
      <c r="C159" s="213" t="s">
        <v>319</v>
      </c>
      <c r="D159" s="186"/>
      <c r="E159" s="190">
        <v>9.6199999999999992</v>
      </c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7"/>
      <c r="U159" s="196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 t="s">
        <v>142</v>
      </c>
      <c r="AH159" s="172">
        <v>0</v>
      </c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172"/>
      <c r="BA159" s="172"/>
      <c r="BB159" s="172"/>
      <c r="BC159" s="172"/>
      <c r="BD159" s="172"/>
      <c r="BE159" s="172"/>
      <c r="BF159" s="172"/>
      <c r="BG159" s="172"/>
      <c r="BH159" s="172"/>
    </row>
    <row r="160" spans="1:60" outlineLevel="1" x14ac:dyDescent="0.2">
      <c r="A160" s="173"/>
      <c r="B160" s="183"/>
      <c r="C160" s="213" t="s">
        <v>320</v>
      </c>
      <c r="D160" s="186"/>
      <c r="E160" s="190">
        <v>4</v>
      </c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7"/>
      <c r="U160" s="196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 t="s">
        <v>142</v>
      </c>
      <c r="AH160" s="172">
        <v>0</v>
      </c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2"/>
      <c r="AT160" s="172"/>
      <c r="AU160" s="172"/>
      <c r="AV160" s="172"/>
      <c r="AW160" s="172"/>
      <c r="AX160" s="172"/>
      <c r="AY160" s="172"/>
      <c r="AZ160" s="172"/>
      <c r="BA160" s="172"/>
      <c r="BB160" s="172"/>
      <c r="BC160" s="172"/>
      <c r="BD160" s="172"/>
      <c r="BE160" s="172"/>
      <c r="BF160" s="172"/>
      <c r="BG160" s="172"/>
      <c r="BH160" s="172"/>
    </row>
    <row r="161" spans="1:60" outlineLevel="1" x14ac:dyDescent="0.2">
      <c r="A161" s="173"/>
      <c r="B161" s="183"/>
      <c r="C161" s="213" t="s">
        <v>321</v>
      </c>
      <c r="D161" s="186"/>
      <c r="E161" s="190">
        <v>13</v>
      </c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7"/>
      <c r="U161" s="196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 t="s">
        <v>142</v>
      </c>
      <c r="AH161" s="172">
        <v>0</v>
      </c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72"/>
      <c r="BF161" s="172"/>
      <c r="BG161" s="172"/>
      <c r="BH161" s="172"/>
    </row>
    <row r="162" spans="1:60" outlineLevel="1" x14ac:dyDescent="0.2">
      <c r="A162" s="173"/>
      <c r="B162" s="183"/>
      <c r="C162" s="213" t="s">
        <v>322</v>
      </c>
      <c r="D162" s="186"/>
      <c r="E162" s="190">
        <v>3</v>
      </c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7"/>
      <c r="U162" s="196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 t="s">
        <v>142</v>
      </c>
      <c r="AH162" s="172">
        <v>0</v>
      </c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2"/>
      <c r="BC162" s="172"/>
      <c r="BD162" s="172"/>
      <c r="BE162" s="172"/>
      <c r="BF162" s="172"/>
      <c r="BG162" s="172"/>
      <c r="BH162" s="172"/>
    </row>
    <row r="163" spans="1:60" ht="22.5" outlineLevel="1" x14ac:dyDescent="0.2">
      <c r="A163" s="173">
        <v>44</v>
      </c>
      <c r="B163" s="183" t="s">
        <v>325</v>
      </c>
      <c r="C163" s="212" t="s">
        <v>326</v>
      </c>
      <c r="D163" s="185" t="s">
        <v>176</v>
      </c>
      <c r="E163" s="189">
        <v>44.468000000000004</v>
      </c>
      <c r="F163" s="195"/>
      <c r="G163" s="196">
        <f>ROUND(E163*F163,2)</f>
        <v>0</v>
      </c>
      <c r="H163" s="195"/>
      <c r="I163" s="196">
        <f>ROUND(E163*H163,2)</f>
        <v>0</v>
      </c>
      <c r="J163" s="195"/>
      <c r="K163" s="196">
        <f>ROUND(E163*J163,2)</f>
        <v>0</v>
      </c>
      <c r="L163" s="196">
        <v>15</v>
      </c>
      <c r="M163" s="196">
        <f>G163*(1+L163/100)</f>
        <v>0</v>
      </c>
      <c r="N163" s="196">
        <v>0</v>
      </c>
      <c r="O163" s="196">
        <f>ROUND(E163*N163,2)</f>
        <v>0</v>
      </c>
      <c r="P163" s="196">
        <v>0</v>
      </c>
      <c r="Q163" s="196">
        <f>ROUND(E163*P163,2)</f>
        <v>0</v>
      </c>
      <c r="R163" s="196"/>
      <c r="S163" s="196"/>
      <c r="T163" s="197">
        <v>0</v>
      </c>
      <c r="U163" s="196">
        <f>ROUND(E163*T163,2)</f>
        <v>0</v>
      </c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 t="s">
        <v>140</v>
      </c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2"/>
      <c r="BC163" s="172"/>
      <c r="BD163" s="172"/>
      <c r="BE163" s="172"/>
      <c r="BF163" s="172"/>
      <c r="BG163" s="172"/>
      <c r="BH163" s="172"/>
    </row>
    <row r="164" spans="1:60" outlineLevel="1" x14ac:dyDescent="0.2">
      <c r="A164" s="173"/>
      <c r="B164" s="183"/>
      <c r="C164" s="213" t="s">
        <v>317</v>
      </c>
      <c r="D164" s="186"/>
      <c r="E164" s="190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7"/>
      <c r="U164" s="196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 t="s">
        <v>142</v>
      </c>
      <c r="AH164" s="172">
        <v>0</v>
      </c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2"/>
      <c r="BC164" s="172"/>
      <c r="BD164" s="172"/>
      <c r="BE164" s="172"/>
      <c r="BF164" s="172"/>
      <c r="BG164" s="172"/>
      <c r="BH164" s="172"/>
    </row>
    <row r="165" spans="1:60" outlineLevel="1" x14ac:dyDescent="0.2">
      <c r="A165" s="173"/>
      <c r="B165" s="183"/>
      <c r="C165" s="213" t="s">
        <v>318</v>
      </c>
      <c r="D165" s="186"/>
      <c r="E165" s="190">
        <v>14.85</v>
      </c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7"/>
      <c r="U165" s="196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 t="s">
        <v>142</v>
      </c>
      <c r="AH165" s="172">
        <v>0</v>
      </c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2"/>
      <c r="BC165" s="172"/>
      <c r="BD165" s="172"/>
      <c r="BE165" s="172"/>
      <c r="BF165" s="172"/>
      <c r="BG165" s="172"/>
      <c r="BH165" s="172"/>
    </row>
    <row r="166" spans="1:60" outlineLevel="1" x14ac:dyDescent="0.2">
      <c r="A166" s="173"/>
      <c r="B166" s="183"/>
      <c r="C166" s="213" t="s">
        <v>319</v>
      </c>
      <c r="D166" s="186"/>
      <c r="E166" s="190">
        <v>9.6199999999999992</v>
      </c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7"/>
      <c r="U166" s="196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 t="s">
        <v>142</v>
      </c>
      <c r="AH166" s="172">
        <v>0</v>
      </c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2"/>
      <c r="BC166" s="172"/>
      <c r="BD166" s="172"/>
      <c r="BE166" s="172"/>
      <c r="BF166" s="172"/>
      <c r="BG166" s="172"/>
      <c r="BH166" s="172"/>
    </row>
    <row r="167" spans="1:60" outlineLevel="1" x14ac:dyDescent="0.2">
      <c r="A167" s="173"/>
      <c r="B167" s="183"/>
      <c r="C167" s="213" t="s">
        <v>320</v>
      </c>
      <c r="D167" s="186"/>
      <c r="E167" s="190">
        <v>4</v>
      </c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7"/>
      <c r="U167" s="196"/>
      <c r="V167" s="172"/>
      <c r="W167" s="172"/>
      <c r="X167" s="172"/>
      <c r="Y167" s="172"/>
      <c r="Z167" s="172"/>
      <c r="AA167" s="172"/>
      <c r="AB167" s="172"/>
      <c r="AC167" s="172"/>
      <c r="AD167" s="172"/>
      <c r="AE167" s="172"/>
      <c r="AF167" s="172"/>
      <c r="AG167" s="172" t="s">
        <v>142</v>
      </c>
      <c r="AH167" s="172">
        <v>0</v>
      </c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72"/>
      <c r="BF167" s="172"/>
      <c r="BG167" s="172"/>
      <c r="BH167" s="172"/>
    </row>
    <row r="168" spans="1:60" outlineLevel="1" x14ac:dyDescent="0.2">
      <c r="A168" s="173"/>
      <c r="B168" s="183"/>
      <c r="C168" s="213" t="s">
        <v>321</v>
      </c>
      <c r="D168" s="186"/>
      <c r="E168" s="190">
        <v>13</v>
      </c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7"/>
      <c r="U168" s="196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 t="s">
        <v>142</v>
      </c>
      <c r="AH168" s="172">
        <v>0</v>
      </c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  <c r="BD168" s="172"/>
      <c r="BE168" s="172"/>
      <c r="BF168" s="172"/>
      <c r="BG168" s="172"/>
      <c r="BH168" s="172"/>
    </row>
    <row r="169" spans="1:60" outlineLevel="1" x14ac:dyDescent="0.2">
      <c r="A169" s="173"/>
      <c r="B169" s="183"/>
      <c r="C169" s="213" t="s">
        <v>322</v>
      </c>
      <c r="D169" s="186"/>
      <c r="E169" s="190">
        <v>3</v>
      </c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7"/>
      <c r="U169" s="196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 t="s">
        <v>142</v>
      </c>
      <c r="AH169" s="172">
        <v>0</v>
      </c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</row>
    <row r="170" spans="1:60" outlineLevel="1" x14ac:dyDescent="0.2">
      <c r="A170" s="173">
        <v>45</v>
      </c>
      <c r="B170" s="183" t="s">
        <v>327</v>
      </c>
      <c r="C170" s="212" t="s">
        <v>328</v>
      </c>
      <c r="D170" s="185" t="s">
        <v>176</v>
      </c>
      <c r="E170" s="189">
        <v>44.468000000000004</v>
      </c>
      <c r="F170" s="195"/>
      <c r="G170" s="196">
        <f>ROUND(E170*F170,2)</f>
        <v>0</v>
      </c>
      <c r="H170" s="195"/>
      <c r="I170" s="196">
        <f>ROUND(E170*H170,2)</f>
        <v>0</v>
      </c>
      <c r="J170" s="195"/>
      <c r="K170" s="196">
        <f>ROUND(E170*J170,2)</f>
        <v>0</v>
      </c>
      <c r="L170" s="196">
        <v>15</v>
      </c>
      <c r="M170" s="196">
        <f>G170*(1+L170/100)</f>
        <v>0</v>
      </c>
      <c r="N170" s="196">
        <v>0</v>
      </c>
      <c r="O170" s="196">
        <f>ROUND(E170*N170,2)</f>
        <v>0</v>
      </c>
      <c r="P170" s="196">
        <v>0</v>
      </c>
      <c r="Q170" s="196">
        <f>ROUND(E170*P170,2)</f>
        <v>0</v>
      </c>
      <c r="R170" s="196"/>
      <c r="S170" s="196"/>
      <c r="T170" s="197">
        <v>0</v>
      </c>
      <c r="U170" s="196">
        <f>ROUND(E170*T170,2)</f>
        <v>0</v>
      </c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 t="s">
        <v>140</v>
      </c>
      <c r="AH170" s="172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2"/>
      <c r="AT170" s="172"/>
      <c r="AU170" s="172"/>
      <c r="AV170" s="172"/>
      <c r="AW170" s="172"/>
      <c r="AX170" s="172"/>
      <c r="AY170" s="172"/>
      <c r="AZ170" s="172"/>
      <c r="BA170" s="172"/>
      <c r="BB170" s="172"/>
      <c r="BC170" s="172"/>
      <c r="BD170" s="172"/>
      <c r="BE170" s="172"/>
      <c r="BF170" s="172"/>
      <c r="BG170" s="172"/>
      <c r="BH170" s="172"/>
    </row>
    <row r="171" spans="1:60" outlineLevel="1" x14ac:dyDescent="0.2">
      <c r="A171" s="173"/>
      <c r="B171" s="183"/>
      <c r="C171" s="213" t="s">
        <v>317</v>
      </c>
      <c r="D171" s="186"/>
      <c r="E171" s="190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7"/>
      <c r="U171" s="196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 t="s">
        <v>142</v>
      </c>
      <c r="AH171" s="172">
        <v>0</v>
      </c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172"/>
      <c r="AT171" s="172"/>
      <c r="AU171" s="172"/>
      <c r="AV171" s="172"/>
      <c r="AW171" s="172"/>
      <c r="AX171" s="172"/>
      <c r="AY171" s="172"/>
      <c r="AZ171" s="172"/>
      <c r="BA171" s="172"/>
      <c r="BB171" s="172"/>
      <c r="BC171" s="172"/>
      <c r="BD171" s="172"/>
      <c r="BE171" s="172"/>
      <c r="BF171" s="172"/>
      <c r="BG171" s="172"/>
      <c r="BH171" s="172"/>
    </row>
    <row r="172" spans="1:60" outlineLevel="1" x14ac:dyDescent="0.2">
      <c r="A172" s="173"/>
      <c r="B172" s="183"/>
      <c r="C172" s="213" t="s">
        <v>318</v>
      </c>
      <c r="D172" s="186"/>
      <c r="E172" s="190">
        <v>14.85</v>
      </c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7"/>
      <c r="U172" s="196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 t="s">
        <v>142</v>
      </c>
      <c r="AH172" s="172">
        <v>0</v>
      </c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2"/>
      <c r="AT172" s="172"/>
      <c r="AU172" s="172"/>
      <c r="AV172" s="172"/>
      <c r="AW172" s="172"/>
      <c r="AX172" s="172"/>
      <c r="AY172" s="172"/>
      <c r="AZ172" s="172"/>
      <c r="BA172" s="172"/>
      <c r="BB172" s="172"/>
      <c r="BC172" s="172"/>
      <c r="BD172" s="172"/>
      <c r="BE172" s="172"/>
      <c r="BF172" s="172"/>
      <c r="BG172" s="172"/>
      <c r="BH172" s="172"/>
    </row>
    <row r="173" spans="1:60" outlineLevel="1" x14ac:dyDescent="0.2">
      <c r="A173" s="173"/>
      <c r="B173" s="183"/>
      <c r="C173" s="213" t="s">
        <v>319</v>
      </c>
      <c r="D173" s="186"/>
      <c r="E173" s="190">
        <v>9.6199999999999992</v>
      </c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7"/>
      <c r="U173" s="196"/>
      <c r="V173" s="172"/>
      <c r="W173" s="172"/>
      <c r="X173" s="172"/>
      <c r="Y173" s="172"/>
      <c r="Z173" s="172"/>
      <c r="AA173" s="172"/>
      <c r="AB173" s="172"/>
      <c r="AC173" s="172"/>
      <c r="AD173" s="172"/>
      <c r="AE173" s="172"/>
      <c r="AF173" s="172"/>
      <c r="AG173" s="172" t="s">
        <v>142</v>
      </c>
      <c r="AH173" s="172">
        <v>0</v>
      </c>
      <c r="AI173" s="172"/>
      <c r="AJ173" s="172"/>
      <c r="AK173" s="172"/>
      <c r="AL173" s="172"/>
      <c r="AM173" s="172"/>
      <c r="AN173" s="172"/>
      <c r="AO173" s="172"/>
      <c r="AP173" s="172"/>
      <c r="AQ173" s="172"/>
      <c r="AR173" s="172"/>
      <c r="AS173" s="172"/>
      <c r="AT173" s="172"/>
      <c r="AU173" s="172"/>
      <c r="AV173" s="172"/>
      <c r="AW173" s="172"/>
      <c r="AX173" s="172"/>
      <c r="AY173" s="172"/>
      <c r="AZ173" s="172"/>
      <c r="BA173" s="172"/>
      <c r="BB173" s="172"/>
      <c r="BC173" s="172"/>
      <c r="BD173" s="172"/>
      <c r="BE173" s="172"/>
      <c r="BF173" s="172"/>
      <c r="BG173" s="172"/>
      <c r="BH173" s="172"/>
    </row>
    <row r="174" spans="1:60" outlineLevel="1" x14ac:dyDescent="0.2">
      <c r="A174" s="173"/>
      <c r="B174" s="183"/>
      <c r="C174" s="213" t="s">
        <v>320</v>
      </c>
      <c r="D174" s="186"/>
      <c r="E174" s="190">
        <v>4</v>
      </c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7"/>
      <c r="U174" s="196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 t="s">
        <v>142</v>
      </c>
      <c r="AH174" s="172">
        <v>0</v>
      </c>
      <c r="AI174" s="172"/>
      <c r="AJ174" s="172"/>
      <c r="AK174" s="172"/>
      <c r="AL174" s="172"/>
      <c r="AM174" s="172"/>
      <c r="AN174" s="172"/>
      <c r="AO174" s="172"/>
      <c r="AP174" s="172"/>
      <c r="AQ174" s="172"/>
      <c r="AR174" s="172"/>
      <c r="AS174" s="172"/>
      <c r="AT174" s="172"/>
      <c r="AU174" s="172"/>
      <c r="AV174" s="172"/>
      <c r="AW174" s="172"/>
      <c r="AX174" s="172"/>
      <c r="AY174" s="172"/>
      <c r="AZ174" s="172"/>
      <c r="BA174" s="172"/>
      <c r="BB174" s="172"/>
      <c r="BC174" s="172"/>
      <c r="BD174" s="172"/>
      <c r="BE174" s="172"/>
      <c r="BF174" s="172"/>
      <c r="BG174" s="172"/>
      <c r="BH174" s="172"/>
    </row>
    <row r="175" spans="1:60" outlineLevel="1" x14ac:dyDescent="0.2">
      <c r="A175" s="173"/>
      <c r="B175" s="183"/>
      <c r="C175" s="213" t="s">
        <v>321</v>
      </c>
      <c r="D175" s="186"/>
      <c r="E175" s="190">
        <v>13</v>
      </c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7"/>
      <c r="U175" s="196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 t="s">
        <v>142</v>
      </c>
      <c r="AH175" s="172">
        <v>0</v>
      </c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2"/>
      <c r="AV175" s="172"/>
      <c r="AW175" s="172"/>
      <c r="AX175" s="172"/>
      <c r="AY175" s="172"/>
      <c r="AZ175" s="172"/>
      <c r="BA175" s="172"/>
      <c r="BB175" s="172"/>
      <c r="BC175" s="172"/>
      <c r="BD175" s="172"/>
      <c r="BE175" s="172"/>
      <c r="BF175" s="172"/>
      <c r="BG175" s="172"/>
      <c r="BH175" s="172"/>
    </row>
    <row r="176" spans="1:60" outlineLevel="1" x14ac:dyDescent="0.2">
      <c r="A176" s="173"/>
      <c r="B176" s="183"/>
      <c r="C176" s="213" t="s">
        <v>322</v>
      </c>
      <c r="D176" s="186"/>
      <c r="E176" s="190">
        <v>3</v>
      </c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7"/>
      <c r="U176" s="196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 t="s">
        <v>142</v>
      </c>
      <c r="AH176" s="172">
        <v>0</v>
      </c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72"/>
      <c r="AT176" s="172"/>
      <c r="AU176" s="172"/>
      <c r="AV176" s="172"/>
      <c r="AW176" s="172"/>
      <c r="AX176" s="172"/>
      <c r="AY176" s="172"/>
      <c r="AZ176" s="172"/>
      <c r="BA176" s="172"/>
      <c r="BB176" s="172"/>
      <c r="BC176" s="172"/>
      <c r="BD176" s="172"/>
      <c r="BE176" s="172"/>
      <c r="BF176" s="172"/>
      <c r="BG176" s="172"/>
      <c r="BH176" s="172"/>
    </row>
    <row r="177" spans="1:60" ht="22.5" outlineLevel="1" x14ac:dyDescent="0.2">
      <c r="A177" s="173">
        <v>46</v>
      </c>
      <c r="B177" s="183" t="s">
        <v>329</v>
      </c>
      <c r="C177" s="212" t="s">
        <v>330</v>
      </c>
      <c r="D177" s="185" t="s">
        <v>331</v>
      </c>
      <c r="E177" s="189">
        <v>20</v>
      </c>
      <c r="F177" s="195"/>
      <c r="G177" s="196">
        <f>ROUND(E177*F177,2)</f>
        <v>0</v>
      </c>
      <c r="H177" s="195"/>
      <c r="I177" s="196">
        <f>ROUND(E177*H177,2)</f>
        <v>0</v>
      </c>
      <c r="J177" s="195"/>
      <c r="K177" s="196">
        <f>ROUND(E177*J177,2)</f>
        <v>0</v>
      </c>
      <c r="L177" s="196">
        <v>15</v>
      </c>
      <c r="M177" s="196">
        <f>G177*(1+L177/100)</f>
        <v>0</v>
      </c>
      <c r="N177" s="196">
        <v>0</v>
      </c>
      <c r="O177" s="196">
        <f>ROUND(E177*N177,2)</f>
        <v>0</v>
      </c>
      <c r="P177" s="196">
        <v>0</v>
      </c>
      <c r="Q177" s="196">
        <f>ROUND(E177*P177,2)</f>
        <v>0</v>
      </c>
      <c r="R177" s="196"/>
      <c r="S177" s="196"/>
      <c r="T177" s="197">
        <v>0</v>
      </c>
      <c r="U177" s="196">
        <f>ROUND(E177*T177,2)</f>
        <v>0</v>
      </c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 t="s">
        <v>140</v>
      </c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172"/>
      <c r="AT177" s="172"/>
      <c r="AU177" s="172"/>
      <c r="AV177" s="172"/>
      <c r="AW177" s="172"/>
      <c r="AX177" s="172"/>
      <c r="AY177" s="172"/>
      <c r="AZ177" s="172"/>
      <c r="BA177" s="172"/>
      <c r="BB177" s="172"/>
      <c r="BC177" s="172"/>
      <c r="BD177" s="172"/>
      <c r="BE177" s="172"/>
      <c r="BF177" s="172"/>
      <c r="BG177" s="172"/>
      <c r="BH177" s="172"/>
    </row>
    <row r="178" spans="1:60" x14ac:dyDescent="0.2">
      <c r="A178" s="179" t="s">
        <v>135</v>
      </c>
      <c r="B178" s="184" t="s">
        <v>69</v>
      </c>
      <c r="C178" s="214" t="s">
        <v>70</v>
      </c>
      <c r="D178" s="187"/>
      <c r="E178" s="191"/>
      <c r="F178" s="198"/>
      <c r="G178" s="198">
        <f>SUMIF(AG179:AG186,"&lt;&gt;NOR",G179:G186)</f>
        <v>0</v>
      </c>
      <c r="H178" s="198"/>
      <c r="I178" s="198">
        <f>SUM(I179:I186)</f>
        <v>0</v>
      </c>
      <c r="J178" s="198"/>
      <c r="K178" s="198">
        <f>SUM(K179:K186)</f>
        <v>0</v>
      </c>
      <c r="L178" s="198"/>
      <c r="M178" s="198">
        <f>SUM(M179:M186)</f>
        <v>0</v>
      </c>
      <c r="N178" s="198"/>
      <c r="O178" s="198">
        <f>SUM(O179:O186)</f>
        <v>8</v>
      </c>
      <c r="P178" s="198"/>
      <c r="Q178" s="198">
        <f>SUM(Q179:Q186)</f>
        <v>0</v>
      </c>
      <c r="R178" s="198"/>
      <c r="S178" s="198"/>
      <c r="T178" s="199"/>
      <c r="U178" s="198">
        <f>SUM(U179:U186)</f>
        <v>436.29</v>
      </c>
      <c r="AG178" t="s">
        <v>136</v>
      </c>
    </row>
    <row r="179" spans="1:60" ht="22.5" outlineLevel="1" x14ac:dyDescent="0.2">
      <c r="A179" s="173">
        <v>47</v>
      </c>
      <c r="B179" s="183" t="s">
        <v>332</v>
      </c>
      <c r="C179" s="212" t="s">
        <v>333</v>
      </c>
      <c r="D179" s="185" t="s">
        <v>176</v>
      </c>
      <c r="E179" s="189">
        <v>225.9</v>
      </c>
      <c r="F179" s="195"/>
      <c r="G179" s="196">
        <f>ROUND(E179*F179,2)</f>
        <v>0</v>
      </c>
      <c r="H179" s="195"/>
      <c r="I179" s="196">
        <f>ROUND(E179*H179,2)</f>
        <v>0</v>
      </c>
      <c r="J179" s="195"/>
      <c r="K179" s="196">
        <f>ROUND(E179*J179,2)</f>
        <v>0</v>
      </c>
      <c r="L179" s="196">
        <v>15</v>
      </c>
      <c r="M179" s="196">
        <f>G179*(1+L179/100)</f>
        <v>0</v>
      </c>
      <c r="N179" s="196">
        <v>3.5409999999999997E-2</v>
      </c>
      <c r="O179" s="196">
        <f>ROUND(E179*N179,2)</f>
        <v>8</v>
      </c>
      <c r="P179" s="196">
        <v>0</v>
      </c>
      <c r="Q179" s="196">
        <f>ROUND(E179*P179,2)</f>
        <v>0</v>
      </c>
      <c r="R179" s="196"/>
      <c r="S179" s="196"/>
      <c r="T179" s="197">
        <v>1.93133</v>
      </c>
      <c r="U179" s="196">
        <f>ROUND(E179*T179,2)</f>
        <v>436.29</v>
      </c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 t="s">
        <v>154</v>
      </c>
      <c r="AH179" s="172"/>
      <c r="AI179" s="172"/>
      <c r="AJ179" s="172"/>
      <c r="AK179" s="172"/>
      <c r="AL179" s="172"/>
      <c r="AM179" s="172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  <c r="BG179" s="172"/>
      <c r="BH179" s="172"/>
    </row>
    <row r="180" spans="1:60" outlineLevel="1" x14ac:dyDescent="0.2">
      <c r="A180" s="173"/>
      <c r="B180" s="183"/>
      <c r="C180" s="213" t="s">
        <v>334</v>
      </c>
      <c r="D180" s="186"/>
      <c r="E180" s="190">
        <v>38.76</v>
      </c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7"/>
      <c r="U180" s="196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 t="s">
        <v>142</v>
      </c>
      <c r="AH180" s="172">
        <v>0</v>
      </c>
      <c r="AI180" s="172"/>
      <c r="AJ180" s="172"/>
      <c r="AK180" s="172"/>
      <c r="AL180" s="172"/>
      <c r="AM180" s="172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  <c r="BG180" s="172"/>
      <c r="BH180" s="172"/>
    </row>
    <row r="181" spans="1:60" outlineLevel="1" x14ac:dyDescent="0.2">
      <c r="A181" s="173"/>
      <c r="B181" s="183"/>
      <c r="C181" s="213" t="s">
        <v>335</v>
      </c>
      <c r="D181" s="186"/>
      <c r="E181" s="190">
        <v>22.5</v>
      </c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7"/>
      <c r="U181" s="196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72"/>
      <c r="AG181" s="172" t="s">
        <v>142</v>
      </c>
      <c r="AH181" s="172">
        <v>0</v>
      </c>
      <c r="AI181" s="172"/>
      <c r="AJ181" s="172"/>
      <c r="AK181" s="172"/>
      <c r="AL181" s="172"/>
      <c r="AM181" s="172"/>
      <c r="AN181" s="172"/>
      <c r="AO181" s="172"/>
      <c r="AP181" s="172"/>
      <c r="AQ181" s="172"/>
      <c r="AR181" s="172"/>
      <c r="AS181" s="172"/>
      <c r="AT181" s="172"/>
      <c r="AU181" s="172"/>
      <c r="AV181" s="172"/>
      <c r="AW181" s="172"/>
      <c r="AX181" s="172"/>
      <c r="AY181" s="172"/>
      <c r="AZ181" s="172"/>
      <c r="BA181" s="172"/>
      <c r="BB181" s="172"/>
      <c r="BC181" s="172"/>
      <c r="BD181" s="172"/>
      <c r="BE181" s="172"/>
      <c r="BF181" s="172"/>
      <c r="BG181" s="172"/>
      <c r="BH181" s="172"/>
    </row>
    <row r="182" spans="1:60" outlineLevel="1" x14ac:dyDescent="0.2">
      <c r="A182" s="173"/>
      <c r="B182" s="183"/>
      <c r="C182" s="213" t="s">
        <v>336</v>
      </c>
      <c r="D182" s="186"/>
      <c r="E182" s="190">
        <v>37.799999999999997</v>
      </c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7"/>
      <c r="U182" s="196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 t="s">
        <v>142</v>
      </c>
      <c r="AH182" s="172">
        <v>0</v>
      </c>
      <c r="AI182" s="172"/>
      <c r="AJ182" s="172"/>
      <c r="AK182" s="172"/>
      <c r="AL182" s="172"/>
      <c r="AM182" s="172"/>
      <c r="AN182" s="172"/>
      <c r="AO182" s="172"/>
      <c r="AP182" s="172"/>
      <c r="AQ182" s="172"/>
      <c r="AR182" s="172"/>
      <c r="AS182" s="172"/>
      <c r="AT182" s="172"/>
      <c r="AU182" s="172"/>
      <c r="AV182" s="172"/>
      <c r="AW182" s="172"/>
      <c r="AX182" s="172"/>
      <c r="AY182" s="172"/>
      <c r="AZ182" s="172"/>
      <c r="BA182" s="172"/>
      <c r="BB182" s="172"/>
      <c r="BC182" s="172"/>
      <c r="BD182" s="172"/>
      <c r="BE182" s="172"/>
      <c r="BF182" s="172"/>
      <c r="BG182" s="172"/>
      <c r="BH182" s="172"/>
    </row>
    <row r="183" spans="1:60" outlineLevel="1" x14ac:dyDescent="0.2">
      <c r="A183" s="173"/>
      <c r="B183" s="183"/>
      <c r="C183" s="213" t="s">
        <v>337</v>
      </c>
      <c r="D183" s="186"/>
      <c r="E183" s="190">
        <v>19.440000000000001</v>
      </c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7"/>
      <c r="U183" s="196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 t="s">
        <v>142</v>
      </c>
      <c r="AH183" s="172">
        <v>0</v>
      </c>
      <c r="AI183" s="172"/>
      <c r="AJ183" s="172"/>
      <c r="AK183" s="172"/>
      <c r="AL183" s="172"/>
      <c r="AM183" s="172"/>
      <c r="AN183" s="172"/>
      <c r="AO183" s="172"/>
      <c r="AP183" s="172"/>
      <c r="AQ183" s="172"/>
      <c r="AR183" s="172"/>
      <c r="AS183" s="172"/>
      <c r="AT183" s="172"/>
      <c r="AU183" s="172"/>
      <c r="AV183" s="172"/>
      <c r="AW183" s="172"/>
      <c r="AX183" s="172"/>
      <c r="AY183" s="172"/>
      <c r="AZ183" s="172"/>
      <c r="BA183" s="172"/>
      <c r="BB183" s="172"/>
      <c r="BC183" s="172"/>
      <c r="BD183" s="172"/>
      <c r="BE183" s="172"/>
      <c r="BF183" s="172"/>
      <c r="BG183" s="172"/>
      <c r="BH183" s="172"/>
    </row>
    <row r="184" spans="1:60" outlineLevel="1" x14ac:dyDescent="0.2">
      <c r="A184" s="173"/>
      <c r="B184" s="183"/>
      <c r="C184" s="213" t="s">
        <v>338</v>
      </c>
      <c r="D184" s="186"/>
      <c r="E184" s="190">
        <v>60.8</v>
      </c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7"/>
      <c r="U184" s="196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 t="s">
        <v>142</v>
      </c>
      <c r="AH184" s="172">
        <v>0</v>
      </c>
      <c r="AI184" s="172"/>
      <c r="AJ184" s="172"/>
      <c r="AK184" s="172"/>
      <c r="AL184" s="172"/>
      <c r="AM184" s="172"/>
      <c r="AN184" s="172"/>
      <c r="AO184" s="172"/>
      <c r="AP184" s="172"/>
      <c r="AQ184" s="172"/>
      <c r="AR184" s="172"/>
      <c r="AS184" s="172"/>
      <c r="AT184" s="172"/>
      <c r="AU184" s="172"/>
      <c r="AV184" s="172"/>
      <c r="AW184" s="172"/>
      <c r="AX184" s="172"/>
      <c r="AY184" s="172"/>
      <c r="AZ184" s="172"/>
      <c r="BA184" s="172"/>
      <c r="BB184" s="172"/>
      <c r="BC184" s="172"/>
      <c r="BD184" s="172"/>
      <c r="BE184" s="172"/>
      <c r="BF184" s="172"/>
      <c r="BG184" s="172"/>
      <c r="BH184" s="172"/>
    </row>
    <row r="185" spans="1:60" outlineLevel="1" x14ac:dyDescent="0.2">
      <c r="A185" s="173"/>
      <c r="B185" s="183"/>
      <c r="C185" s="213" t="s">
        <v>339</v>
      </c>
      <c r="D185" s="186"/>
      <c r="E185" s="190">
        <v>34.200000000000003</v>
      </c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7"/>
      <c r="U185" s="196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 t="s">
        <v>142</v>
      </c>
      <c r="AH185" s="172">
        <v>0</v>
      </c>
      <c r="AI185" s="172"/>
      <c r="AJ185" s="172"/>
      <c r="AK185" s="172"/>
      <c r="AL185" s="172"/>
      <c r="AM185" s="172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</row>
    <row r="186" spans="1:60" outlineLevel="1" x14ac:dyDescent="0.2">
      <c r="A186" s="173"/>
      <c r="B186" s="183"/>
      <c r="C186" s="213" t="s">
        <v>340</v>
      </c>
      <c r="D186" s="186"/>
      <c r="E186" s="190">
        <v>12.4</v>
      </c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7"/>
      <c r="U186" s="196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 t="s">
        <v>142</v>
      </c>
      <c r="AH186" s="172">
        <v>0</v>
      </c>
      <c r="AI186" s="172"/>
      <c r="AJ186" s="172"/>
      <c r="AK186" s="172"/>
      <c r="AL186" s="172"/>
      <c r="AM186" s="172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</row>
    <row r="187" spans="1:60" x14ac:dyDescent="0.2">
      <c r="A187" s="179" t="s">
        <v>135</v>
      </c>
      <c r="B187" s="184" t="s">
        <v>71</v>
      </c>
      <c r="C187" s="214" t="s">
        <v>72</v>
      </c>
      <c r="D187" s="187"/>
      <c r="E187" s="191"/>
      <c r="F187" s="198"/>
      <c r="G187" s="198">
        <f>SUMIF(AG188:AG205,"&lt;&gt;NOR",G188:G205)</f>
        <v>0</v>
      </c>
      <c r="H187" s="198"/>
      <c r="I187" s="198">
        <f>SUM(I188:I205)</f>
        <v>0</v>
      </c>
      <c r="J187" s="198"/>
      <c r="K187" s="198">
        <f>SUM(K188:K205)</f>
        <v>0</v>
      </c>
      <c r="L187" s="198"/>
      <c r="M187" s="198">
        <f>SUM(M188:M205)</f>
        <v>0</v>
      </c>
      <c r="N187" s="198"/>
      <c r="O187" s="198">
        <f>SUM(O188:O205)</f>
        <v>30.4</v>
      </c>
      <c r="P187" s="198"/>
      <c r="Q187" s="198">
        <f>SUM(Q188:Q205)</f>
        <v>0</v>
      </c>
      <c r="R187" s="198"/>
      <c r="S187" s="198"/>
      <c r="T187" s="199"/>
      <c r="U187" s="198">
        <f>SUM(U188:U205)</f>
        <v>85.32</v>
      </c>
      <c r="AG187" t="s">
        <v>136</v>
      </c>
    </row>
    <row r="188" spans="1:60" outlineLevel="1" x14ac:dyDescent="0.2">
      <c r="A188" s="173">
        <v>48</v>
      </c>
      <c r="B188" s="183" t="s">
        <v>341</v>
      </c>
      <c r="C188" s="212" t="s">
        <v>342</v>
      </c>
      <c r="D188" s="185" t="s">
        <v>139</v>
      </c>
      <c r="E188" s="189">
        <v>5.4013999999999998</v>
      </c>
      <c r="F188" s="195"/>
      <c r="G188" s="196">
        <f>ROUND(E188*F188,2)</f>
        <v>0</v>
      </c>
      <c r="H188" s="195"/>
      <c r="I188" s="196">
        <f>ROUND(E188*H188,2)</f>
        <v>0</v>
      </c>
      <c r="J188" s="195"/>
      <c r="K188" s="196">
        <f>ROUND(E188*J188,2)</f>
        <v>0</v>
      </c>
      <c r="L188" s="196">
        <v>15</v>
      </c>
      <c r="M188" s="196">
        <f>G188*(1+L188/100)</f>
        <v>0</v>
      </c>
      <c r="N188" s="196">
        <v>2.5249999999999999</v>
      </c>
      <c r="O188" s="196">
        <f>ROUND(E188*N188,2)</f>
        <v>13.64</v>
      </c>
      <c r="P188" s="196">
        <v>0</v>
      </c>
      <c r="Q188" s="196">
        <f>ROUND(E188*P188,2)</f>
        <v>0</v>
      </c>
      <c r="R188" s="196"/>
      <c r="S188" s="196"/>
      <c r="T188" s="197">
        <v>3.2130000000000001</v>
      </c>
      <c r="U188" s="196">
        <f>ROUND(E188*T188,2)</f>
        <v>17.350000000000001</v>
      </c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 t="s">
        <v>140</v>
      </c>
      <c r="AH188" s="172"/>
      <c r="AI188" s="172"/>
      <c r="AJ188" s="172"/>
      <c r="AK188" s="172"/>
      <c r="AL188" s="172"/>
      <c r="AM188" s="172"/>
      <c r="AN188" s="172"/>
      <c r="AO188" s="172"/>
      <c r="AP188" s="172"/>
      <c r="AQ188" s="172"/>
      <c r="AR188" s="172"/>
      <c r="AS188" s="172"/>
      <c r="AT188" s="172"/>
      <c r="AU188" s="172"/>
      <c r="AV188" s="172"/>
      <c r="AW188" s="172"/>
      <c r="AX188" s="172"/>
      <c r="AY188" s="172"/>
      <c r="AZ188" s="172"/>
      <c r="BA188" s="172"/>
      <c r="BB188" s="172"/>
      <c r="BC188" s="172"/>
      <c r="BD188" s="172"/>
      <c r="BE188" s="172"/>
      <c r="BF188" s="172"/>
      <c r="BG188" s="172"/>
      <c r="BH188" s="172"/>
    </row>
    <row r="189" spans="1:60" ht="22.5" outlineLevel="1" x14ac:dyDescent="0.2">
      <c r="A189" s="173"/>
      <c r="B189" s="183"/>
      <c r="C189" s="213" t="s">
        <v>343</v>
      </c>
      <c r="D189" s="186"/>
      <c r="E189" s="190">
        <v>3.51</v>
      </c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7"/>
      <c r="U189" s="196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 t="s">
        <v>142</v>
      </c>
      <c r="AH189" s="172">
        <v>0</v>
      </c>
      <c r="AI189" s="172"/>
      <c r="AJ189" s="172"/>
      <c r="AK189" s="172"/>
      <c r="AL189" s="172"/>
      <c r="AM189" s="172"/>
      <c r="AN189" s="172"/>
      <c r="AO189" s="172"/>
      <c r="AP189" s="172"/>
      <c r="AQ189" s="172"/>
      <c r="AR189" s="172"/>
      <c r="AS189" s="172"/>
      <c r="AT189" s="172"/>
      <c r="AU189" s="172"/>
      <c r="AV189" s="172"/>
      <c r="AW189" s="172"/>
      <c r="AX189" s="172"/>
      <c r="AY189" s="172"/>
      <c r="AZ189" s="172"/>
      <c r="BA189" s="172"/>
      <c r="BB189" s="172"/>
      <c r="BC189" s="172"/>
      <c r="BD189" s="172"/>
      <c r="BE189" s="172"/>
      <c r="BF189" s="172"/>
      <c r="BG189" s="172"/>
      <c r="BH189" s="172"/>
    </row>
    <row r="190" spans="1:60" outlineLevel="1" x14ac:dyDescent="0.2">
      <c r="A190" s="173"/>
      <c r="B190" s="183"/>
      <c r="C190" s="213" t="s">
        <v>344</v>
      </c>
      <c r="D190" s="186"/>
      <c r="E190" s="190">
        <v>1.0900000000000001</v>
      </c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7"/>
      <c r="U190" s="196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 t="s">
        <v>142</v>
      </c>
      <c r="AH190" s="172">
        <v>0</v>
      </c>
      <c r="AI190" s="172"/>
      <c r="AJ190" s="172"/>
      <c r="AK190" s="172"/>
      <c r="AL190" s="172"/>
      <c r="AM190" s="172"/>
      <c r="AN190" s="172"/>
      <c r="AO190" s="172"/>
      <c r="AP190" s="172"/>
      <c r="AQ190" s="172"/>
      <c r="AR190" s="172"/>
      <c r="AS190" s="172"/>
      <c r="AT190" s="172"/>
      <c r="AU190" s="172"/>
      <c r="AV190" s="172"/>
      <c r="AW190" s="172"/>
      <c r="AX190" s="172"/>
      <c r="AY190" s="172"/>
      <c r="AZ190" s="172"/>
      <c r="BA190" s="172"/>
      <c r="BB190" s="172"/>
      <c r="BC190" s="172"/>
      <c r="BD190" s="172"/>
      <c r="BE190" s="172"/>
      <c r="BF190" s="172"/>
      <c r="BG190" s="172"/>
      <c r="BH190" s="172"/>
    </row>
    <row r="191" spans="1:60" outlineLevel="1" x14ac:dyDescent="0.2">
      <c r="A191" s="173"/>
      <c r="B191" s="183"/>
      <c r="C191" s="213" t="s">
        <v>345</v>
      </c>
      <c r="D191" s="186"/>
      <c r="E191" s="190">
        <v>0.81</v>
      </c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7"/>
      <c r="U191" s="196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 t="s">
        <v>142</v>
      </c>
      <c r="AH191" s="172">
        <v>0</v>
      </c>
      <c r="AI191" s="172"/>
      <c r="AJ191" s="172"/>
      <c r="AK191" s="172"/>
      <c r="AL191" s="172"/>
      <c r="AM191" s="172"/>
      <c r="AN191" s="172"/>
      <c r="AO191" s="172"/>
      <c r="AP191" s="172"/>
      <c r="AQ191" s="172"/>
      <c r="AR191" s="172"/>
      <c r="AS191" s="172"/>
      <c r="AT191" s="172"/>
      <c r="AU191" s="172"/>
      <c r="AV191" s="172"/>
      <c r="AW191" s="172"/>
      <c r="AX191" s="172"/>
      <c r="AY191" s="172"/>
      <c r="AZ191" s="172"/>
      <c r="BA191" s="172"/>
      <c r="BB191" s="172"/>
      <c r="BC191" s="172"/>
      <c r="BD191" s="172"/>
      <c r="BE191" s="172"/>
      <c r="BF191" s="172"/>
      <c r="BG191" s="172"/>
      <c r="BH191" s="172"/>
    </row>
    <row r="192" spans="1:60" ht="22.5" outlineLevel="1" x14ac:dyDescent="0.2">
      <c r="A192" s="173">
        <v>49</v>
      </c>
      <c r="B192" s="183" t="s">
        <v>346</v>
      </c>
      <c r="C192" s="212" t="s">
        <v>347</v>
      </c>
      <c r="D192" s="185" t="s">
        <v>180</v>
      </c>
      <c r="E192" s="189">
        <v>7.2899999999999996E-3</v>
      </c>
      <c r="F192" s="195"/>
      <c r="G192" s="196">
        <f>ROUND(E192*F192,2)</f>
        <v>0</v>
      </c>
      <c r="H192" s="195"/>
      <c r="I192" s="196">
        <f>ROUND(E192*H192,2)</f>
        <v>0</v>
      </c>
      <c r="J192" s="195"/>
      <c r="K192" s="196">
        <f>ROUND(E192*J192,2)</f>
        <v>0</v>
      </c>
      <c r="L192" s="196">
        <v>15</v>
      </c>
      <c r="M192" s="196">
        <f>G192*(1+L192/100)</f>
        <v>0</v>
      </c>
      <c r="N192" s="196">
        <v>1.06325</v>
      </c>
      <c r="O192" s="196">
        <f>ROUND(E192*N192,2)</f>
        <v>0.01</v>
      </c>
      <c r="P192" s="196">
        <v>0</v>
      </c>
      <c r="Q192" s="196">
        <f>ROUND(E192*P192,2)</f>
        <v>0</v>
      </c>
      <c r="R192" s="196"/>
      <c r="S192" s="196"/>
      <c r="T192" s="197">
        <v>0</v>
      </c>
      <c r="U192" s="196">
        <f>ROUND(E192*T192,2)</f>
        <v>0</v>
      </c>
      <c r="V192" s="172"/>
      <c r="W192" s="172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 t="s">
        <v>140</v>
      </c>
      <c r="AH192" s="172"/>
      <c r="AI192" s="172"/>
      <c r="AJ192" s="172"/>
      <c r="AK192" s="172"/>
      <c r="AL192" s="172"/>
      <c r="AM192" s="172"/>
      <c r="AN192" s="172"/>
      <c r="AO192" s="172"/>
      <c r="AP192" s="172"/>
      <c r="AQ192" s="172"/>
      <c r="AR192" s="172"/>
      <c r="AS192" s="172"/>
      <c r="AT192" s="172"/>
      <c r="AU192" s="172"/>
      <c r="AV192" s="172"/>
      <c r="AW192" s="172"/>
      <c r="AX192" s="172"/>
      <c r="AY192" s="172"/>
      <c r="AZ192" s="172"/>
      <c r="BA192" s="172"/>
      <c r="BB192" s="172"/>
      <c r="BC192" s="172"/>
      <c r="BD192" s="172"/>
      <c r="BE192" s="172"/>
      <c r="BF192" s="172"/>
      <c r="BG192" s="172"/>
      <c r="BH192" s="172"/>
    </row>
    <row r="193" spans="1:60" ht="22.5" outlineLevel="1" x14ac:dyDescent="0.2">
      <c r="A193" s="173"/>
      <c r="B193" s="183"/>
      <c r="C193" s="213" t="s">
        <v>348</v>
      </c>
      <c r="D193" s="186"/>
      <c r="E193" s="190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7"/>
      <c r="U193" s="196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 t="s">
        <v>142</v>
      </c>
      <c r="AH193" s="172">
        <v>0</v>
      </c>
      <c r="AI193" s="172"/>
      <c r="AJ193" s="172"/>
      <c r="AK193" s="172"/>
      <c r="AL193" s="172"/>
      <c r="AM193" s="172"/>
      <c r="AN193" s="172"/>
      <c r="AO193" s="172"/>
      <c r="AP193" s="172"/>
      <c r="AQ193" s="172"/>
      <c r="AR193" s="172"/>
      <c r="AS193" s="172"/>
      <c r="AT193" s="172"/>
      <c r="AU193" s="172"/>
      <c r="AV193" s="172"/>
      <c r="AW193" s="172"/>
      <c r="AX193" s="172"/>
      <c r="AY193" s="172"/>
      <c r="AZ193" s="172"/>
      <c r="BA193" s="172"/>
      <c r="BB193" s="172"/>
      <c r="BC193" s="172"/>
      <c r="BD193" s="172"/>
      <c r="BE193" s="172"/>
      <c r="BF193" s="172"/>
      <c r="BG193" s="172"/>
      <c r="BH193" s="172"/>
    </row>
    <row r="194" spans="1:60" outlineLevel="1" x14ac:dyDescent="0.2">
      <c r="A194" s="173"/>
      <c r="B194" s="183"/>
      <c r="C194" s="213" t="s">
        <v>349</v>
      </c>
      <c r="D194" s="186"/>
      <c r="E194" s="190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7"/>
      <c r="U194" s="196"/>
      <c r="V194" s="172"/>
      <c r="W194" s="172"/>
      <c r="X194" s="172"/>
      <c r="Y194" s="172"/>
      <c r="Z194" s="172"/>
      <c r="AA194" s="172"/>
      <c r="AB194" s="172"/>
      <c r="AC194" s="172"/>
      <c r="AD194" s="172"/>
      <c r="AE194" s="172"/>
      <c r="AF194" s="172"/>
      <c r="AG194" s="172" t="s">
        <v>142</v>
      </c>
      <c r="AH194" s="172">
        <v>0</v>
      </c>
      <c r="AI194" s="172"/>
      <c r="AJ194" s="172"/>
      <c r="AK194" s="172"/>
      <c r="AL194" s="172"/>
      <c r="AM194" s="172"/>
      <c r="AN194" s="172"/>
      <c r="AO194" s="172"/>
      <c r="AP194" s="172"/>
      <c r="AQ194" s="172"/>
      <c r="AR194" s="172"/>
      <c r="AS194" s="172"/>
      <c r="AT194" s="172"/>
      <c r="AU194" s="172"/>
      <c r="AV194" s="172"/>
      <c r="AW194" s="172"/>
      <c r="AX194" s="172"/>
      <c r="AY194" s="172"/>
      <c r="AZ194" s="172"/>
      <c r="BA194" s="172"/>
      <c r="BB194" s="172"/>
      <c r="BC194" s="172"/>
      <c r="BD194" s="172"/>
      <c r="BE194" s="172"/>
      <c r="BF194" s="172"/>
      <c r="BG194" s="172"/>
      <c r="BH194" s="172"/>
    </row>
    <row r="195" spans="1:60" outlineLevel="1" x14ac:dyDescent="0.2">
      <c r="A195" s="173"/>
      <c r="B195" s="183"/>
      <c r="C195" s="213" t="s">
        <v>350</v>
      </c>
      <c r="D195" s="186"/>
      <c r="E195" s="190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7"/>
      <c r="U195" s="196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 t="s">
        <v>142</v>
      </c>
      <c r="AH195" s="172">
        <v>0</v>
      </c>
      <c r="AI195" s="172"/>
      <c r="AJ195" s="172"/>
      <c r="AK195" s="172"/>
      <c r="AL195" s="172"/>
      <c r="AM195" s="172"/>
      <c r="AN195" s="172"/>
      <c r="AO195" s="172"/>
      <c r="AP195" s="172"/>
      <c r="AQ195" s="172"/>
      <c r="AR195" s="172"/>
      <c r="AS195" s="172"/>
      <c r="AT195" s="172"/>
      <c r="AU195" s="172"/>
      <c r="AV195" s="172"/>
      <c r="AW195" s="172"/>
      <c r="AX195" s="172"/>
      <c r="AY195" s="172"/>
      <c r="AZ195" s="172"/>
      <c r="BA195" s="172"/>
      <c r="BB195" s="172"/>
      <c r="BC195" s="172"/>
      <c r="BD195" s="172"/>
      <c r="BE195" s="172"/>
      <c r="BF195" s="172"/>
      <c r="BG195" s="172"/>
      <c r="BH195" s="172"/>
    </row>
    <row r="196" spans="1:60" ht="22.5" outlineLevel="1" x14ac:dyDescent="0.2">
      <c r="A196" s="173">
        <v>50</v>
      </c>
      <c r="B196" s="183" t="s">
        <v>351</v>
      </c>
      <c r="C196" s="212" t="s">
        <v>352</v>
      </c>
      <c r="D196" s="185" t="s">
        <v>176</v>
      </c>
      <c r="E196" s="189">
        <v>82.78</v>
      </c>
      <c r="F196" s="195"/>
      <c r="G196" s="196">
        <f>ROUND(E196*F196,2)</f>
        <v>0</v>
      </c>
      <c r="H196" s="195"/>
      <c r="I196" s="196">
        <f>ROUND(E196*H196,2)</f>
        <v>0</v>
      </c>
      <c r="J196" s="195"/>
      <c r="K196" s="196">
        <f>ROUND(E196*J196,2)</f>
        <v>0</v>
      </c>
      <c r="L196" s="196">
        <v>15</v>
      </c>
      <c r="M196" s="196">
        <f>G196*(1+L196/100)</f>
        <v>0</v>
      </c>
      <c r="N196" s="196">
        <v>9.1400000000000006E-3</v>
      </c>
      <c r="O196" s="196">
        <f>ROUND(E196*N196,2)</f>
        <v>0.76</v>
      </c>
      <c r="P196" s="196">
        <v>0</v>
      </c>
      <c r="Q196" s="196">
        <f>ROUND(E196*P196,2)</f>
        <v>0</v>
      </c>
      <c r="R196" s="196"/>
      <c r="S196" s="196"/>
      <c r="T196" s="197">
        <v>0.34775</v>
      </c>
      <c r="U196" s="196">
        <f>ROUND(E196*T196,2)</f>
        <v>28.79</v>
      </c>
      <c r="V196" s="172"/>
      <c r="W196" s="172"/>
      <c r="X196" s="172"/>
      <c r="Y196" s="172"/>
      <c r="Z196" s="172"/>
      <c r="AA196" s="172"/>
      <c r="AB196" s="172"/>
      <c r="AC196" s="172"/>
      <c r="AD196" s="172"/>
      <c r="AE196" s="172"/>
      <c r="AF196" s="172"/>
      <c r="AG196" s="172" t="s">
        <v>140</v>
      </c>
      <c r="AH196" s="172"/>
      <c r="AI196" s="172"/>
      <c r="AJ196" s="172"/>
      <c r="AK196" s="172"/>
      <c r="AL196" s="172"/>
      <c r="AM196" s="172"/>
      <c r="AN196" s="172"/>
      <c r="AO196" s="172"/>
      <c r="AP196" s="172"/>
      <c r="AQ196" s="172"/>
      <c r="AR196" s="172"/>
      <c r="AS196" s="172"/>
      <c r="AT196" s="172"/>
      <c r="AU196" s="172"/>
      <c r="AV196" s="172"/>
      <c r="AW196" s="172"/>
      <c r="AX196" s="172"/>
      <c r="AY196" s="172"/>
      <c r="AZ196" s="172"/>
      <c r="BA196" s="172"/>
      <c r="BB196" s="172"/>
      <c r="BC196" s="172"/>
      <c r="BD196" s="172"/>
      <c r="BE196" s="172"/>
      <c r="BF196" s="172"/>
      <c r="BG196" s="172"/>
      <c r="BH196" s="172"/>
    </row>
    <row r="197" spans="1:60" outlineLevel="1" x14ac:dyDescent="0.2">
      <c r="A197" s="173"/>
      <c r="B197" s="183"/>
      <c r="C197" s="213" t="s">
        <v>353</v>
      </c>
      <c r="D197" s="186"/>
      <c r="E197" s="190">
        <v>10.8</v>
      </c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7"/>
      <c r="U197" s="196"/>
      <c r="V197" s="172"/>
      <c r="W197" s="172"/>
      <c r="X197" s="172"/>
      <c r="Y197" s="172"/>
      <c r="Z197" s="172"/>
      <c r="AA197" s="172"/>
      <c r="AB197" s="172"/>
      <c r="AC197" s="172"/>
      <c r="AD197" s="172"/>
      <c r="AE197" s="172"/>
      <c r="AF197" s="172"/>
      <c r="AG197" s="172" t="s">
        <v>142</v>
      </c>
      <c r="AH197" s="172">
        <v>0</v>
      </c>
      <c r="AI197" s="172"/>
      <c r="AJ197" s="172"/>
      <c r="AK197" s="172"/>
      <c r="AL197" s="172"/>
      <c r="AM197" s="172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2"/>
      <c r="BD197" s="172"/>
      <c r="BE197" s="172"/>
      <c r="BF197" s="172"/>
      <c r="BG197" s="172"/>
      <c r="BH197" s="172"/>
    </row>
    <row r="198" spans="1:60" outlineLevel="1" x14ac:dyDescent="0.2">
      <c r="A198" s="173"/>
      <c r="B198" s="183"/>
      <c r="C198" s="213" t="s">
        <v>354</v>
      </c>
      <c r="D198" s="186"/>
      <c r="E198" s="190">
        <v>37.5</v>
      </c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7"/>
      <c r="U198" s="196"/>
      <c r="V198" s="172"/>
      <c r="W198" s="172"/>
      <c r="X198" s="172"/>
      <c r="Y198" s="172"/>
      <c r="Z198" s="172"/>
      <c r="AA198" s="172"/>
      <c r="AB198" s="172"/>
      <c r="AC198" s="172"/>
      <c r="AD198" s="172"/>
      <c r="AE198" s="172"/>
      <c r="AF198" s="172"/>
      <c r="AG198" s="172" t="s">
        <v>142</v>
      </c>
      <c r="AH198" s="172">
        <v>0</v>
      </c>
      <c r="AI198" s="172"/>
      <c r="AJ198" s="172"/>
      <c r="AK198" s="172"/>
      <c r="AL198" s="172"/>
      <c r="AM198" s="172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2"/>
      <c r="BD198" s="172"/>
      <c r="BE198" s="172"/>
      <c r="BF198" s="172"/>
      <c r="BG198" s="172"/>
      <c r="BH198" s="172"/>
    </row>
    <row r="199" spans="1:60" outlineLevel="1" x14ac:dyDescent="0.2">
      <c r="A199" s="173"/>
      <c r="B199" s="183"/>
      <c r="C199" s="213" t="s">
        <v>355</v>
      </c>
      <c r="D199" s="186"/>
      <c r="E199" s="190">
        <v>34.479999999999997</v>
      </c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7"/>
      <c r="U199" s="196"/>
      <c r="V199" s="172"/>
      <c r="W199" s="172"/>
      <c r="X199" s="172"/>
      <c r="Y199" s="172"/>
      <c r="Z199" s="172"/>
      <c r="AA199" s="172"/>
      <c r="AB199" s="172"/>
      <c r="AC199" s="172"/>
      <c r="AD199" s="172"/>
      <c r="AE199" s="172"/>
      <c r="AF199" s="172"/>
      <c r="AG199" s="172" t="s">
        <v>142</v>
      </c>
      <c r="AH199" s="172">
        <v>0</v>
      </c>
      <c r="AI199" s="172"/>
      <c r="AJ199" s="172"/>
      <c r="AK199" s="172"/>
      <c r="AL199" s="172"/>
      <c r="AM199" s="172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2"/>
      <c r="BD199" s="172"/>
      <c r="BE199" s="172"/>
      <c r="BF199" s="172"/>
      <c r="BG199" s="172"/>
      <c r="BH199" s="172"/>
    </row>
    <row r="200" spans="1:60" outlineLevel="1" x14ac:dyDescent="0.2">
      <c r="A200" s="173">
        <v>51</v>
      </c>
      <c r="B200" s="183" t="s">
        <v>356</v>
      </c>
      <c r="C200" s="212" t="s">
        <v>357</v>
      </c>
      <c r="D200" s="185" t="s">
        <v>176</v>
      </c>
      <c r="E200" s="189">
        <v>17.850000000000001</v>
      </c>
      <c r="F200" s="195"/>
      <c r="G200" s="196">
        <f>ROUND(E200*F200,2)</f>
        <v>0</v>
      </c>
      <c r="H200" s="195"/>
      <c r="I200" s="196">
        <f>ROUND(E200*H200,2)</f>
        <v>0</v>
      </c>
      <c r="J200" s="195"/>
      <c r="K200" s="196">
        <f>ROUND(E200*J200,2)</f>
        <v>0</v>
      </c>
      <c r="L200" s="196">
        <v>15</v>
      </c>
      <c r="M200" s="196">
        <f>G200*(1+L200/100)</f>
        <v>0</v>
      </c>
      <c r="N200" s="196">
        <v>4.8799999999999998E-3</v>
      </c>
      <c r="O200" s="196">
        <f>ROUND(E200*N200,2)</f>
        <v>0.09</v>
      </c>
      <c r="P200" s="196">
        <v>0</v>
      </c>
      <c r="Q200" s="196">
        <f>ROUND(E200*P200,2)</f>
        <v>0</v>
      </c>
      <c r="R200" s="196"/>
      <c r="S200" s="196"/>
      <c r="T200" s="197">
        <v>0</v>
      </c>
      <c r="U200" s="196">
        <f>ROUND(E200*T200,2)</f>
        <v>0</v>
      </c>
      <c r="V200" s="172"/>
      <c r="W200" s="172"/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 t="s">
        <v>140</v>
      </c>
      <c r="AH200" s="172"/>
      <c r="AI200" s="172"/>
      <c r="AJ200" s="172"/>
      <c r="AK200" s="172"/>
      <c r="AL200" s="172"/>
      <c r="AM200" s="172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2"/>
      <c r="BD200" s="172"/>
      <c r="BE200" s="172"/>
      <c r="BF200" s="172"/>
      <c r="BG200" s="172"/>
      <c r="BH200" s="172"/>
    </row>
    <row r="201" spans="1:60" outlineLevel="1" x14ac:dyDescent="0.2">
      <c r="A201" s="173"/>
      <c r="B201" s="183"/>
      <c r="C201" s="213" t="s">
        <v>358</v>
      </c>
      <c r="D201" s="186"/>
      <c r="E201" s="190">
        <v>17.850000000000001</v>
      </c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7"/>
      <c r="U201" s="196"/>
      <c r="V201" s="172"/>
      <c r="W201" s="172"/>
      <c r="X201" s="172"/>
      <c r="Y201" s="172"/>
      <c r="Z201" s="172"/>
      <c r="AA201" s="172"/>
      <c r="AB201" s="172"/>
      <c r="AC201" s="172"/>
      <c r="AD201" s="172"/>
      <c r="AE201" s="172"/>
      <c r="AF201" s="172"/>
      <c r="AG201" s="172" t="s">
        <v>142</v>
      </c>
      <c r="AH201" s="172">
        <v>0</v>
      </c>
      <c r="AI201" s="172"/>
      <c r="AJ201" s="172"/>
      <c r="AK201" s="172"/>
      <c r="AL201" s="172"/>
      <c r="AM201" s="172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2"/>
      <c r="BD201" s="172"/>
      <c r="BE201" s="172"/>
      <c r="BF201" s="172"/>
      <c r="BG201" s="172"/>
      <c r="BH201" s="172"/>
    </row>
    <row r="202" spans="1:60" ht="22.5" outlineLevel="1" x14ac:dyDescent="0.2">
      <c r="A202" s="173">
        <v>52</v>
      </c>
      <c r="B202" s="183" t="s">
        <v>359</v>
      </c>
      <c r="C202" s="212" t="s">
        <v>360</v>
      </c>
      <c r="D202" s="185" t="s">
        <v>176</v>
      </c>
      <c r="E202" s="189">
        <v>41.383000000000003</v>
      </c>
      <c r="F202" s="195"/>
      <c r="G202" s="196">
        <f>ROUND(E202*F202,2)</f>
        <v>0</v>
      </c>
      <c r="H202" s="195"/>
      <c r="I202" s="196">
        <f>ROUND(E202*H202,2)</f>
        <v>0</v>
      </c>
      <c r="J202" s="195"/>
      <c r="K202" s="196">
        <f>ROUND(E202*J202,2)</f>
        <v>0</v>
      </c>
      <c r="L202" s="196">
        <v>15</v>
      </c>
      <c r="M202" s="196">
        <f>G202*(1+L202/100)</f>
        <v>0</v>
      </c>
      <c r="N202" s="196">
        <v>0.38431999999999999</v>
      </c>
      <c r="O202" s="196">
        <f>ROUND(E202*N202,2)</f>
        <v>15.9</v>
      </c>
      <c r="P202" s="196">
        <v>0</v>
      </c>
      <c r="Q202" s="196">
        <f>ROUND(E202*P202,2)</f>
        <v>0</v>
      </c>
      <c r="R202" s="196"/>
      <c r="S202" s="196"/>
      <c r="T202" s="197">
        <v>0.94674000000000003</v>
      </c>
      <c r="U202" s="196">
        <f>ROUND(E202*T202,2)</f>
        <v>39.18</v>
      </c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 t="s">
        <v>154</v>
      </c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2"/>
      <c r="BD202" s="172"/>
      <c r="BE202" s="172"/>
      <c r="BF202" s="172"/>
      <c r="BG202" s="172"/>
      <c r="BH202" s="172"/>
    </row>
    <row r="203" spans="1:60" outlineLevel="1" x14ac:dyDescent="0.2">
      <c r="A203" s="173"/>
      <c r="B203" s="183"/>
      <c r="C203" s="213" t="s">
        <v>361</v>
      </c>
      <c r="D203" s="186"/>
      <c r="E203" s="190">
        <v>21.45</v>
      </c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196"/>
      <c r="R203" s="196"/>
      <c r="S203" s="196"/>
      <c r="T203" s="197"/>
      <c r="U203" s="196"/>
      <c r="V203" s="172"/>
      <c r="W203" s="172"/>
      <c r="X203" s="172"/>
      <c r="Y203" s="172"/>
      <c r="Z203" s="172"/>
      <c r="AA203" s="172"/>
      <c r="AB203" s="172"/>
      <c r="AC203" s="172"/>
      <c r="AD203" s="172"/>
      <c r="AE203" s="172"/>
      <c r="AF203" s="172"/>
      <c r="AG203" s="172" t="s">
        <v>142</v>
      </c>
      <c r="AH203" s="172">
        <v>0</v>
      </c>
      <c r="AI203" s="172"/>
      <c r="AJ203" s="172"/>
      <c r="AK203" s="172"/>
      <c r="AL203" s="172"/>
      <c r="AM203" s="172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2"/>
      <c r="BD203" s="172"/>
      <c r="BE203" s="172"/>
      <c r="BF203" s="172"/>
      <c r="BG203" s="172"/>
      <c r="BH203" s="172"/>
    </row>
    <row r="204" spans="1:60" outlineLevel="1" x14ac:dyDescent="0.2">
      <c r="A204" s="173"/>
      <c r="B204" s="183"/>
      <c r="C204" s="213" t="s">
        <v>362</v>
      </c>
      <c r="D204" s="186"/>
      <c r="E204" s="190">
        <v>14.56</v>
      </c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6"/>
      <c r="R204" s="196"/>
      <c r="S204" s="196"/>
      <c r="T204" s="197"/>
      <c r="U204" s="196"/>
      <c r="V204" s="172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 t="s">
        <v>142</v>
      </c>
      <c r="AH204" s="172">
        <v>0</v>
      </c>
      <c r="AI204" s="172"/>
      <c r="AJ204" s="172"/>
      <c r="AK204" s="172"/>
      <c r="AL204" s="172"/>
      <c r="AM204" s="172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2"/>
      <c r="BD204" s="172"/>
      <c r="BE204" s="172"/>
      <c r="BF204" s="172"/>
      <c r="BG204" s="172"/>
      <c r="BH204" s="172"/>
    </row>
    <row r="205" spans="1:60" outlineLevel="1" x14ac:dyDescent="0.2">
      <c r="A205" s="173"/>
      <c r="B205" s="183"/>
      <c r="C205" s="213" t="s">
        <v>363</v>
      </c>
      <c r="D205" s="186"/>
      <c r="E205" s="190">
        <v>5.38</v>
      </c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96"/>
      <c r="R205" s="196"/>
      <c r="S205" s="196"/>
      <c r="T205" s="197"/>
      <c r="U205" s="196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 t="s">
        <v>142</v>
      </c>
      <c r="AH205" s="172">
        <v>0</v>
      </c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2"/>
      <c r="AT205" s="172"/>
      <c r="AU205" s="172"/>
      <c r="AV205" s="172"/>
      <c r="AW205" s="172"/>
      <c r="AX205" s="172"/>
      <c r="AY205" s="172"/>
      <c r="AZ205" s="172"/>
      <c r="BA205" s="172"/>
      <c r="BB205" s="172"/>
      <c r="BC205" s="172"/>
      <c r="BD205" s="172"/>
      <c r="BE205" s="172"/>
      <c r="BF205" s="172"/>
      <c r="BG205" s="172"/>
      <c r="BH205" s="172"/>
    </row>
    <row r="206" spans="1:60" x14ac:dyDescent="0.2">
      <c r="A206" s="179" t="s">
        <v>135</v>
      </c>
      <c r="B206" s="184" t="s">
        <v>73</v>
      </c>
      <c r="C206" s="214" t="s">
        <v>74</v>
      </c>
      <c r="D206" s="187"/>
      <c r="E206" s="191"/>
      <c r="F206" s="198"/>
      <c r="G206" s="198">
        <f>SUMIF(AG207:AG209,"&lt;&gt;NOR",G207:G209)</f>
        <v>0</v>
      </c>
      <c r="H206" s="198"/>
      <c r="I206" s="198">
        <f>SUM(I207:I209)</f>
        <v>0</v>
      </c>
      <c r="J206" s="198"/>
      <c r="K206" s="198">
        <f>SUM(K207:K209)</f>
        <v>0</v>
      </c>
      <c r="L206" s="198"/>
      <c r="M206" s="198">
        <f>SUM(M207:M209)</f>
        <v>0</v>
      </c>
      <c r="N206" s="198"/>
      <c r="O206" s="198">
        <f>SUM(O207:O209)</f>
        <v>1.31</v>
      </c>
      <c r="P206" s="198"/>
      <c r="Q206" s="198">
        <f>SUM(Q207:Q209)</f>
        <v>0</v>
      </c>
      <c r="R206" s="198"/>
      <c r="S206" s="198"/>
      <c r="T206" s="199"/>
      <c r="U206" s="198">
        <f>SUM(U207:U209)</f>
        <v>37.08</v>
      </c>
      <c r="AG206" t="s">
        <v>136</v>
      </c>
    </row>
    <row r="207" spans="1:60" ht="22.5" outlineLevel="1" x14ac:dyDescent="0.2">
      <c r="A207" s="173">
        <v>53</v>
      </c>
      <c r="B207" s="183" t="s">
        <v>364</v>
      </c>
      <c r="C207" s="212" t="s">
        <v>365</v>
      </c>
      <c r="D207" s="185" t="s">
        <v>267</v>
      </c>
      <c r="E207" s="189">
        <v>4</v>
      </c>
      <c r="F207" s="195"/>
      <c r="G207" s="196">
        <f>ROUND(E207*F207,2)</f>
        <v>0</v>
      </c>
      <c r="H207" s="195"/>
      <c r="I207" s="196">
        <f>ROUND(E207*H207,2)</f>
        <v>0</v>
      </c>
      <c r="J207" s="195"/>
      <c r="K207" s="196">
        <f>ROUND(E207*J207,2)</f>
        <v>0</v>
      </c>
      <c r="L207" s="196">
        <v>15</v>
      </c>
      <c r="M207" s="196">
        <f>G207*(1+L207/100)</f>
        <v>0</v>
      </c>
      <c r="N207" s="196">
        <v>0.16263</v>
      </c>
      <c r="O207" s="196">
        <f>ROUND(E207*N207,2)</f>
        <v>0.65</v>
      </c>
      <c r="P207" s="196">
        <v>0</v>
      </c>
      <c r="Q207" s="196">
        <f>ROUND(E207*P207,2)</f>
        <v>0</v>
      </c>
      <c r="R207" s="196"/>
      <c r="S207" s="196"/>
      <c r="T207" s="197">
        <v>4.6349600000000004</v>
      </c>
      <c r="U207" s="196">
        <f>ROUND(E207*T207,2)</f>
        <v>18.54</v>
      </c>
      <c r="V207" s="172"/>
      <c r="W207" s="172"/>
      <c r="X207" s="172"/>
      <c r="Y207" s="172"/>
      <c r="Z207" s="172"/>
      <c r="AA207" s="172"/>
      <c r="AB207" s="172"/>
      <c r="AC207" s="172"/>
      <c r="AD207" s="172"/>
      <c r="AE207" s="172"/>
      <c r="AF207" s="172"/>
      <c r="AG207" s="172" t="s">
        <v>154</v>
      </c>
      <c r="AH207" s="172"/>
      <c r="AI207" s="172"/>
      <c r="AJ207" s="172"/>
      <c r="AK207" s="172"/>
      <c r="AL207" s="172"/>
      <c r="AM207" s="172"/>
      <c r="AN207" s="172"/>
      <c r="AO207" s="172"/>
      <c r="AP207" s="172"/>
      <c r="AQ207" s="172"/>
      <c r="AR207" s="172"/>
      <c r="AS207" s="172"/>
      <c r="AT207" s="172"/>
      <c r="AU207" s="172"/>
      <c r="AV207" s="172"/>
      <c r="AW207" s="172"/>
      <c r="AX207" s="172"/>
      <c r="AY207" s="172"/>
      <c r="AZ207" s="172"/>
      <c r="BA207" s="172"/>
      <c r="BB207" s="172"/>
      <c r="BC207" s="172"/>
      <c r="BD207" s="172"/>
      <c r="BE207" s="172"/>
      <c r="BF207" s="172"/>
      <c r="BG207" s="172"/>
      <c r="BH207" s="172"/>
    </row>
    <row r="208" spans="1:60" ht="22.5" outlineLevel="1" x14ac:dyDescent="0.2">
      <c r="A208" s="173">
        <v>54</v>
      </c>
      <c r="B208" s="183" t="s">
        <v>366</v>
      </c>
      <c r="C208" s="212" t="s">
        <v>367</v>
      </c>
      <c r="D208" s="185" t="s">
        <v>267</v>
      </c>
      <c r="E208" s="189">
        <v>2</v>
      </c>
      <c r="F208" s="195"/>
      <c r="G208" s="196">
        <f>ROUND(E208*F208,2)</f>
        <v>0</v>
      </c>
      <c r="H208" s="195"/>
      <c r="I208" s="196">
        <f>ROUND(E208*H208,2)</f>
        <v>0</v>
      </c>
      <c r="J208" s="195"/>
      <c r="K208" s="196">
        <f>ROUND(E208*J208,2)</f>
        <v>0</v>
      </c>
      <c r="L208" s="196">
        <v>15</v>
      </c>
      <c r="M208" s="196">
        <f>G208*(1+L208/100)</f>
        <v>0</v>
      </c>
      <c r="N208" s="196">
        <v>0.16353999999999999</v>
      </c>
      <c r="O208" s="196">
        <f>ROUND(E208*N208,2)</f>
        <v>0.33</v>
      </c>
      <c r="P208" s="196">
        <v>0</v>
      </c>
      <c r="Q208" s="196">
        <f>ROUND(E208*P208,2)</f>
        <v>0</v>
      </c>
      <c r="R208" s="196"/>
      <c r="S208" s="196"/>
      <c r="T208" s="197">
        <v>4.6352399999999996</v>
      </c>
      <c r="U208" s="196">
        <f>ROUND(E208*T208,2)</f>
        <v>9.27</v>
      </c>
      <c r="V208" s="172"/>
      <c r="W208" s="172"/>
      <c r="X208" s="172"/>
      <c r="Y208" s="172"/>
      <c r="Z208" s="172"/>
      <c r="AA208" s="172"/>
      <c r="AB208" s="172"/>
      <c r="AC208" s="172"/>
      <c r="AD208" s="172"/>
      <c r="AE208" s="172"/>
      <c r="AF208" s="172"/>
      <c r="AG208" s="172" t="s">
        <v>154</v>
      </c>
      <c r="AH208" s="172"/>
      <c r="AI208" s="172"/>
      <c r="AJ208" s="172"/>
      <c r="AK208" s="172"/>
      <c r="AL208" s="172"/>
      <c r="AM208" s="172"/>
      <c r="AN208" s="172"/>
      <c r="AO208" s="172"/>
      <c r="AP208" s="172"/>
      <c r="AQ208" s="172"/>
      <c r="AR208" s="172"/>
      <c r="AS208" s="172"/>
      <c r="AT208" s="172"/>
      <c r="AU208" s="172"/>
      <c r="AV208" s="172"/>
      <c r="AW208" s="172"/>
      <c r="AX208" s="172"/>
      <c r="AY208" s="172"/>
      <c r="AZ208" s="172"/>
      <c r="BA208" s="172"/>
      <c r="BB208" s="172"/>
      <c r="BC208" s="172"/>
      <c r="BD208" s="172"/>
      <c r="BE208" s="172"/>
      <c r="BF208" s="172"/>
      <c r="BG208" s="172"/>
      <c r="BH208" s="172"/>
    </row>
    <row r="209" spans="1:60" ht="22.5" outlineLevel="1" x14ac:dyDescent="0.2">
      <c r="A209" s="173">
        <v>55</v>
      </c>
      <c r="B209" s="183" t="s">
        <v>366</v>
      </c>
      <c r="C209" s="212" t="s">
        <v>367</v>
      </c>
      <c r="D209" s="185" t="s">
        <v>267</v>
      </c>
      <c r="E209" s="189">
        <v>2</v>
      </c>
      <c r="F209" s="195"/>
      <c r="G209" s="196">
        <f>ROUND(E209*F209,2)</f>
        <v>0</v>
      </c>
      <c r="H209" s="195"/>
      <c r="I209" s="196">
        <f>ROUND(E209*H209,2)</f>
        <v>0</v>
      </c>
      <c r="J209" s="195"/>
      <c r="K209" s="196">
        <f>ROUND(E209*J209,2)</f>
        <v>0</v>
      </c>
      <c r="L209" s="196">
        <v>15</v>
      </c>
      <c r="M209" s="196">
        <f>G209*(1+L209/100)</f>
        <v>0</v>
      </c>
      <c r="N209" s="196">
        <v>0.16353999999999999</v>
      </c>
      <c r="O209" s="196">
        <f>ROUND(E209*N209,2)</f>
        <v>0.33</v>
      </c>
      <c r="P209" s="196">
        <v>0</v>
      </c>
      <c r="Q209" s="196">
        <f>ROUND(E209*P209,2)</f>
        <v>0</v>
      </c>
      <c r="R209" s="196"/>
      <c r="S209" s="196"/>
      <c r="T209" s="197">
        <v>4.6352399999999996</v>
      </c>
      <c r="U209" s="196">
        <f>ROUND(E209*T209,2)</f>
        <v>9.27</v>
      </c>
      <c r="V209" s="172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 t="s">
        <v>154</v>
      </c>
      <c r="AH209" s="172"/>
      <c r="AI209" s="172"/>
      <c r="AJ209" s="172"/>
      <c r="AK209" s="172"/>
      <c r="AL209" s="172"/>
      <c r="AM209" s="172"/>
      <c r="AN209" s="172"/>
      <c r="AO209" s="172"/>
      <c r="AP209" s="172"/>
      <c r="AQ209" s="172"/>
      <c r="AR209" s="172"/>
      <c r="AS209" s="172"/>
      <c r="AT209" s="172"/>
      <c r="AU209" s="172"/>
      <c r="AV209" s="172"/>
      <c r="AW209" s="172"/>
      <c r="AX209" s="172"/>
      <c r="AY209" s="172"/>
      <c r="AZ209" s="172"/>
      <c r="BA209" s="172"/>
      <c r="BB209" s="172"/>
      <c r="BC209" s="172"/>
      <c r="BD209" s="172"/>
      <c r="BE209" s="172"/>
      <c r="BF209" s="172"/>
      <c r="BG209" s="172"/>
      <c r="BH209" s="172"/>
    </row>
    <row r="210" spans="1:60" ht="25.5" x14ac:dyDescent="0.2">
      <c r="A210" s="179" t="s">
        <v>135</v>
      </c>
      <c r="B210" s="184" t="s">
        <v>75</v>
      </c>
      <c r="C210" s="214" t="s">
        <v>76</v>
      </c>
      <c r="D210" s="187"/>
      <c r="E210" s="191"/>
      <c r="F210" s="198"/>
      <c r="G210" s="198">
        <f>SUMIF(AG211:AG216,"&lt;&gt;NOR",G211:G216)</f>
        <v>0</v>
      </c>
      <c r="H210" s="198"/>
      <c r="I210" s="198">
        <f>SUM(I211:I216)</f>
        <v>0</v>
      </c>
      <c r="J210" s="198"/>
      <c r="K210" s="198">
        <f>SUM(K211:K216)</f>
        <v>0</v>
      </c>
      <c r="L210" s="198"/>
      <c r="M210" s="198">
        <f>SUM(M211:M216)</f>
        <v>0</v>
      </c>
      <c r="N210" s="198"/>
      <c r="O210" s="198">
        <f>SUM(O211:O216)</f>
        <v>22.950000000000003</v>
      </c>
      <c r="P210" s="198"/>
      <c r="Q210" s="198">
        <f>SUM(Q211:Q216)</f>
        <v>0</v>
      </c>
      <c r="R210" s="198"/>
      <c r="S210" s="198"/>
      <c r="T210" s="199"/>
      <c r="U210" s="198">
        <f>SUM(U211:U216)</f>
        <v>75.790000000000006</v>
      </c>
      <c r="AG210" t="s">
        <v>136</v>
      </c>
    </row>
    <row r="211" spans="1:60" outlineLevel="1" x14ac:dyDescent="0.2">
      <c r="A211" s="173">
        <v>56</v>
      </c>
      <c r="B211" s="183" t="s">
        <v>368</v>
      </c>
      <c r="C211" s="212" t="s">
        <v>369</v>
      </c>
      <c r="D211" s="185" t="s">
        <v>267</v>
      </c>
      <c r="E211" s="189">
        <v>1</v>
      </c>
      <c r="F211" s="195"/>
      <c r="G211" s="196">
        <f>ROUND(E211*F211,2)</f>
        <v>0</v>
      </c>
      <c r="H211" s="195"/>
      <c r="I211" s="196">
        <f>ROUND(E211*H211,2)</f>
        <v>0</v>
      </c>
      <c r="J211" s="195"/>
      <c r="K211" s="196">
        <f>ROUND(E211*J211,2)</f>
        <v>0</v>
      </c>
      <c r="L211" s="196">
        <v>15</v>
      </c>
      <c r="M211" s="196">
        <f>G211*(1+L211/100)</f>
        <v>0</v>
      </c>
      <c r="N211" s="196">
        <v>1.0000000000000001E-5</v>
      </c>
      <c r="O211" s="196">
        <f>ROUND(E211*N211,2)</f>
        <v>0</v>
      </c>
      <c r="P211" s="196">
        <v>0</v>
      </c>
      <c r="Q211" s="196">
        <f>ROUND(E211*P211,2)</f>
        <v>0</v>
      </c>
      <c r="R211" s="196"/>
      <c r="S211" s="196"/>
      <c r="T211" s="197">
        <v>0</v>
      </c>
      <c r="U211" s="196">
        <f>ROUND(E211*T211,2)</f>
        <v>0</v>
      </c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 t="s">
        <v>140</v>
      </c>
      <c r="AH211" s="172"/>
      <c r="AI211" s="172"/>
      <c r="AJ211" s="172"/>
      <c r="AK211" s="172"/>
      <c r="AL211" s="172"/>
      <c r="AM211" s="172"/>
      <c r="AN211" s="172"/>
      <c r="AO211" s="172"/>
      <c r="AP211" s="172"/>
      <c r="AQ211" s="172"/>
      <c r="AR211" s="172"/>
      <c r="AS211" s="172"/>
      <c r="AT211" s="172"/>
      <c r="AU211" s="172"/>
      <c r="AV211" s="172"/>
      <c r="AW211" s="172"/>
      <c r="AX211" s="172"/>
      <c r="AY211" s="172"/>
      <c r="AZ211" s="172"/>
      <c r="BA211" s="172"/>
      <c r="BB211" s="172"/>
      <c r="BC211" s="172"/>
      <c r="BD211" s="172"/>
      <c r="BE211" s="172"/>
      <c r="BF211" s="172"/>
      <c r="BG211" s="172"/>
      <c r="BH211" s="172"/>
    </row>
    <row r="212" spans="1:60" outlineLevel="1" x14ac:dyDescent="0.2">
      <c r="A212" s="173">
        <v>57</v>
      </c>
      <c r="B212" s="183" t="s">
        <v>370</v>
      </c>
      <c r="C212" s="212" t="s">
        <v>371</v>
      </c>
      <c r="D212" s="185" t="s">
        <v>176</v>
      </c>
      <c r="E212" s="189">
        <v>23.73</v>
      </c>
      <c r="F212" s="195"/>
      <c r="G212" s="196">
        <f>ROUND(E212*F212,2)</f>
        <v>0</v>
      </c>
      <c r="H212" s="195"/>
      <c r="I212" s="196">
        <f>ROUND(E212*H212,2)</f>
        <v>0</v>
      </c>
      <c r="J212" s="195"/>
      <c r="K212" s="196">
        <f>ROUND(E212*J212,2)</f>
        <v>0</v>
      </c>
      <c r="L212" s="196">
        <v>15</v>
      </c>
      <c r="M212" s="196">
        <f>G212*(1+L212/100)</f>
        <v>0</v>
      </c>
      <c r="N212" s="196">
        <v>0.39889000000000002</v>
      </c>
      <c r="O212" s="196">
        <f>ROUND(E212*N212,2)</f>
        <v>9.4700000000000006</v>
      </c>
      <c r="P212" s="196">
        <v>0</v>
      </c>
      <c r="Q212" s="196">
        <f>ROUND(E212*P212,2)</f>
        <v>0</v>
      </c>
      <c r="R212" s="196"/>
      <c r="S212" s="196"/>
      <c r="T212" s="197">
        <v>3.1940300000000001</v>
      </c>
      <c r="U212" s="196">
        <f>ROUND(E212*T212,2)</f>
        <v>75.790000000000006</v>
      </c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 t="s">
        <v>154</v>
      </c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72"/>
      <c r="AT212" s="172"/>
      <c r="AU212" s="172"/>
      <c r="AV212" s="172"/>
      <c r="AW212" s="172"/>
      <c r="AX212" s="172"/>
      <c r="AY212" s="172"/>
      <c r="AZ212" s="172"/>
      <c r="BA212" s="172"/>
      <c r="BB212" s="172"/>
      <c r="BC212" s="172"/>
      <c r="BD212" s="172"/>
      <c r="BE212" s="172"/>
      <c r="BF212" s="172"/>
      <c r="BG212" s="172"/>
      <c r="BH212" s="172"/>
    </row>
    <row r="213" spans="1:60" outlineLevel="1" x14ac:dyDescent="0.2">
      <c r="A213" s="173"/>
      <c r="B213" s="183"/>
      <c r="C213" s="213" t="s">
        <v>372</v>
      </c>
      <c r="D213" s="186"/>
      <c r="E213" s="190">
        <v>23.73</v>
      </c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7"/>
      <c r="U213" s="196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 t="s">
        <v>142</v>
      </c>
      <c r="AH213" s="172">
        <v>0</v>
      </c>
      <c r="AI213" s="172"/>
      <c r="AJ213" s="172"/>
      <c r="AK213" s="172"/>
      <c r="AL213" s="172"/>
      <c r="AM213" s="172"/>
      <c r="AN213" s="172"/>
      <c r="AO213" s="172"/>
      <c r="AP213" s="172"/>
      <c r="AQ213" s="172"/>
      <c r="AR213" s="172"/>
      <c r="AS213" s="172"/>
      <c r="AT213" s="172"/>
      <c r="AU213" s="172"/>
      <c r="AV213" s="172"/>
      <c r="AW213" s="172"/>
      <c r="AX213" s="172"/>
      <c r="AY213" s="172"/>
      <c r="AZ213" s="172"/>
      <c r="BA213" s="172"/>
      <c r="BB213" s="172"/>
      <c r="BC213" s="172"/>
      <c r="BD213" s="172"/>
      <c r="BE213" s="172"/>
      <c r="BF213" s="172"/>
      <c r="BG213" s="172"/>
      <c r="BH213" s="172"/>
    </row>
    <row r="214" spans="1:60" ht="22.5" outlineLevel="1" x14ac:dyDescent="0.2">
      <c r="A214" s="173">
        <v>58</v>
      </c>
      <c r="B214" s="183" t="s">
        <v>373</v>
      </c>
      <c r="C214" s="212" t="s">
        <v>374</v>
      </c>
      <c r="D214" s="185" t="s">
        <v>176</v>
      </c>
      <c r="E214" s="189">
        <v>95.063999999999993</v>
      </c>
      <c r="F214" s="195"/>
      <c r="G214" s="196">
        <f>ROUND(E214*F214,2)</f>
        <v>0</v>
      </c>
      <c r="H214" s="195"/>
      <c r="I214" s="196">
        <f>ROUND(E214*H214,2)</f>
        <v>0</v>
      </c>
      <c r="J214" s="195"/>
      <c r="K214" s="196">
        <f>ROUND(E214*J214,2)</f>
        <v>0</v>
      </c>
      <c r="L214" s="196">
        <v>15</v>
      </c>
      <c r="M214" s="196">
        <f>G214*(1+L214/100)</f>
        <v>0</v>
      </c>
      <c r="N214" s="196">
        <v>0.14179</v>
      </c>
      <c r="O214" s="196">
        <f>ROUND(E214*N214,2)</f>
        <v>13.48</v>
      </c>
      <c r="P214" s="196">
        <v>0</v>
      </c>
      <c r="Q214" s="196">
        <f>ROUND(E214*P214,2)</f>
        <v>0</v>
      </c>
      <c r="R214" s="196"/>
      <c r="S214" s="196"/>
      <c r="T214" s="197">
        <v>0</v>
      </c>
      <c r="U214" s="196">
        <f>ROUND(E214*T214,2)</f>
        <v>0</v>
      </c>
      <c r="V214" s="172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72"/>
      <c r="AG214" s="172" t="s">
        <v>154</v>
      </c>
      <c r="AH214" s="172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72"/>
      <c r="AS214" s="172"/>
      <c r="AT214" s="172"/>
      <c r="AU214" s="172"/>
      <c r="AV214" s="172"/>
      <c r="AW214" s="172"/>
      <c r="AX214" s="172"/>
      <c r="AY214" s="172"/>
      <c r="AZ214" s="172"/>
      <c r="BA214" s="172"/>
      <c r="BB214" s="172"/>
      <c r="BC214" s="172"/>
      <c r="BD214" s="172"/>
      <c r="BE214" s="172"/>
      <c r="BF214" s="172"/>
      <c r="BG214" s="172"/>
      <c r="BH214" s="172"/>
    </row>
    <row r="215" spans="1:60" outlineLevel="1" x14ac:dyDescent="0.2">
      <c r="A215" s="173"/>
      <c r="B215" s="183"/>
      <c r="C215" s="213" t="s">
        <v>375</v>
      </c>
      <c r="D215" s="186"/>
      <c r="E215" s="190">
        <v>95.06</v>
      </c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7"/>
      <c r="U215" s="196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 t="s">
        <v>142</v>
      </c>
      <c r="AH215" s="172">
        <v>0</v>
      </c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72"/>
      <c r="AS215" s="172"/>
      <c r="AT215" s="172"/>
      <c r="AU215" s="172"/>
      <c r="AV215" s="172"/>
      <c r="AW215" s="172"/>
      <c r="AX215" s="172"/>
      <c r="AY215" s="172"/>
      <c r="AZ215" s="172"/>
      <c r="BA215" s="172"/>
      <c r="BB215" s="172"/>
      <c r="BC215" s="172"/>
      <c r="BD215" s="172"/>
      <c r="BE215" s="172"/>
      <c r="BF215" s="172"/>
      <c r="BG215" s="172"/>
      <c r="BH215" s="172"/>
    </row>
    <row r="216" spans="1:60" outlineLevel="1" x14ac:dyDescent="0.2">
      <c r="A216" s="173">
        <v>59</v>
      </c>
      <c r="B216" s="183" t="s">
        <v>376</v>
      </c>
      <c r="C216" s="212" t="s">
        <v>377</v>
      </c>
      <c r="D216" s="185" t="s">
        <v>267</v>
      </c>
      <c r="E216" s="189">
        <v>1</v>
      </c>
      <c r="F216" s="195"/>
      <c r="G216" s="196">
        <f>ROUND(E216*F216,2)</f>
        <v>0</v>
      </c>
      <c r="H216" s="195"/>
      <c r="I216" s="196">
        <f>ROUND(E216*H216,2)</f>
        <v>0</v>
      </c>
      <c r="J216" s="195"/>
      <c r="K216" s="196">
        <f>ROUND(E216*J216,2)</f>
        <v>0</v>
      </c>
      <c r="L216" s="196">
        <v>15</v>
      </c>
      <c r="M216" s="196">
        <f>G216*(1+L216/100)</f>
        <v>0</v>
      </c>
      <c r="N216" s="196">
        <v>3.2000000000000002E-3</v>
      </c>
      <c r="O216" s="196">
        <f>ROUND(E216*N216,2)</f>
        <v>0</v>
      </c>
      <c r="P216" s="196">
        <v>0</v>
      </c>
      <c r="Q216" s="196">
        <f>ROUND(E216*P216,2)</f>
        <v>0</v>
      </c>
      <c r="R216" s="196"/>
      <c r="S216" s="196"/>
      <c r="T216" s="197">
        <v>0</v>
      </c>
      <c r="U216" s="196">
        <f>ROUND(E216*T216,2)</f>
        <v>0</v>
      </c>
      <c r="V216" s="172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 t="s">
        <v>238</v>
      </c>
      <c r="AH216" s="172"/>
      <c r="AI216" s="172"/>
      <c r="AJ216" s="172"/>
      <c r="AK216" s="172"/>
      <c r="AL216" s="172"/>
      <c r="AM216" s="172"/>
      <c r="AN216" s="172"/>
      <c r="AO216" s="172"/>
      <c r="AP216" s="172"/>
      <c r="AQ216" s="172"/>
      <c r="AR216" s="172"/>
      <c r="AS216" s="172"/>
      <c r="AT216" s="172"/>
      <c r="AU216" s="172"/>
      <c r="AV216" s="172"/>
      <c r="AW216" s="172"/>
      <c r="AX216" s="172"/>
      <c r="AY216" s="172"/>
      <c r="AZ216" s="172"/>
      <c r="BA216" s="172"/>
      <c r="BB216" s="172"/>
      <c r="BC216" s="172"/>
      <c r="BD216" s="172"/>
      <c r="BE216" s="172"/>
      <c r="BF216" s="172"/>
      <c r="BG216" s="172"/>
      <c r="BH216" s="172"/>
    </row>
    <row r="217" spans="1:60" x14ac:dyDescent="0.2">
      <c r="A217" s="179" t="s">
        <v>135</v>
      </c>
      <c r="B217" s="184" t="s">
        <v>77</v>
      </c>
      <c r="C217" s="214" t="s">
        <v>78</v>
      </c>
      <c r="D217" s="187"/>
      <c r="E217" s="191"/>
      <c r="F217" s="198"/>
      <c r="G217" s="198">
        <f>SUMIF(AG218:AG250,"&lt;&gt;NOR",G218:G250)</f>
        <v>0</v>
      </c>
      <c r="H217" s="198"/>
      <c r="I217" s="198">
        <f>SUM(I218:I250)</f>
        <v>0</v>
      </c>
      <c r="J217" s="198"/>
      <c r="K217" s="198">
        <f>SUM(K218:K250)</f>
        <v>0</v>
      </c>
      <c r="L217" s="198"/>
      <c r="M217" s="198">
        <f>SUM(M218:M250)</f>
        <v>0</v>
      </c>
      <c r="N217" s="198"/>
      <c r="O217" s="198">
        <f>SUM(O218:O250)</f>
        <v>0.09</v>
      </c>
      <c r="P217" s="198"/>
      <c r="Q217" s="198">
        <f>SUM(Q218:Q250)</f>
        <v>85.77</v>
      </c>
      <c r="R217" s="198"/>
      <c r="S217" s="198"/>
      <c r="T217" s="199"/>
      <c r="U217" s="198">
        <f>SUM(U218:U250)</f>
        <v>129.55999999999997</v>
      </c>
      <c r="AG217" t="s">
        <v>136</v>
      </c>
    </row>
    <row r="218" spans="1:60" outlineLevel="1" x14ac:dyDescent="0.2">
      <c r="A218" s="173">
        <v>60</v>
      </c>
      <c r="B218" s="183" t="s">
        <v>378</v>
      </c>
      <c r="C218" s="212" t="s">
        <v>379</v>
      </c>
      <c r="D218" s="185" t="s">
        <v>267</v>
      </c>
      <c r="E218" s="189">
        <v>17</v>
      </c>
      <c r="F218" s="195"/>
      <c r="G218" s="196">
        <f>ROUND(E218*F218,2)</f>
        <v>0</v>
      </c>
      <c r="H218" s="195"/>
      <c r="I218" s="196">
        <f>ROUND(E218*H218,2)</f>
        <v>0</v>
      </c>
      <c r="J218" s="195"/>
      <c r="K218" s="196">
        <f>ROUND(E218*J218,2)</f>
        <v>0</v>
      </c>
      <c r="L218" s="196">
        <v>15</v>
      </c>
      <c r="M218" s="196">
        <f>G218*(1+L218/100)</f>
        <v>0</v>
      </c>
      <c r="N218" s="196">
        <v>0</v>
      </c>
      <c r="O218" s="196">
        <f>ROUND(E218*N218,2)</f>
        <v>0</v>
      </c>
      <c r="P218" s="196">
        <v>0</v>
      </c>
      <c r="Q218" s="196">
        <f>ROUND(E218*P218,2)</f>
        <v>0</v>
      </c>
      <c r="R218" s="196"/>
      <c r="S218" s="196"/>
      <c r="T218" s="197">
        <v>0.05</v>
      </c>
      <c r="U218" s="196">
        <f>ROUND(E218*T218,2)</f>
        <v>0.85</v>
      </c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 t="s">
        <v>140</v>
      </c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  <c r="BG218" s="172"/>
      <c r="BH218" s="172"/>
    </row>
    <row r="219" spans="1:60" outlineLevel="1" x14ac:dyDescent="0.2">
      <c r="A219" s="173"/>
      <c r="B219" s="183"/>
      <c r="C219" s="213" t="s">
        <v>380</v>
      </c>
      <c r="D219" s="186"/>
      <c r="E219" s="190">
        <v>2</v>
      </c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7"/>
      <c r="U219" s="196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 t="s">
        <v>142</v>
      </c>
      <c r="AH219" s="172">
        <v>0</v>
      </c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  <c r="BG219" s="172"/>
      <c r="BH219" s="172"/>
    </row>
    <row r="220" spans="1:60" outlineLevel="1" x14ac:dyDescent="0.2">
      <c r="A220" s="173"/>
      <c r="B220" s="183"/>
      <c r="C220" s="213" t="s">
        <v>381</v>
      </c>
      <c r="D220" s="186"/>
      <c r="E220" s="190">
        <v>11</v>
      </c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7"/>
      <c r="U220" s="196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 t="s">
        <v>142</v>
      </c>
      <c r="AH220" s="172">
        <v>0</v>
      </c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  <c r="BG220" s="172"/>
      <c r="BH220" s="172"/>
    </row>
    <row r="221" spans="1:60" outlineLevel="1" x14ac:dyDescent="0.2">
      <c r="A221" s="173"/>
      <c r="B221" s="183"/>
      <c r="C221" s="213" t="s">
        <v>382</v>
      </c>
      <c r="D221" s="186"/>
      <c r="E221" s="190">
        <v>4</v>
      </c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7"/>
      <c r="U221" s="196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 t="s">
        <v>142</v>
      </c>
      <c r="AH221" s="172">
        <v>0</v>
      </c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  <c r="BE221" s="172"/>
      <c r="BF221" s="172"/>
      <c r="BG221" s="172"/>
      <c r="BH221" s="172"/>
    </row>
    <row r="222" spans="1:60" outlineLevel="1" x14ac:dyDescent="0.2">
      <c r="A222" s="173">
        <v>61</v>
      </c>
      <c r="B222" s="183" t="s">
        <v>383</v>
      </c>
      <c r="C222" s="212" t="s">
        <v>384</v>
      </c>
      <c r="D222" s="185" t="s">
        <v>176</v>
      </c>
      <c r="E222" s="189">
        <v>6.5168999999999997</v>
      </c>
      <c r="F222" s="195"/>
      <c r="G222" s="196">
        <f>ROUND(E222*F222,2)</f>
        <v>0</v>
      </c>
      <c r="H222" s="195"/>
      <c r="I222" s="196">
        <f>ROUND(E222*H222,2)</f>
        <v>0</v>
      </c>
      <c r="J222" s="195"/>
      <c r="K222" s="196">
        <f>ROUND(E222*J222,2)</f>
        <v>0</v>
      </c>
      <c r="L222" s="196">
        <v>15</v>
      </c>
      <c r="M222" s="196">
        <f>G222*(1+L222/100)</f>
        <v>0</v>
      </c>
      <c r="N222" s="196">
        <v>9.2000000000000003E-4</v>
      </c>
      <c r="O222" s="196">
        <f>ROUND(E222*N222,2)</f>
        <v>0.01</v>
      </c>
      <c r="P222" s="196">
        <v>2.7E-2</v>
      </c>
      <c r="Q222" s="196">
        <f>ROUND(E222*P222,2)</f>
        <v>0.18</v>
      </c>
      <c r="R222" s="196"/>
      <c r="S222" s="196"/>
      <c r="T222" s="197">
        <v>0.26300000000000001</v>
      </c>
      <c r="U222" s="196">
        <f>ROUND(E222*T222,2)</f>
        <v>1.71</v>
      </c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 t="s">
        <v>140</v>
      </c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</row>
    <row r="223" spans="1:60" outlineLevel="1" x14ac:dyDescent="0.2">
      <c r="A223" s="173"/>
      <c r="B223" s="183"/>
      <c r="C223" s="213" t="s">
        <v>385</v>
      </c>
      <c r="D223" s="186"/>
      <c r="E223" s="190">
        <v>0.25</v>
      </c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7"/>
      <c r="U223" s="196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 t="s">
        <v>142</v>
      </c>
      <c r="AH223" s="172">
        <v>0</v>
      </c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</row>
    <row r="224" spans="1:60" outlineLevel="1" x14ac:dyDescent="0.2">
      <c r="A224" s="173"/>
      <c r="B224" s="183"/>
      <c r="C224" s="213" t="s">
        <v>386</v>
      </c>
      <c r="D224" s="186"/>
      <c r="E224" s="190">
        <v>0.45</v>
      </c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7"/>
      <c r="U224" s="196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 t="s">
        <v>142</v>
      </c>
      <c r="AH224" s="172">
        <v>0</v>
      </c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</row>
    <row r="225" spans="1:60" outlineLevel="1" x14ac:dyDescent="0.2">
      <c r="A225" s="173"/>
      <c r="B225" s="183"/>
      <c r="C225" s="213" t="s">
        <v>387</v>
      </c>
      <c r="D225" s="186"/>
      <c r="E225" s="190">
        <v>0.4</v>
      </c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7"/>
      <c r="U225" s="196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 t="s">
        <v>142</v>
      </c>
      <c r="AH225" s="172">
        <v>0</v>
      </c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  <c r="BD225" s="172"/>
      <c r="BE225" s="172"/>
      <c r="BF225" s="172"/>
      <c r="BG225" s="172"/>
      <c r="BH225" s="172"/>
    </row>
    <row r="226" spans="1:60" outlineLevel="1" x14ac:dyDescent="0.2">
      <c r="A226" s="173"/>
      <c r="B226" s="183"/>
      <c r="C226" s="213" t="s">
        <v>388</v>
      </c>
      <c r="D226" s="186"/>
      <c r="E226" s="190">
        <v>3.06</v>
      </c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7"/>
      <c r="U226" s="196"/>
      <c r="V226" s="172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 t="s">
        <v>142</v>
      </c>
      <c r="AH226" s="172">
        <v>0</v>
      </c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  <c r="BD226" s="172"/>
      <c r="BE226" s="172"/>
      <c r="BF226" s="172"/>
      <c r="BG226" s="172"/>
      <c r="BH226" s="172"/>
    </row>
    <row r="227" spans="1:60" outlineLevel="1" x14ac:dyDescent="0.2">
      <c r="A227" s="173"/>
      <c r="B227" s="183"/>
      <c r="C227" s="213" t="s">
        <v>389</v>
      </c>
      <c r="D227" s="186"/>
      <c r="E227" s="190">
        <v>1.75</v>
      </c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7"/>
      <c r="U227" s="196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 t="s">
        <v>142</v>
      </c>
      <c r="AH227" s="172">
        <v>0</v>
      </c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  <c r="BD227" s="172"/>
      <c r="BE227" s="172"/>
      <c r="BF227" s="172"/>
      <c r="BG227" s="172"/>
      <c r="BH227" s="172"/>
    </row>
    <row r="228" spans="1:60" outlineLevel="1" x14ac:dyDescent="0.2">
      <c r="A228" s="173"/>
      <c r="B228" s="183"/>
      <c r="C228" s="213" t="s">
        <v>193</v>
      </c>
      <c r="D228" s="186"/>
      <c r="E228" s="190">
        <v>0.36</v>
      </c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7"/>
      <c r="U228" s="196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 t="s">
        <v>142</v>
      </c>
      <c r="AH228" s="172">
        <v>0</v>
      </c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  <c r="BE228" s="172"/>
      <c r="BF228" s="172"/>
      <c r="BG228" s="172"/>
      <c r="BH228" s="172"/>
    </row>
    <row r="229" spans="1:60" outlineLevel="1" x14ac:dyDescent="0.2">
      <c r="A229" s="173"/>
      <c r="B229" s="183"/>
      <c r="C229" s="213" t="s">
        <v>390</v>
      </c>
      <c r="D229" s="186"/>
      <c r="E229" s="190">
        <v>0.25</v>
      </c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7"/>
      <c r="U229" s="196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 t="s">
        <v>142</v>
      </c>
      <c r="AH229" s="172">
        <v>0</v>
      </c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</row>
    <row r="230" spans="1:60" outlineLevel="1" x14ac:dyDescent="0.2">
      <c r="A230" s="173">
        <v>62</v>
      </c>
      <c r="B230" s="183" t="s">
        <v>391</v>
      </c>
      <c r="C230" s="212" t="s">
        <v>392</v>
      </c>
      <c r="D230" s="185" t="s">
        <v>176</v>
      </c>
      <c r="E230" s="189">
        <v>26.792000000000002</v>
      </c>
      <c r="F230" s="195"/>
      <c r="G230" s="196">
        <f>ROUND(E230*F230,2)</f>
        <v>0</v>
      </c>
      <c r="H230" s="195"/>
      <c r="I230" s="196">
        <f>ROUND(E230*H230,2)</f>
        <v>0</v>
      </c>
      <c r="J230" s="195"/>
      <c r="K230" s="196">
        <f>ROUND(E230*J230,2)</f>
        <v>0</v>
      </c>
      <c r="L230" s="196">
        <v>15</v>
      </c>
      <c r="M230" s="196">
        <f>G230*(1+L230/100)</f>
        <v>0</v>
      </c>
      <c r="N230" s="196">
        <v>1.17E-3</v>
      </c>
      <c r="O230" s="196">
        <f>ROUND(E230*N230,2)</f>
        <v>0.03</v>
      </c>
      <c r="P230" s="196">
        <v>7.5999999999999998E-2</v>
      </c>
      <c r="Q230" s="196">
        <f>ROUND(E230*P230,2)</f>
        <v>2.04</v>
      </c>
      <c r="R230" s="196"/>
      <c r="S230" s="196"/>
      <c r="T230" s="197">
        <v>0.93899999999999995</v>
      </c>
      <c r="U230" s="196">
        <f>ROUND(E230*T230,2)</f>
        <v>25.16</v>
      </c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 t="s">
        <v>140</v>
      </c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</row>
    <row r="231" spans="1:60" outlineLevel="1" x14ac:dyDescent="0.2">
      <c r="A231" s="173"/>
      <c r="B231" s="183"/>
      <c r="C231" s="213" t="s">
        <v>191</v>
      </c>
      <c r="D231" s="186"/>
      <c r="E231" s="190">
        <v>3.15</v>
      </c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  <c r="P231" s="196"/>
      <c r="Q231" s="196"/>
      <c r="R231" s="196"/>
      <c r="S231" s="196"/>
      <c r="T231" s="197"/>
      <c r="U231" s="196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 t="s">
        <v>142</v>
      </c>
      <c r="AH231" s="172">
        <v>0</v>
      </c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  <c r="BE231" s="172"/>
      <c r="BF231" s="172"/>
      <c r="BG231" s="172"/>
      <c r="BH231" s="172"/>
    </row>
    <row r="232" spans="1:60" outlineLevel="1" x14ac:dyDescent="0.2">
      <c r="A232" s="173"/>
      <c r="B232" s="183"/>
      <c r="C232" s="213" t="s">
        <v>393</v>
      </c>
      <c r="D232" s="186"/>
      <c r="E232" s="190">
        <v>17.34</v>
      </c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7"/>
      <c r="U232" s="196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 t="s">
        <v>142</v>
      </c>
      <c r="AH232" s="172">
        <v>0</v>
      </c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  <c r="BD232" s="172"/>
      <c r="BE232" s="172"/>
      <c r="BF232" s="172"/>
      <c r="BG232" s="172"/>
      <c r="BH232" s="172"/>
    </row>
    <row r="233" spans="1:60" outlineLevel="1" x14ac:dyDescent="0.2">
      <c r="A233" s="173"/>
      <c r="B233" s="183"/>
      <c r="C233" s="213" t="s">
        <v>394</v>
      </c>
      <c r="D233" s="186"/>
      <c r="E233" s="190">
        <v>6.3</v>
      </c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  <c r="T233" s="197"/>
      <c r="U233" s="196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 t="s">
        <v>142</v>
      </c>
      <c r="AH233" s="172">
        <v>0</v>
      </c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  <c r="BC233" s="172"/>
      <c r="BD233" s="172"/>
      <c r="BE233" s="172"/>
      <c r="BF233" s="172"/>
      <c r="BG233" s="172"/>
      <c r="BH233" s="172"/>
    </row>
    <row r="234" spans="1:60" outlineLevel="1" x14ac:dyDescent="0.2">
      <c r="A234" s="173">
        <v>63</v>
      </c>
      <c r="B234" s="183" t="s">
        <v>395</v>
      </c>
      <c r="C234" s="212" t="s">
        <v>396</v>
      </c>
      <c r="D234" s="185" t="s">
        <v>139</v>
      </c>
      <c r="E234" s="189">
        <v>33.110300000000002</v>
      </c>
      <c r="F234" s="195"/>
      <c r="G234" s="196">
        <f>ROUND(E234*F234,2)</f>
        <v>0</v>
      </c>
      <c r="H234" s="195"/>
      <c r="I234" s="196">
        <f>ROUND(E234*H234,2)</f>
        <v>0</v>
      </c>
      <c r="J234" s="195"/>
      <c r="K234" s="196">
        <f>ROUND(E234*J234,2)</f>
        <v>0</v>
      </c>
      <c r="L234" s="196">
        <v>15</v>
      </c>
      <c r="M234" s="196">
        <f>G234*(1+L234/100)</f>
        <v>0</v>
      </c>
      <c r="N234" s="196">
        <v>1.2800000000000001E-3</v>
      </c>
      <c r="O234" s="196">
        <f>ROUND(E234*N234,2)</f>
        <v>0.04</v>
      </c>
      <c r="P234" s="196">
        <v>1.95</v>
      </c>
      <c r="Q234" s="196">
        <f>ROUND(E234*P234,2)</f>
        <v>64.569999999999993</v>
      </c>
      <c r="R234" s="196"/>
      <c r="S234" s="196"/>
      <c r="T234" s="197">
        <v>1.7010000000000001</v>
      </c>
      <c r="U234" s="196">
        <f>ROUND(E234*T234,2)</f>
        <v>56.32</v>
      </c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 t="s">
        <v>154</v>
      </c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  <c r="BC234" s="172"/>
      <c r="BD234" s="172"/>
      <c r="BE234" s="172"/>
      <c r="BF234" s="172"/>
      <c r="BG234" s="172"/>
      <c r="BH234" s="172"/>
    </row>
    <row r="235" spans="1:60" outlineLevel="1" x14ac:dyDescent="0.2">
      <c r="A235" s="173"/>
      <c r="B235" s="183"/>
      <c r="C235" s="213" t="s">
        <v>397</v>
      </c>
      <c r="D235" s="186"/>
      <c r="E235" s="190">
        <v>3.14</v>
      </c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7"/>
      <c r="U235" s="196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 t="s">
        <v>142</v>
      </c>
      <c r="AH235" s="172">
        <v>0</v>
      </c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</row>
    <row r="236" spans="1:60" outlineLevel="1" x14ac:dyDescent="0.2">
      <c r="A236" s="173"/>
      <c r="B236" s="183"/>
      <c r="C236" s="213" t="s">
        <v>398</v>
      </c>
      <c r="D236" s="186"/>
      <c r="E236" s="190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  <c r="T236" s="197"/>
      <c r="U236" s="196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 t="s">
        <v>142</v>
      </c>
      <c r="AH236" s="172">
        <v>0</v>
      </c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2"/>
      <c r="BG236" s="172"/>
      <c r="BH236" s="172"/>
    </row>
    <row r="237" spans="1:60" outlineLevel="1" x14ac:dyDescent="0.2">
      <c r="A237" s="173"/>
      <c r="B237" s="183"/>
      <c r="C237" s="213" t="s">
        <v>399</v>
      </c>
      <c r="D237" s="186"/>
      <c r="E237" s="190">
        <v>9.26</v>
      </c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7"/>
      <c r="U237" s="196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 t="s">
        <v>142</v>
      </c>
      <c r="AH237" s="172">
        <v>0</v>
      </c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  <c r="BE237" s="172"/>
      <c r="BF237" s="172"/>
      <c r="BG237" s="172"/>
      <c r="BH237" s="172"/>
    </row>
    <row r="238" spans="1:60" outlineLevel="1" x14ac:dyDescent="0.2">
      <c r="A238" s="173"/>
      <c r="B238" s="183"/>
      <c r="C238" s="213" t="s">
        <v>400</v>
      </c>
      <c r="D238" s="186"/>
      <c r="E238" s="190">
        <v>0.63</v>
      </c>
      <c r="F238" s="196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196"/>
      <c r="T238" s="197"/>
      <c r="U238" s="196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 t="s">
        <v>142</v>
      </c>
      <c r="AH238" s="172">
        <v>0</v>
      </c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172"/>
      <c r="BA238" s="172"/>
      <c r="BB238" s="172"/>
      <c r="BC238" s="172"/>
      <c r="BD238" s="172"/>
      <c r="BE238" s="172"/>
      <c r="BF238" s="172"/>
      <c r="BG238" s="172"/>
      <c r="BH238" s="172"/>
    </row>
    <row r="239" spans="1:60" outlineLevel="1" x14ac:dyDescent="0.2">
      <c r="A239" s="173"/>
      <c r="B239" s="183"/>
      <c r="C239" s="213" t="s">
        <v>401</v>
      </c>
      <c r="D239" s="186"/>
      <c r="E239" s="190">
        <v>0.65</v>
      </c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7"/>
      <c r="U239" s="196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 t="s">
        <v>142</v>
      </c>
      <c r="AH239" s="172">
        <v>0</v>
      </c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  <c r="BE239" s="172"/>
      <c r="BF239" s="172"/>
      <c r="BG239" s="172"/>
      <c r="BH239" s="172"/>
    </row>
    <row r="240" spans="1:60" outlineLevel="1" x14ac:dyDescent="0.2">
      <c r="A240" s="173"/>
      <c r="B240" s="183"/>
      <c r="C240" s="213" t="s">
        <v>402</v>
      </c>
      <c r="D240" s="186"/>
      <c r="E240" s="190">
        <v>1.43</v>
      </c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7"/>
      <c r="U240" s="196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 t="s">
        <v>142</v>
      </c>
      <c r="AH240" s="172">
        <v>0</v>
      </c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2"/>
      <c r="BG240" s="172"/>
      <c r="BH240" s="172"/>
    </row>
    <row r="241" spans="1:60" outlineLevel="1" x14ac:dyDescent="0.2">
      <c r="A241" s="173"/>
      <c r="B241" s="183"/>
      <c r="C241" s="213" t="s">
        <v>403</v>
      </c>
      <c r="D241" s="186"/>
      <c r="E241" s="190">
        <v>1.66</v>
      </c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7"/>
      <c r="U241" s="196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 t="s">
        <v>142</v>
      </c>
      <c r="AH241" s="172">
        <v>0</v>
      </c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2"/>
      <c r="BG241" s="172"/>
      <c r="BH241" s="172"/>
    </row>
    <row r="242" spans="1:60" outlineLevel="1" x14ac:dyDescent="0.2">
      <c r="A242" s="173"/>
      <c r="B242" s="183"/>
      <c r="C242" s="213" t="s">
        <v>404</v>
      </c>
      <c r="D242" s="186"/>
      <c r="E242" s="190">
        <v>4.92</v>
      </c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7"/>
      <c r="U242" s="196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 t="s">
        <v>142</v>
      </c>
      <c r="AH242" s="172">
        <v>0</v>
      </c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72"/>
      <c r="BH242" s="172"/>
    </row>
    <row r="243" spans="1:60" outlineLevel="1" x14ac:dyDescent="0.2">
      <c r="A243" s="173"/>
      <c r="B243" s="183"/>
      <c r="C243" s="213" t="s">
        <v>405</v>
      </c>
      <c r="D243" s="186"/>
      <c r="E243" s="190">
        <v>1.62</v>
      </c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7"/>
      <c r="U243" s="196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 t="s">
        <v>142</v>
      </c>
      <c r="AH243" s="172">
        <v>0</v>
      </c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  <c r="BG243" s="172"/>
      <c r="BH243" s="172"/>
    </row>
    <row r="244" spans="1:60" outlineLevel="1" x14ac:dyDescent="0.2">
      <c r="A244" s="173"/>
      <c r="B244" s="183"/>
      <c r="C244" s="213" t="s">
        <v>406</v>
      </c>
      <c r="D244" s="186"/>
      <c r="E244" s="190">
        <v>9.8000000000000007</v>
      </c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7"/>
      <c r="U244" s="196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 t="s">
        <v>142</v>
      </c>
      <c r="AH244" s="172">
        <v>0</v>
      </c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  <c r="BG244" s="172"/>
      <c r="BH244" s="172"/>
    </row>
    <row r="245" spans="1:60" outlineLevel="1" x14ac:dyDescent="0.2">
      <c r="A245" s="173">
        <v>64</v>
      </c>
      <c r="B245" s="183" t="s">
        <v>407</v>
      </c>
      <c r="C245" s="212" t="s">
        <v>408</v>
      </c>
      <c r="D245" s="185" t="s">
        <v>250</v>
      </c>
      <c r="E245" s="189">
        <v>8</v>
      </c>
      <c r="F245" s="195"/>
      <c r="G245" s="196">
        <f>ROUND(E245*F245,2)</f>
        <v>0</v>
      </c>
      <c r="H245" s="195"/>
      <c r="I245" s="196">
        <f>ROUND(E245*H245,2)</f>
        <v>0</v>
      </c>
      <c r="J245" s="195"/>
      <c r="K245" s="196">
        <f>ROUND(E245*J245,2)</f>
        <v>0</v>
      </c>
      <c r="L245" s="196">
        <v>15</v>
      </c>
      <c r="M245" s="196">
        <f>G245*(1+L245/100)</f>
        <v>0</v>
      </c>
      <c r="N245" s="196">
        <v>0</v>
      </c>
      <c r="O245" s="196">
        <f>ROUND(E245*N245,2)</f>
        <v>0</v>
      </c>
      <c r="P245" s="196">
        <v>0.60155999999999998</v>
      </c>
      <c r="Q245" s="196">
        <f>ROUND(E245*P245,2)</f>
        <v>4.8099999999999996</v>
      </c>
      <c r="R245" s="196"/>
      <c r="S245" s="196"/>
      <c r="T245" s="197">
        <v>1.0044</v>
      </c>
      <c r="U245" s="196">
        <f>ROUND(E245*T245,2)</f>
        <v>8.0399999999999991</v>
      </c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 t="s">
        <v>154</v>
      </c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  <c r="BG245" s="172"/>
      <c r="BH245" s="172"/>
    </row>
    <row r="246" spans="1:60" outlineLevel="1" x14ac:dyDescent="0.2">
      <c r="A246" s="173">
        <v>65</v>
      </c>
      <c r="B246" s="183" t="s">
        <v>409</v>
      </c>
      <c r="C246" s="212" t="s">
        <v>410</v>
      </c>
      <c r="D246" s="185" t="s">
        <v>250</v>
      </c>
      <c r="E246" s="189">
        <v>5</v>
      </c>
      <c r="F246" s="195"/>
      <c r="G246" s="196">
        <f>ROUND(E246*F246,2)</f>
        <v>0</v>
      </c>
      <c r="H246" s="195"/>
      <c r="I246" s="196">
        <f>ROUND(E246*H246,2)</f>
        <v>0</v>
      </c>
      <c r="J246" s="195"/>
      <c r="K246" s="196">
        <f>ROUND(E246*J246,2)</f>
        <v>0</v>
      </c>
      <c r="L246" s="196">
        <v>15</v>
      </c>
      <c r="M246" s="196">
        <f>G246*(1+L246/100)</f>
        <v>0</v>
      </c>
      <c r="N246" s="196">
        <v>0</v>
      </c>
      <c r="O246" s="196">
        <f>ROUND(E246*N246,2)</f>
        <v>0</v>
      </c>
      <c r="P246" s="196">
        <v>1.0527299999999999</v>
      </c>
      <c r="Q246" s="196">
        <f>ROUND(E246*P246,2)</f>
        <v>5.26</v>
      </c>
      <c r="R246" s="196"/>
      <c r="S246" s="196"/>
      <c r="T246" s="197">
        <v>1.7577</v>
      </c>
      <c r="U246" s="196">
        <f>ROUND(E246*T246,2)</f>
        <v>8.7899999999999991</v>
      </c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 t="s">
        <v>154</v>
      </c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  <c r="BD246" s="172"/>
      <c r="BE246" s="172"/>
      <c r="BF246" s="172"/>
      <c r="BG246" s="172"/>
      <c r="BH246" s="172"/>
    </row>
    <row r="247" spans="1:60" outlineLevel="1" x14ac:dyDescent="0.2">
      <c r="A247" s="173">
        <v>66</v>
      </c>
      <c r="B247" s="183" t="s">
        <v>411</v>
      </c>
      <c r="C247" s="212" t="s">
        <v>412</v>
      </c>
      <c r="D247" s="185" t="s">
        <v>176</v>
      </c>
      <c r="E247" s="189">
        <v>11</v>
      </c>
      <c r="F247" s="195"/>
      <c r="G247" s="196">
        <f>ROUND(E247*F247,2)</f>
        <v>0</v>
      </c>
      <c r="H247" s="195"/>
      <c r="I247" s="196">
        <f>ROUND(E247*H247,2)</f>
        <v>0</v>
      </c>
      <c r="J247" s="195"/>
      <c r="K247" s="196">
        <f>ROUND(E247*J247,2)</f>
        <v>0</v>
      </c>
      <c r="L247" s="196">
        <v>15</v>
      </c>
      <c r="M247" s="196">
        <f>G247*(1+L247/100)</f>
        <v>0</v>
      </c>
      <c r="N247" s="196">
        <v>8.1999999999999998E-4</v>
      </c>
      <c r="O247" s="196">
        <f>ROUND(E247*N247,2)</f>
        <v>0.01</v>
      </c>
      <c r="P247" s="196">
        <v>0.81</v>
      </c>
      <c r="Q247" s="196">
        <f>ROUND(E247*P247,2)</f>
        <v>8.91</v>
      </c>
      <c r="R247" s="196"/>
      <c r="S247" s="196"/>
      <c r="T247" s="197">
        <v>2.6082000000000001</v>
      </c>
      <c r="U247" s="196">
        <f>ROUND(E247*T247,2)</f>
        <v>28.69</v>
      </c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 t="s">
        <v>154</v>
      </c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  <c r="BD247" s="172"/>
      <c r="BE247" s="172"/>
      <c r="BF247" s="172"/>
      <c r="BG247" s="172"/>
      <c r="BH247" s="172"/>
    </row>
    <row r="248" spans="1:60" outlineLevel="1" x14ac:dyDescent="0.2">
      <c r="A248" s="173"/>
      <c r="B248" s="183"/>
      <c r="C248" s="213" t="s">
        <v>413</v>
      </c>
      <c r="D248" s="186"/>
      <c r="E248" s="190">
        <v>1.52</v>
      </c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7"/>
      <c r="U248" s="196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 t="s">
        <v>142</v>
      </c>
      <c r="AH248" s="172">
        <v>0</v>
      </c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  <c r="BC248" s="172"/>
      <c r="BD248" s="172"/>
      <c r="BE248" s="172"/>
      <c r="BF248" s="172"/>
      <c r="BG248" s="172"/>
      <c r="BH248" s="172"/>
    </row>
    <row r="249" spans="1:60" outlineLevel="1" x14ac:dyDescent="0.2">
      <c r="A249" s="173"/>
      <c r="B249" s="183"/>
      <c r="C249" s="213" t="s">
        <v>414</v>
      </c>
      <c r="D249" s="186"/>
      <c r="E249" s="190">
        <v>4.68</v>
      </c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7"/>
      <c r="U249" s="196"/>
      <c r="V249" s="172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 t="s">
        <v>142</v>
      </c>
      <c r="AH249" s="172">
        <v>0</v>
      </c>
      <c r="AI249" s="172"/>
      <c r="AJ249" s="172"/>
      <c r="AK249" s="172"/>
      <c r="AL249" s="172"/>
      <c r="AM249" s="172"/>
      <c r="AN249" s="172"/>
      <c r="AO249" s="172"/>
      <c r="AP249" s="172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  <c r="BC249" s="172"/>
      <c r="BD249" s="172"/>
      <c r="BE249" s="172"/>
      <c r="BF249" s="172"/>
      <c r="BG249" s="172"/>
      <c r="BH249" s="172"/>
    </row>
    <row r="250" spans="1:60" outlineLevel="1" x14ac:dyDescent="0.2">
      <c r="A250" s="173"/>
      <c r="B250" s="183"/>
      <c r="C250" s="213" t="s">
        <v>415</v>
      </c>
      <c r="D250" s="186"/>
      <c r="E250" s="190">
        <v>4.8</v>
      </c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7"/>
      <c r="U250" s="196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 t="s">
        <v>142</v>
      </c>
      <c r="AH250" s="172">
        <v>0</v>
      </c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72"/>
      <c r="AT250" s="172"/>
      <c r="AU250" s="172"/>
      <c r="AV250" s="172"/>
      <c r="AW250" s="172"/>
      <c r="AX250" s="172"/>
      <c r="AY250" s="172"/>
      <c r="AZ250" s="172"/>
      <c r="BA250" s="172"/>
      <c r="BB250" s="172"/>
      <c r="BC250" s="172"/>
      <c r="BD250" s="172"/>
      <c r="BE250" s="172"/>
      <c r="BF250" s="172"/>
      <c r="BG250" s="172"/>
      <c r="BH250" s="172"/>
    </row>
    <row r="251" spans="1:60" x14ac:dyDescent="0.2">
      <c r="A251" s="179" t="s">
        <v>135</v>
      </c>
      <c r="B251" s="184" t="s">
        <v>79</v>
      </c>
      <c r="C251" s="214" t="s">
        <v>80</v>
      </c>
      <c r="D251" s="187"/>
      <c r="E251" s="191"/>
      <c r="F251" s="198"/>
      <c r="G251" s="198">
        <f>SUMIF(AG252:AG252,"&lt;&gt;NOR",G252:G252)</f>
        <v>0</v>
      </c>
      <c r="H251" s="198"/>
      <c r="I251" s="198">
        <f>SUM(I252:I252)</f>
        <v>0</v>
      </c>
      <c r="J251" s="198"/>
      <c r="K251" s="198">
        <f>SUM(K252:K252)</f>
        <v>0</v>
      </c>
      <c r="L251" s="198"/>
      <c r="M251" s="198">
        <f>SUM(M252:M252)</f>
        <v>0</v>
      </c>
      <c r="N251" s="198"/>
      <c r="O251" s="198">
        <f>SUM(O252:O252)</f>
        <v>0</v>
      </c>
      <c r="P251" s="198"/>
      <c r="Q251" s="198">
        <f>SUM(Q252:Q252)</f>
        <v>0.04</v>
      </c>
      <c r="R251" s="198"/>
      <c r="S251" s="198"/>
      <c r="T251" s="199"/>
      <c r="U251" s="198">
        <f>SUM(U252:U252)</f>
        <v>0</v>
      </c>
      <c r="AG251" t="s">
        <v>136</v>
      </c>
    </row>
    <row r="252" spans="1:60" outlineLevel="1" x14ac:dyDescent="0.2">
      <c r="A252" s="173">
        <v>67</v>
      </c>
      <c r="B252" s="183" t="s">
        <v>416</v>
      </c>
      <c r="C252" s="212" t="s">
        <v>417</v>
      </c>
      <c r="D252" s="185" t="s">
        <v>418</v>
      </c>
      <c r="E252" s="189">
        <v>1</v>
      </c>
      <c r="F252" s="195"/>
      <c r="G252" s="196">
        <f>ROUND(E252*F252,2)</f>
        <v>0</v>
      </c>
      <c r="H252" s="195"/>
      <c r="I252" s="196">
        <f>ROUND(E252*H252,2)</f>
        <v>0</v>
      </c>
      <c r="J252" s="195"/>
      <c r="K252" s="196">
        <f>ROUND(E252*J252,2)</f>
        <v>0</v>
      </c>
      <c r="L252" s="196">
        <v>15</v>
      </c>
      <c r="M252" s="196">
        <f>G252*(1+L252/100)</f>
        <v>0</v>
      </c>
      <c r="N252" s="196">
        <v>7.3999999999999999E-4</v>
      </c>
      <c r="O252" s="196">
        <f>ROUND(E252*N252,2)</f>
        <v>0</v>
      </c>
      <c r="P252" s="196">
        <v>3.9E-2</v>
      </c>
      <c r="Q252" s="196">
        <f>ROUND(E252*P252,2)</f>
        <v>0.04</v>
      </c>
      <c r="R252" s="196"/>
      <c r="S252" s="196"/>
      <c r="T252" s="197">
        <v>0</v>
      </c>
      <c r="U252" s="196">
        <f>ROUND(E252*T252,2)</f>
        <v>0</v>
      </c>
      <c r="V252" s="172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 t="s">
        <v>154</v>
      </c>
      <c r="AH252" s="172"/>
      <c r="AI252" s="172"/>
      <c r="AJ252" s="172"/>
      <c r="AK252" s="172"/>
      <c r="AL252" s="172"/>
      <c r="AM252" s="172"/>
      <c r="AN252" s="172"/>
      <c r="AO252" s="172"/>
      <c r="AP252" s="172"/>
      <c r="AQ252" s="172"/>
      <c r="AR252" s="172"/>
      <c r="AS252" s="172"/>
      <c r="AT252" s="172"/>
      <c r="AU252" s="172"/>
      <c r="AV252" s="172"/>
      <c r="AW252" s="172"/>
      <c r="AX252" s="172"/>
      <c r="AY252" s="172"/>
      <c r="AZ252" s="172"/>
      <c r="BA252" s="172"/>
      <c r="BB252" s="172"/>
      <c r="BC252" s="172"/>
      <c r="BD252" s="172"/>
      <c r="BE252" s="172"/>
      <c r="BF252" s="172"/>
      <c r="BG252" s="172"/>
      <c r="BH252" s="172"/>
    </row>
    <row r="253" spans="1:60" x14ac:dyDescent="0.2">
      <c r="A253" s="179" t="s">
        <v>135</v>
      </c>
      <c r="B253" s="184" t="s">
        <v>81</v>
      </c>
      <c r="C253" s="214" t="s">
        <v>82</v>
      </c>
      <c r="D253" s="187"/>
      <c r="E253" s="191"/>
      <c r="F253" s="198"/>
      <c r="G253" s="198">
        <f>SUMIF(AG254:AG254,"&lt;&gt;NOR",G254:G254)</f>
        <v>0</v>
      </c>
      <c r="H253" s="198"/>
      <c r="I253" s="198">
        <f>SUM(I254:I254)</f>
        <v>0</v>
      </c>
      <c r="J253" s="198"/>
      <c r="K253" s="198">
        <f>SUM(K254:K254)</f>
        <v>0</v>
      </c>
      <c r="L253" s="198"/>
      <c r="M253" s="198">
        <f>SUM(M254:M254)</f>
        <v>0</v>
      </c>
      <c r="N253" s="198"/>
      <c r="O253" s="198">
        <f>SUM(O254:O254)</f>
        <v>0</v>
      </c>
      <c r="P253" s="198"/>
      <c r="Q253" s="198">
        <f>SUM(Q254:Q254)</f>
        <v>0</v>
      </c>
      <c r="R253" s="198"/>
      <c r="S253" s="198"/>
      <c r="T253" s="199"/>
      <c r="U253" s="198">
        <f>SUM(U254:U254)</f>
        <v>43.93</v>
      </c>
      <c r="AG253" t="s">
        <v>136</v>
      </c>
    </row>
    <row r="254" spans="1:60" outlineLevel="1" x14ac:dyDescent="0.2">
      <c r="A254" s="173">
        <v>68</v>
      </c>
      <c r="B254" s="183" t="s">
        <v>419</v>
      </c>
      <c r="C254" s="212" t="s">
        <v>420</v>
      </c>
      <c r="D254" s="185" t="s">
        <v>180</v>
      </c>
      <c r="E254" s="189">
        <v>23.221160000000001</v>
      </c>
      <c r="F254" s="195"/>
      <c r="G254" s="196">
        <f>ROUND(E254*F254,2)</f>
        <v>0</v>
      </c>
      <c r="H254" s="195"/>
      <c r="I254" s="196">
        <f>ROUND(E254*H254,2)</f>
        <v>0</v>
      </c>
      <c r="J254" s="195"/>
      <c r="K254" s="196">
        <f>ROUND(E254*J254,2)</f>
        <v>0</v>
      </c>
      <c r="L254" s="196">
        <v>15</v>
      </c>
      <c r="M254" s="196">
        <f>G254*(1+L254/100)</f>
        <v>0</v>
      </c>
      <c r="N254" s="196">
        <v>0</v>
      </c>
      <c r="O254" s="196">
        <f>ROUND(E254*N254,2)</f>
        <v>0</v>
      </c>
      <c r="P254" s="196">
        <v>0</v>
      </c>
      <c r="Q254" s="196">
        <f>ROUND(E254*P254,2)</f>
        <v>0</v>
      </c>
      <c r="R254" s="196"/>
      <c r="S254" s="196"/>
      <c r="T254" s="197">
        <v>1.8919999999999999</v>
      </c>
      <c r="U254" s="196">
        <f>ROUND(E254*T254,2)</f>
        <v>43.93</v>
      </c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 t="s">
        <v>421</v>
      </c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</row>
    <row r="255" spans="1:60" x14ac:dyDescent="0.2">
      <c r="A255" s="179" t="s">
        <v>135</v>
      </c>
      <c r="B255" s="184" t="s">
        <v>84</v>
      </c>
      <c r="C255" s="214" t="s">
        <v>85</v>
      </c>
      <c r="D255" s="187"/>
      <c r="E255" s="191"/>
      <c r="F255" s="198"/>
      <c r="G255" s="198">
        <f>SUMIF(AG256:AG271,"&lt;&gt;NOR",G256:G271)</f>
        <v>0</v>
      </c>
      <c r="H255" s="198"/>
      <c r="I255" s="198">
        <f>SUM(I256:I271)</f>
        <v>0</v>
      </c>
      <c r="J255" s="198"/>
      <c r="K255" s="198">
        <f>SUM(K256:K271)</f>
        <v>0</v>
      </c>
      <c r="L255" s="198"/>
      <c r="M255" s="198">
        <f>SUM(M256:M271)</f>
        <v>0</v>
      </c>
      <c r="N255" s="198"/>
      <c r="O255" s="198">
        <f>SUM(O256:O271)</f>
        <v>0.28000000000000003</v>
      </c>
      <c r="P255" s="198"/>
      <c r="Q255" s="198">
        <f>SUM(Q256:Q271)</f>
        <v>0</v>
      </c>
      <c r="R255" s="198"/>
      <c r="S255" s="198"/>
      <c r="T255" s="199"/>
      <c r="U255" s="198">
        <f>SUM(U256:U271)</f>
        <v>27.340000000000003</v>
      </c>
      <c r="AG255" t="s">
        <v>136</v>
      </c>
    </row>
    <row r="256" spans="1:60" ht="22.5" outlineLevel="1" x14ac:dyDescent="0.2">
      <c r="A256" s="173">
        <v>69</v>
      </c>
      <c r="B256" s="183" t="s">
        <v>422</v>
      </c>
      <c r="C256" s="212" t="s">
        <v>423</v>
      </c>
      <c r="D256" s="185" t="s">
        <v>176</v>
      </c>
      <c r="E256" s="189">
        <v>31.92</v>
      </c>
      <c r="F256" s="195"/>
      <c r="G256" s="196">
        <f>ROUND(E256*F256,2)</f>
        <v>0</v>
      </c>
      <c r="H256" s="195"/>
      <c r="I256" s="196">
        <f>ROUND(E256*H256,2)</f>
        <v>0</v>
      </c>
      <c r="J256" s="195"/>
      <c r="K256" s="196">
        <f>ROUND(E256*J256,2)</f>
        <v>0</v>
      </c>
      <c r="L256" s="196">
        <v>15</v>
      </c>
      <c r="M256" s="196">
        <f>G256*(1+L256/100)</f>
        <v>0</v>
      </c>
      <c r="N256" s="196">
        <v>5.1999999999999995E-4</v>
      </c>
      <c r="O256" s="196">
        <f>ROUND(E256*N256,2)</f>
        <v>0.02</v>
      </c>
      <c r="P256" s="196">
        <v>0</v>
      </c>
      <c r="Q256" s="196">
        <f>ROUND(E256*P256,2)</f>
        <v>0</v>
      </c>
      <c r="R256" s="196"/>
      <c r="S256" s="196"/>
      <c r="T256" s="197">
        <v>4.9000000000000002E-2</v>
      </c>
      <c r="U256" s="196">
        <f>ROUND(E256*T256,2)</f>
        <v>1.56</v>
      </c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 t="s">
        <v>424</v>
      </c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  <c r="BG256" s="172"/>
      <c r="BH256" s="172"/>
    </row>
    <row r="257" spans="1:60" outlineLevel="1" x14ac:dyDescent="0.2">
      <c r="A257" s="173"/>
      <c r="B257" s="183"/>
      <c r="C257" s="213" t="s">
        <v>425</v>
      </c>
      <c r="D257" s="186"/>
      <c r="E257" s="190">
        <v>24.96</v>
      </c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7"/>
      <c r="U257" s="196"/>
      <c r="V257" s="172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 t="s">
        <v>142</v>
      </c>
      <c r="AH257" s="172">
        <v>0</v>
      </c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  <c r="BG257" s="172"/>
      <c r="BH257" s="172"/>
    </row>
    <row r="258" spans="1:60" outlineLevel="1" x14ac:dyDescent="0.2">
      <c r="A258" s="173"/>
      <c r="B258" s="183"/>
      <c r="C258" s="213" t="s">
        <v>426</v>
      </c>
      <c r="D258" s="186"/>
      <c r="E258" s="190">
        <v>6.96</v>
      </c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7"/>
      <c r="U258" s="196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 t="s">
        <v>142</v>
      </c>
      <c r="AH258" s="172">
        <v>0</v>
      </c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</row>
    <row r="259" spans="1:60" ht="22.5" outlineLevel="1" x14ac:dyDescent="0.2">
      <c r="A259" s="173">
        <v>70</v>
      </c>
      <c r="B259" s="183" t="s">
        <v>427</v>
      </c>
      <c r="C259" s="212" t="s">
        <v>428</v>
      </c>
      <c r="D259" s="185" t="s">
        <v>176</v>
      </c>
      <c r="E259" s="189">
        <v>31.92</v>
      </c>
      <c r="F259" s="195"/>
      <c r="G259" s="196">
        <f>ROUND(E259*F259,2)</f>
        <v>0</v>
      </c>
      <c r="H259" s="195"/>
      <c r="I259" s="196">
        <f>ROUND(E259*H259,2)</f>
        <v>0</v>
      </c>
      <c r="J259" s="195"/>
      <c r="K259" s="196">
        <f>ROUND(E259*J259,2)</f>
        <v>0</v>
      </c>
      <c r="L259" s="196">
        <v>15</v>
      </c>
      <c r="M259" s="196">
        <f>G259*(1+L259/100)</f>
        <v>0</v>
      </c>
      <c r="N259" s="196">
        <v>5.2399999999999999E-3</v>
      </c>
      <c r="O259" s="196">
        <f>ROUND(E259*N259,2)</f>
        <v>0.17</v>
      </c>
      <c r="P259" s="196">
        <v>0</v>
      </c>
      <c r="Q259" s="196">
        <f>ROUND(E259*P259,2)</f>
        <v>0</v>
      </c>
      <c r="R259" s="196"/>
      <c r="S259" s="196"/>
      <c r="T259" s="197">
        <v>0.26600000000000001</v>
      </c>
      <c r="U259" s="196">
        <f>ROUND(E259*T259,2)</f>
        <v>8.49</v>
      </c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 t="s">
        <v>424</v>
      </c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  <c r="BE259" s="172"/>
      <c r="BF259" s="172"/>
      <c r="BG259" s="172"/>
      <c r="BH259" s="172"/>
    </row>
    <row r="260" spans="1:60" outlineLevel="1" x14ac:dyDescent="0.2">
      <c r="A260" s="173"/>
      <c r="B260" s="183"/>
      <c r="C260" s="213" t="s">
        <v>425</v>
      </c>
      <c r="D260" s="186"/>
      <c r="E260" s="190">
        <v>24.96</v>
      </c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7"/>
      <c r="U260" s="196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 t="s">
        <v>142</v>
      </c>
      <c r="AH260" s="172">
        <v>0</v>
      </c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</row>
    <row r="261" spans="1:60" outlineLevel="1" x14ac:dyDescent="0.2">
      <c r="A261" s="173"/>
      <c r="B261" s="183"/>
      <c r="C261" s="213" t="s">
        <v>426</v>
      </c>
      <c r="D261" s="186"/>
      <c r="E261" s="190">
        <v>6.96</v>
      </c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7"/>
      <c r="U261" s="196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 t="s">
        <v>142</v>
      </c>
      <c r="AH261" s="172">
        <v>0</v>
      </c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</row>
    <row r="262" spans="1:60" ht="22.5" outlineLevel="1" x14ac:dyDescent="0.2">
      <c r="A262" s="173">
        <v>71</v>
      </c>
      <c r="B262" s="183" t="s">
        <v>429</v>
      </c>
      <c r="C262" s="212" t="s">
        <v>430</v>
      </c>
      <c r="D262" s="185" t="s">
        <v>176</v>
      </c>
      <c r="E262" s="189">
        <v>70.224999999999994</v>
      </c>
      <c r="F262" s="195"/>
      <c r="G262" s="196">
        <f>ROUND(E262*F262,2)</f>
        <v>0</v>
      </c>
      <c r="H262" s="195"/>
      <c r="I262" s="196">
        <f>ROUND(E262*H262,2)</f>
        <v>0</v>
      </c>
      <c r="J262" s="195"/>
      <c r="K262" s="196">
        <f>ROUND(E262*J262,2)</f>
        <v>0</v>
      </c>
      <c r="L262" s="196">
        <v>15</v>
      </c>
      <c r="M262" s="196">
        <f>G262*(1+L262/100)</f>
        <v>0</v>
      </c>
      <c r="N262" s="196">
        <v>1.2600000000000001E-3</v>
      </c>
      <c r="O262" s="196">
        <f>ROUND(E262*N262,2)</f>
        <v>0.09</v>
      </c>
      <c r="P262" s="196">
        <v>0</v>
      </c>
      <c r="Q262" s="196">
        <f>ROUND(E262*P262,2)</f>
        <v>0</v>
      </c>
      <c r="R262" s="196"/>
      <c r="S262" s="196"/>
      <c r="T262" s="197">
        <v>0.24</v>
      </c>
      <c r="U262" s="196">
        <f>ROUND(E262*T262,2)</f>
        <v>16.850000000000001</v>
      </c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 t="s">
        <v>424</v>
      </c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2"/>
      <c r="BF262" s="172"/>
      <c r="BG262" s="172"/>
      <c r="BH262" s="172"/>
    </row>
    <row r="263" spans="1:60" outlineLevel="1" x14ac:dyDescent="0.2">
      <c r="A263" s="173"/>
      <c r="B263" s="183"/>
      <c r="C263" s="213" t="s">
        <v>431</v>
      </c>
      <c r="D263" s="186"/>
      <c r="E263" s="190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7"/>
      <c r="U263" s="196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 t="s">
        <v>142</v>
      </c>
      <c r="AH263" s="172">
        <v>0</v>
      </c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  <c r="BG263" s="172"/>
      <c r="BH263" s="172"/>
    </row>
    <row r="264" spans="1:60" outlineLevel="1" x14ac:dyDescent="0.2">
      <c r="A264" s="173"/>
      <c r="B264" s="183"/>
      <c r="C264" s="213" t="s">
        <v>432</v>
      </c>
      <c r="D264" s="186"/>
      <c r="E264" s="190">
        <v>5.59</v>
      </c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7"/>
      <c r="U264" s="196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 t="s">
        <v>142</v>
      </c>
      <c r="AH264" s="172">
        <v>0</v>
      </c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  <c r="BG264" s="172"/>
      <c r="BH264" s="172"/>
    </row>
    <row r="265" spans="1:60" outlineLevel="1" x14ac:dyDescent="0.2">
      <c r="A265" s="173"/>
      <c r="B265" s="183"/>
      <c r="C265" s="213" t="s">
        <v>433</v>
      </c>
      <c r="D265" s="186"/>
      <c r="E265" s="190">
        <v>7.03</v>
      </c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7"/>
      <c r="U265" s="196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 t="s">
        <v>142</v>
      </c>
      <c r="AH265" s="172">
        <v>0</v>
      </c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  <c r="BG265" s="172"/>
      <c r="BH265" s="172"/>
    </row>
    <row r="266" spans="1:60" outlineLevel="1" x14ac:dyDescent="0.2">
      <c r="A266" s="173"/>
      <c r="B266" s="183"/>
      <c r="C266" s="213" t="s">
        <v>434</v>
      </c>
      <c r="D266" s="186"/>
      <c r="E266" s="190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7"/>
      <c r="U266" s="196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 t="s">
        <v>142</v>
      </c>
      <c r="AH266" s="172">
        <v>0</v>
      </c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</row>
    <row r="267" spans="1:60" outlineLevel="1" x14ac:dyDescent="0.2">
      <c r="A267" s="173"/>
      <c r="B267" s="183"/>
      <c r="C267" s="213" t="s">
        <v>435</v>
      </c>
      <c r="D267" s="186"/>
      <c r="E267" s="190">
        <v>9.6300000000000008</v>
      </c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7"/>
      <c r="U267" s="196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 t="s">
        <v>142</v>
      </c>
      <c r="AH267" s="172">
        <v>0</v>
      </c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  <c r="BE267" s="172"/>
      <c r="BF267" s="172"/>
      <c r="BG267" s="172"/>
      <c r="BH267" s="172"/>
    </row>
    <row r="268" spans="1:60" outlineLevel="1" x14ac:dyDescent="0.2">
      <c r="A268" s="173"/>
      <c r="B268" s="183"/>
      <c r="C268" s="213" t="s">
        <v>436</v>
      </c>
      <c r="D268" s="186"/>
      <c r="E268" s="190">
        <v>20.3</v>
      </c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96"/>
      <c r="S268" s="196"/>
      <c r="T268" s="197"/>
      <c r="U268" s="196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 t="s">
        <v>142</v>
      </c>
      <c r="AH268" s="172">
        <v>0</v>
      </c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  <c r="BG268" s="172"/>
      <c r="BH268" s="172"/>
    </row>
    <row r="269" spans="1:60" outlineLevel="1" x14ac:dyDescent="0.2">
      <c r="A269" s="173"/>
      <c r="B269" s="183"/>
      <c r="C269" s="213" t="s">
        <v>437</v>
      </c>
      <c r="D269" s="186"/>
      <c r="E269" s="190">
        <v>17.22</v>
      </c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  <c r="P269" s="196"/>
      <c r="Q269" s="196"/>
      <c r="R269" s="196"/>
      <c r="S269" s="196"/>
      <c r="T269" s="197"/>
      <c r="U269" s="196"/>
      <c r="V269" s="172"/>
      <c r="W269" s="172"/>
      <c r="X269" s="172"/>
      <c r="Y269" s="172"/>
      <c r="Z269" s="172"/>
      <c r="AA269" s="172"/>
      <c r="AB269" s="172"/>
      <c r="AC269" s="172"/>
      <c r="AD269" s="172"/>
      <c r="AE269" s="172"/>
      <c r="AF269" s="172"/>
      <c r="AG269" s="172" t="s">
        <v>142</v>
      </c>
      <c r="AH269" s="172">
        <v>0</v>
      </c>
      <c r="AI269" s="172"/>
      <c r="AJ269" s="172"/>
      <c r="AK269" s="172"/>
      <c r="AL269" s="172"/>
      <c r="AM269" s="172"/>
      <c r="AN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  <c r="BD269" s="172"/>
      <c r="BE269" s="172"/>
      <c r="BF269" s="172"/>
      <c r="BG269" s="172"/>
      <c r="BH269" s="172"/>
    </row>
    <row r="270" spans="1:60" outlineLevel="1" x14ac:dyDescent="0.2">
      <c r="A270" s="173"/>
      <c r="B270" s="183"/>
      <c r="C270" s="213" t="s">
        <v>438</v>
      </c>
      <c r="D270" s="186"/>
      <c r="E270" s="190">
        <v>10.46</v>
      </c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  <c r="T270" s="197"/>
      <c r="U270" s="196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 t="s">
        <v>142</v>
      </c>
      <c r="AH270" s="172">
        <v>0</v>
      </c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  <c r="BD270" s="172"/>
      <c r="BE270" s="172"/>
      <c r="BF270" s="172"/>
      <c r="BG270" s="172"/>
      <c r="BH270" s="172"/>
    </row>
    <row r="271" spans="1:60" outlineLevel="1" x14ac:dyDescent="0.2">
      <c r="A271" s="173">
        <v>72</v>
      </c>
      <c r="B271" s="183" t="s">
        <v>439</v>
      </c>
      <c r="C271" s="212" t="s">
        <v>440</v>
      </c>
      <c r="D271" s="185" t="s">
        <v>180</v>
      </c>
      <c r="E271" s="189">
        <v>0.27234000000000003</v>
      </c>
      <c r="F271" s="195"/>
      <c r="G271" s="196">
        <f>ROUND(E271*F271,2)</f>
        <v>0</v>
      </c>
      <c r="H271" s="195"/>
      <c r="I271" s="196">
        <f>ROUND(E271*H271,2)</f>
        <v>0</v>
      </c>
      <c r="J271" s="195"/>
      <c r="K271" s="196">
        <f>ROUND(E271*J271,2)</f>
        <v>0</v>
      </c>
      <c r="L271" s="196">
        <v>15</v>
      </c>
      <c r="M271" s="196">
        <f>G271*(1+L271/100)</f>
        <v>0</v>
      </c>
      <c r="N271" s="196">
        <v>0</v>
      </c>
      <c r="O271" s="196">
        <f>ROUND(E271*N271,2)</f>
        <v>0</v>
      </c>
      <c r="P271" s="196">
        <v>0</v>
      </c>
      <c r="Q271" s="196">
        <f>ROUND(E271*P271,2)</f>
        <v>0</v>
      </c>
      <c r="R271" s="196"/>
      <c r="S271" s="196"/>
      <c r="T271" s="197">
        <v>1.5980000000000001</v>
      </c>
      <c r="U271" s="196">
        <f>ROUND(E271*T271,2)</f>
        <v>0.44</v>
      </c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 t="s">
        <v>421</v>
      </c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  <c r="BD271" s="172"/>
      <c r="BE271" s="172"/>
      <c r="BF271" s="172"/>
      <c r="BG271" s="172"/>
      <c r="BH271" s="172"/>
    </row>
    <row r="272" spans="1:60" x14ac:dyDescent="0.2">
      <c r="A272" s="179" t="s">
        <v>135</v>
      </c>
      <c r="B272" s="184" t="s">
        <v>86</v>
      </c>
      <c r="C272" s="214" t="s">
        <v>87</v>
      </c>
      <c r="D272" s="187"/>
      <c r="E272" s="191"/>
      <c r="F272" s="198"/>
      <c r="G272" s="198">
        <f>SUMIF(AG273:AG275,"&lt;&gt;NOR",G273:G275)</f>
        <v>0</v>
      </c>
      <c r="H272" s="198"/>
      <c r="I272" s="198">
        <f>SUM(I273:I275)</f>
        <v>0</v>
      </c>
      <c r="J272" s="198"/>
      <c r="K272" s="198">
        <f>SUM(K273:K275)</f>
        <v>0</v>
      </c>
      <c r="L272" s="198"/>
      <c r="M272" s="198">
        <f>SUM(M273:M275)</f>
        <v>0</v>
      </c>
      <c r="N272" s="198"/>
      <c r="O272" s="198">
        <f>SUM(O273:O275)</f>
        <v>0.01</v>
      </c>
      <c r="P272" s="198"/>
      <c r="Q272" s="198">
        <f>SUM(Q273:Q275)</f>
        <v>0</v>
      </c>
      <c r="R272" s="198"/>
      <c r="S272" s="198"/>
      <c r="T272" s="199"/>
      <c r="U272" s="198">
        <f>SUM(U273:U275)</f>
        <v>1.4</v>
      </c>
      <c r="AG272" t="s">
        <v>136</v>
      </c>
    </row>
    <row r="273" spans="1:60" outlineLevel="1" x14ac:dyDescent="0.2">
      <c r="A273" s="173">
        <v>73</v>
      </c>
      <c r="B273" s="183" t="s">
        <v>441</v>
      </c>
      <c r="C273" s="212" t="s">
        <v>442</v>
      </c>
      <c r="D273" s="185" t="s">
        <v>250</v>
      </c>
      <c r="E273" s="189">
        <v>5.5</v>
      </c>
      <c r="F273" s="195"/>
      <c r="G273" s="196">
        <f>ROUND(E273*F273,2)</f>
        <v>0</v>
      </c>
      <c r="H273" s="195"/>
      <c r="I273" s="196">
        <f>ROUND(E273*H273,2)</f>
        <v>0</v>
      </c>
      <c r="J273" s="195"/>
      <c r="K273" s="196">
        <f>ROUND(E273*J273,2)</f>
        <v>0</v>
      </c>
      <c r="L273" s="196">
        <v>15</v>
      </c>
      <c r="M273" s="196">
        <f>G273*(1+L273/100)</f>
        <v>0</v>
      </c>
      <c r="N273" s="196">
        <v>1.5200000000000001E-3</v>
      </c>
      <c r="O273" s="196">
        <f>ROUND(E273*N273,2)</f>
        <v>0.01</v>
      </c>
      <c r="P273" s="196">
        <v>0</v>
      </c>
      <c r="Q273" s="196">
        <f>ROUND(E273*P273,2)</f>
        <v>0</v>
      </c>
      <c r="R273" s="196"/>
      <c r="S273" s="196"/>
      <c r="T273" s="197">
        <v>0.252</v>
      </c>
      <c r="U273" s="196">
        <f>ROUND(E273*T273,2)</f>
        <v>1.39</v>
      </c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 t="s">
        <v>424</v>
      </c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  <c r="BE273" s="172"/>
      <c r="BF273" s="172"/>
      <c r="BG273" s="172"/>
      <c r="BH273" s="172"/>
    </row>
    <row r="274" spans="1:60" outlineLevel="1" x14ac:dyDescent="0.2">
      <c r="A274" s="173"/>
      <c r="B274" s="183"/>
      <c r="C274" s="213" t="s">
        <v>443</v>
      </c>
      <c r="D274" s="186"/>
      <c r="E274" s="190">
        <v>5.5</v>
      </c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96"/>
      <c r="S274" s="196"/>
      <c r="T274" s="197"/>
      <c r="U274" s="196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 t="s">
        <v>142</v>
      </c>
      <c r="AH274" s="172">
        <v>0</v>
      </c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  <c r="BD274" s="172"/>
      <c r="BE274" s="172"/>
      <c r="BF274" s="172"/>
      <c r="BG274" s="172"/>
      <c r="BH274" s="172"/>
    </row>
    <row r="275" spans="1:60" outlineLevel="1" x14ac:dyDescent="0.2">
      <c r="A275" s="173">
        <v>74</v>
      </c>
      <c r="B275" s="183" t="s">
        <v>444</v>
      </c>
      <c r="C275" s="212" t="s">
        <v>445</v>
      </c>
      <c r="D275" s="185" t="s">
        <v>180</v>
      </c>
      <c r="E275" s="189">
        <v>8.3599999999999994E-3</v>
      </c>
      <c r="F275" s="195"/>
      <c r="G275" s="196">
        <f>ROUND(E275*F275,2)</f>
        <v>0</v>
      </c>
      <c r="H275" s="195"/>
      <c r="I275" s="196">
        <f>ROUND(E275*H275,2)</f>
        <v>0</v>
      </c>
      <c r="J275" s="195"/>
      <c r="K275" s="196">
        <f>ROUND(E275*J275,2)</f>
        <v>0</v>
      </c>
      <c r="L275" s="196">
        <v>15</v>
      </c>
      <c r="M275" s="196">
        <f>G275*(1+L275/100)</f>
        <v>0</v>
      </c>
      <c r="N275" s="196">
        <v>0</v>
      </c>
      <c r="O275" s="196">
        <f>ROUND(E275*N275,2)</f>
        <v>0</v>
      </c>
      <c r="P275" s="196">
        <v>0</v>
      </c>
      <c r="Q275" s="196">
        <f>ROUND(E275*P275,2)</f>
        <v>0</v>
      </c>
      <c r="R275" s="196"/>
      <c r="S275" s="196"/>
      <c r="T275" s="197">
        <v>1.609</v>
      </c>
      <c r="U275" s="196">
        <f>ROUND(E275*T275,2)</f>
        <v>0.01</v>
      </c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 t="s">
        <v>421</v>
      </c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  <c r="BE275" s="172"/>
      <c r="BF275" s="172"/>
      <c r="BG275" s="172"/>
      <c r="BH275" s="172"/>
    </row>
    <row r="276" spans="1:60" x14ac:dyDescent="0.2">
      <c r="A276" s="179" t="s">
        <v>135</v>
      </c>
      <c r="B276" s="184" t="s">
        <v>88</v>
      </c>
      <c r="C276" s="214" t="s">
        <v>89</v>
      </c>
      <c r="D276" s="187"/>
      <c r="E276" s="191"/>
      <c r="F276" s="198"/>
      <c r="G276" s="198">
        <f>SUMIF(AG277:AG284,"&lt;&gt;NOR",G277:G284)</f>
        <v>0</v>
      </c>
      <c r="H276" s="198"/>
      <c r="I276" s="198">
        <f>SUM(I277:I284)</f>
        <v>0</v>
      </c>
      <c r="J276" s="198"/>
      <c r="K276" s="198">
        <f>SUM(K277:K284)</f>
        <v>0</v>
      </c>
      <c r="L276" s="198"/>
      <c r="M276" s="198">
        <f>SUM(M277:M284)</f>
        <v>0</v>
      </c>
      <c r="N276" s="198"/>
      <c r="O276" s="198">
        <f>SUM(O277:O284)</f>
        <v>0.16</v>
      </c>
      <c r="P276" s="198"/>
      <c r="Q276" s="198">
        <f>SUM(Q277:Q284)</f>
        <v>0</v>
      </c>
      <c r="R276" s="198"/>
      <c r="S276" s="198"/>
      <c r="T276" s="199"/>
      <c r="U276" s="198">
        <f>SUM(U277:U284)</f>
        <v>7.85</v>
      </c>
      <c r="AG276" t="s">
        <v>136</v>
      </c>
    </row>
    <row r="277" spans="1:60" outlineLevel="1" x14ac:dyDescent="0.2">
      <c r="A277" s="173">
        <v>75</v>
      </c>
      <c r="B277" s="183" t="s">
        <v>446</v>
      </c>
      <c r="C277" s="212" t="s">
        <v>447</v>
      </c>
      <c r="D277" s="185" t="s">
        <v>176</v>
      </c>
      <c r="E277" s="189">
        <v>94.48</v>
      </c>
      <c r="F277" s="195"/>
      <c r="G277" s="196">
        <f>ROUND(E277*F277,2)</f>
        <v>0</v>
      </c>
      <c r="H277" s="195"/>
      <c r="I277" s="196">
        <f>ROUND(E277*H277,2)</f>
        <v>0</v>
      </c>
      <c r="J277" s="195"/>
      <c r="K277" s="196">
        <f>ROUND(E277*J277,2)</f>
        <v>0</v>
      </c>
      <c r="L277" s="196">
        <v>15</v>
      </c>
      <c r="M277" s="196">
        <f>G277*(1+L277/100)</f>
        <v>0</v>
      </c>
      <c r="N277" s="196">
        <v>0</v>
      </c>
      <c r="O277" s="196">
        <f>ROUND(E277*N277,2)</f>
        <v>0</v>
      </c>
      <c r="P277" s="196">
        <v>0</v>
      </c>
      <c r="Q277" s="196">
        <f>ROUND(E277*P277,2)</f>
        <v>0</v>
      </c>
      <c r="R277" s="196"/>
      <c r="S277" s="196"/>
      <c r="T277" s="197">
        <v>0.08</v>
      </c>
      <c r="U277" s="196">
        <f>ROUND(E277*T277,2)</f>
        <v>7.56</v>
      </c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 t="s">
        <v>424</v>
      </c>
      <c r="AH277" s="172"/>
      <c r="AI277" s="172"/>
      <c r="AJ277" s="172"/>
      <c r="AK277" s="172"/>
      <c r="AL277" s="172"/>
      <c r="AM277" s="172"/>
      <c r="AN277" s="172"/>
      <c r="AO277" s="172"/>
      <c r="AP277" s="172"/>
      <c r="AQ277" s="172"/>
      <c r="AR277" s="172"/>
      <c r="AS277" s="172"/>
      <c r="AT277" s="172"/>
      <c r="AU277" s="172"/>
      <c r="AV277" s="172"/>
      <c r="AW277" s="172"/>
      <c r="AX277" s="172"/>
      <c r="AY277" s="172"/>
      <c r="AZ277" s="172"/>
      <c r="BA277" s="172"/>
      <c r="BB277" s="172"/>
      <c r="BC277" s="172"/>
      <c r="BD277" s="172"/>
      <c r="BE277" s="172"/>
      <c r="BF277" s="172"/>
      <c r="BG277" s="172"/>
      <c r="BH277" s="172"/>
    </row>
    <row r="278" spans="1:60" outlineLevel="1" x14ac:dyDescent="0.2">
      <c r="A278" s="173"/>
      <c r="B278" s="183"/>
      <c r="C278" s="213" t="s">
        <v>448</v>
      </c>
      <c r="D278" s="186"/>
      <c r="E278" s="190">
        <v>64.03</v>
      </c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7"/>
      <c r="U278" s="196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 t="s">
        <v>142</v>
      </c>
      <c r="AH278" s="172">
        <v>0</v>
      </c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  <c r="BD278" s="172"/>
      <c r="BE278" s="172"/>
      <c r="BF278" s="172"/>
      <c r="BG278" s="172"/>
      <c r="BH278" s="172"/>
    </row>
    <row r="279" spans="1:60" outlineLevel="1" x14ac:dyDescent="0.2">
      <c r="A279" s="173"/>
      <c r="B279" s="183"/>
      <c r="C279" s="213" t="s">
        <v>449</v>
      </c>
      <c r="D279" s="186"/>
      <c r="E279" s="190">
        <v>30.45</v>
      </c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7"/>
      <c r="U279" s="196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 t="s">
        <v>142</v>
      </c>
      <c r="AH279" s="172">
        <v>0</v>
      </c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  <c r="BE279" s="172"/>
      <c r="BF279" s="172"/>
      <c r="BG279" s="172"/>
      <c r="BH279" s="172"/>
    </row>
    <row r="280" spans="1:60" outlineLevel="1" x14ac:dyDescent="0.2">
      <c r="A280" s="173">
        <v>76</v>
      </c>
      <c r="B280" s="183" t="s">
        <v>450</v>
      </c>
      <c r="C280" s="212" t="s">
        <v>451</v>
      </c>
      <c r="D280" s="185" t="s">
        <v>139</v>
      </c>
      <c r="E280" s="189">
        <v>5.2282999999999999</v>
      </c>
      <c r="F280" s="195"/>
      <c r="G280" s="196">
        <f>ROUND(E280*F280,2)</f>
        <v>0</v>
      </c>
      <c r="H280" s="195"/>
      <c r="I280" s="196">
        <f>ROUND(E280*H280,2)</f>
        <v>0</v>
      </c>
      <c r="J280" s="195"/>
      <c r="K280" s="196">
        <f>ROUND(E280*J280,2)</f>
        <v>0</v>
      </c>
      <c r="L280" s="196">
        <v>15</v>
      </c>
      <c r="M280" s="196">
        <f>G280*(1+L280/100)</f>
        <v>0</v>
      </c>
      <c r="N280" s="196">
        <v>0.03</v>
      </c>
      <c r="O280" s="196">
        <f>ROUND(E280*N280,2)</f>
        <v>0.16</v>
      </c>
      <c r="P280" s="196">
        <v>0</v>
      </c>
      <c r="Q280" s="196">
        <f>ROUND(E280*P280,2)</f>
        <v>0</v>
      </c>
      <c r="R280" s="196"/>
      <c r="S280" s="196"/>
      <c r="T280" s="197">
        <v>0</v>
      </c>
      <c r="U280" s="196">
        <f>ROUND(E280*T280,2)</f>
        <v>0</v>
      </c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 t="s">
        <v>238</v>
      </c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  <c r="BD280" s="172"/>
      <c r="BE280" s="172"/>
      <c r="BF280" s="172"/>
      <c r="BG280" s="172"/>
      <c r="BH280" s="172"/>
    </row>
    <row r="281" spans="1:60" ht="22.5" outlineLevel="1" x14ac:dyDescent="0.2">
      <c r="A281" s="173"/>
      <c r="B281" s="183"/>
      <c r="C281" s="213" t="s">
        <v>452</v>
      </c>
      <c r="D281" s="186"/>
      <c r="E281" s="190">
        <v>1.91</v>
      </c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7"/>
      <c r="U281" s="196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 t="s">
        <v>142</v>
      </c>
      <c r="AH281" s="172">
        <v>0</v>
      </c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2"/>
      <c r="AT281" s="172"/>
      <c r="AU281" s="172"/>
      <c r="AV281" s="172"/>
      <c r="AW281" s="172"/>
      <c r="AX281" s="172"/>
      <c r="AY281" s="172"/>
      <c r="AZ281" s="172"/>
      <c r="BA281" s="172"/>
      <c r="BB281" s="172"/>
      <c r="BC281" s="172"/>
      <c r="BD281" s="172"/>
      <c r="BE281" s="172"/>
      <c r="BF281" s="172"/>
      <c r="BG281" s="172"/>
      <c r="BH281" s="172"/>
    </row>
    <row r="282" spans="1:60" outlineLevel="1" x14ac:dyDescent="0.2">
      <c r="A282" s="173"/>
      <c r="B282" s="183"/>
      <c r="C282" s="213" t="s">
        <v>453</v>
      </c>
      <c r="D282" s="186"/>
      <c r="E282" s="190">
        <v>2.14</v>
      </c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7"/>
      <c r="U282" s="196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 t="s">
        <v>142</v>
      </c>
      <c r="AH282" s="172">
        <v>0</v>
      </c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  <c r="BD282" s="172"/>
      <c r="BE282" s="172"/>
      <c r="BF282" s="172"/>
      <c r="BG282" s="172"/>
      <c r="BH282" s="172"/>
    </row>
    <row r="283" spans="1:60" outlineLevel="1" x14ac:dyDescent="0.2">
      <c r="A283" s="173"/>
      <c r="B283" s="183"/>
      <c r="C283" s="213" t="s">
        <v>454</v>
      </c>
      <c r="D283" s="186"/>
      <c r="E283" s="190">
        <v>1.17</v>
      </c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7"/>
      <c r="U283" s="196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 t="s">
        <v>142</v>
      </c>
      <c r="AH283" s="172">
        <v>0</v>
      </c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  <c r="BD283" s="172"/>
      <c r="BE283" s="172"/>
      <c r="BF283" s="172"/>
      <c r="BG283" s="172"/>
      <c r="BH283" s="172"/>
    </row>
    <row r="284" spans="1:60" outlineLevel="1" x14ac:dyDescent="0.2">
      <c r="A284" s="173">
        <v>77</v>
      </c>
      <c r="B284" s="183" t="s">
        <v>455</v>
      </c>
      <c r="C284" s="212" t="s">
        <v>456</v>
      </c>
      <c r="D284" s="185" t="s">
        <v>180</v>
      </c>
      <c r="E284" s="189">
        <v>0.15684999999999999</v>
      </c>
      <c r="F284" s="195"/>
      <c r="G284" s="196">
        <f>ROUND(E284*F284,2)</f>
        <v>0</v>
      </c>
      <c r="H284" s="195"/>
      <c r="I284" s="196">
        <f>ROUND(E284*H284,2)</f>
        <v>0</v>
      </c>
      <c r="J284" s="195"/>
      <c r="K284" s="196">
        <f>ROUND(E284*J284,2)</f>
        <v>0</v>
      </c>
      <c r="L284" s="196">
        <v>15</v>
      </c>
      <c r="M284" s="196">
        <f>G284*(1+L284/100)</f>
        <v>0</v>
      </c>
      <c r="N284" s="196">
        <v>0</v>
      </c>
      <c r="O284" s="196">
        <f>ROUND(E284*N284,2)</f>
        <v>0</v>
      </c>
      <c r="P284" s="196">
        <v>0</v>
      </c>
      <c r="Q284" s="196">
        <f>ROUND(E284*P284,2)</f>
        <v>0</v>
      </c>
      <c r="R284" s="196"/>
      <c r="S284" s="196"/>
      <c r="T284" s="197">
        <v>1.831</v>
      </c>
      <c r="U284" s="196">
        <f>ROUND(E284*T284,2)</f>
        <v>0.28999999999999998</v>
      </c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 t="s">
        <v>421</v>
      </c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</row>
    <row r="285" spans="1:60" x14ac:dyDescent="0.2">
      <c r="A285" s="179" t="s">
        <v>135</v>
      </c>
      <c r="B285" s="184" t="s">
        <v>90</v>
      </c>
      <c r="C285" s="214" t="s">
        <v>91</v>
      </c>
      <c r="D285" s="187"/>
      <c r="E285" s="191"/>
      <c r="F285" s="198"/>
      <c r="G285" s="198">
        <f>SUMIF(AG286:AG286,"&lt;&gt;NOR",G286:G286)</f>
        <v>0</v>
      </c>
      <c r="H285" s="198"/>
      <c r="I285" s="198">
        <f>SUM(I286:I286)</f>
        <v>0</v>
      </c>
      <c r="J285" s="198"/>
      <c r="K285" s="198">
        <f>SUM(K286:K286)</f>
        <v>0</v>
      </c>
      <c r="L285" s="198"/>
      <c r="M285" s="198">
        <f>SUM(M286:M286)</f>
        <v>0</v>
      </c>
      <c r="N285" s="198"/>
      <c r="O285" s="198">
        <f>SUM(O286:O286)</f>
        <v>0</v>
      </c>
      <c r="P285" s="198"/>
      <c r="Q285" s="198">
        <f>SUM(Q286:Q286)</f>
        <v>0</v>
      </c>
      <c r="R285" s="198"/>
      <c r="S285" s="198"/>
      <c r="T285" s="199"/>
      <c r="U285" s="198">
        <f>SUM(U286:U286)</f>
        <v>0</v>
      </c>
      <c r="AG285" t="s">
        <v>136</v>
      </c>
    </row>
    <row r="286" spans="1:60" outlineLevel="1" x14ac:dyDescent="0.2">
      <c r="A286" s="173">
        <v>78</v>
      </c>
      <c r="B286" s="183" t="s">
        <v>457</v>
      </c>
      <c r="C286" s="212" t="s">
        <v>458</v>
      </c>
      <c r="D286" s="185" t="s">
        <v>418</v>
      </c>
      <c r="E286" s="189">
        <v>1</v>
      </c>
      <c r="F286" s="195"/>
      <c r="G286" s="196">
        <f>ROUND(E286*F286,2)</f>
        <v>0</v>
      </c>
      <c r="H286" s="195"/>
      <c r="I286" s="196">
        <f>ROUND(E286*H286,2)</f>
        <v>0</v>
      </c>
      <c r="J286" s="195"/>
      <c r="K286" s="196">
        <f>ROUND(E286*J286,2)</f>
        <v>0</v>
      </c>
      <c r="L286" s="196">
        <v>15</v>
      </c>
      <c r="M286" s="196">
        <f>G286*(1+L286/100)</f>
        <v>0</v>
      </c>
      <c r="N286" s="196">
        <v>0</v>
      </c>
      <c r="O286" s="196">
        <f>ROUND(E286*N286,2)</f>
        <v>0</v>
      </c>
      <c r="P286" s="196">
        <v>0</v>
      </c>
      <c r="Q286" s="196">
        <f>ROUND(E286*P286,2)</f>
        <v>0</v>
      </c>
      <c r="R286" s="196"/>
      <c r="S286" s="196"/>
      <c r="T286" s="197">
        <v>0</v>
      </c>
      <c r="U286" s="196">
        <f>ROUND(E286*T286,2)</f>
        <v>0</v>
      </c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 t="s">
        <v>154</v>
      </c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</row>
    <row r="287" spans="1:60" x14ac:dyDescent="0.2">
      <c r="A287" s="179" t="s">
        <v>135</v>
      </c>
      <c r="B287" s="184" t="s">
        <v>92</v>
      </c>
      <c r="C287" s="214" t="s">
        <v>93</v>
      </c>
      <c r="D287" s="187"/>
      <c r="E287" s="191"/>
      <c r="F287" s="198"/>
      <c r="G287" s="198">
        <f>SUMIF(AG288:AG288,"&lt;&gt;NOR",G288:G288)</f>
        <v>0</v>
      </c>
      <c r="H287" s="198"/>
      <c r="I287" s="198">
        <f>SUM(I288:I288)</f>
        <v>0</v>
      </c>
      <c r="J287" s="198"/>
      <c r="K287" s="198">
        <f>SUM(K288:K288)</f>
        <v>0</v>
      </c>
      <c r="L287" s="198"/>
      <c r="M287" s="198">
        <f>SUM(M288:M288)</f>
        <v>0</v>
      </c>
      <c r="N287" s="198"/>
      <c r="O287" s="198">
        <f>SUM(O288:O288)</f>
        <v>0</v>
      </c>
      <c r="P287" s="198"/>
      <c r="Q287" s="198">
        <f>SUM(Q288:Q288)</f>
        <v>0</v>
      </c>
      <c r="R287" s="198"/>
      <c r="S287" s="198"/>
      <c r="T287" s="199"/>
      <c r="U287" s="198">
        <f>SUM(U288:U288)</f>
        <v>0</v>
      </c>
      <c r="AG287" t="s">
        <v>136</v>
      </c>
    </row>
    <row r="288" spans="1:60" outlineLevel="1" x14ac:dyDescent="0.2">
      <c r="A288" s="173">
        <v>79</v>
      </c>
      <c r="B288" s="183" t="s">
        <v>459</v>
      </c>
      <c r="C288" s="212" t="s">
        <v>460</v>
      </c>
      <c r="D288" s="185" t="s">
        <v>418</v>
      </c>
      <c r="E288" s="189">
        <v>1</v>
      </c>
      <c r="F288" s="195"/>
      <c r="G288" s="196">
        <f>ROUND(E288*F288,2)</f>
        <v>0</v>
      </c>
      <c r="H288" s="195"/>
      <c r="I288" s="196">
        <f>ROUND(E288*H288,2)</f>
        <v>0</v>
      </c>
      <c r="J288" s="195"/>
      <c r="K288" s="196">
        <f>ROUND(E288*J288,2)</f>
        <v>0</v>
      </c>
      <c r="L288" s="196">
        <v>15</v>
      </c>
      <c r="M288" s="196">
        <f>G288*(1+L288/100)</f>
        <v>0</v>
      </c>
      <c r="N288" s="196">
        <v>0</v>
      </c>
      <c r="O288" s="196">
        <f>ROUND(E288*N288,2)</f>
        <v>0</v>
      </c>
      <c r="P288" s="196">
        <v>0</v>
      </c>
      <c r="Q288" s="196">
        <f>ROUND(E288*P288,2)</f>
        <v>0</v>
      </c>
      <c r="R288" s="196"/>
      <c r="S288" s="196"/>
      <c r="T288" s="197">
        <v>0</v>
      </c>
      <c r="U288" s="196">
        <f>ROUND(E288*T288,2)</f>
        <v>0</v>
      </c>
      <c r="V288" s="172"/>
      <c r="W288" s="172"/>
      <c r="X288" s="172"/>
      <c r="Y288" s="172"/>
      <c r="Z288" s="172"/>
      <c r="AA288" s="172"/>
      <c r="AB288" s="172"/>
      <c r="AC288" s="172"/>
      <c r="AD288" s="172"/>
      <c r="AE288" s="172"/>
      <c r="AF288" s="172"/>
      <c r="AG288" s="172" t="s">
        <v>154</v>
      </c>
      <c r="AH288" s="172"/>
      <c r="AI288" s="172"/>
      <c r="AJ288" s="172"/>
      <c r="AK288" s="172"/>
      <c r="AL288" s="172"/>
      <c r="AM288" s="172"/>
      <c r="AN288" s="172"/>
      <c r="AO288" s="172"/>
      <c r="AP288" s="172"/>
      <c r="AQ288" s="172"/>
      <c r="AR288" s="172"/>
      <c r="AS288" s="172"/>
      <c r="AT288" s="172"/>
      <c r="AU288" s="172"/>
      <c r="AV288" s="172"/>
      <c r="AW288" s="172"/>
      <c r="AX288" s="172"/>
      <c r="AY288" s="172"/>
      <c r="AZ288" s="172"/>
      <c r="BA288" s="172"/>
      <c r="BB288" s="172"/>
      <c r="BC288" s="172"/>
      <c r="BD288" s="172"/>
      <c r="BE288" s="172"/>
      <c r="BF288" s="172"/>
      <c r="BG288" s="172"/>
      <c r="BH288" s="172"/>
    </row>
    <row r="289" spans="1:60" x14ac:dyDescent="0.2">
      <c r="A289" s="179" t="s">
        <v>135</v>
      </c>
      <c r="B289" s="184" t="s">
        <v>94</v>
      </c>
      <c r="C289" s="214" t="s">
        <v>95</v>
      </c>
      <c r="D289" s="187"/>
      <c r="E289" s="191"/>
      <c r="F289" s="198"/>
      <c r="G289" s="198">
        <f>SUMIF(AG290:AG307,"&lt;&gt;NOR",G290:G307)</f>
        <v>0</v>
      </c>
      <c r="H289" s="198"/>
      <c r="I289" s="198">
        <f>SUM(I290:I307)</f>
        <v>0</v>
      </c>
      <c r="J289" s="198"/>
      <c r="K289" s="198">
        <f>SUM(K290:K307)</f>
        <v>0</v>
      </c>
      <c r="L289" s="198"/>
      <c r="M289" s="198">
        <f>SUM(M290:M307)</f>
        <v>0</v>
      </c>
      <c r="N289" s="198"/>
      <c r="O289" s="198">
        <f>SUM(O290:O307)</f>
        <v>8.1199999999999992</v>
      </c>
      <c r="P289" s="198"/>
      <c r="Q289" s="198">
        <f>SUM(Q290:Q307)</f>
        <v>4.7200000000000006</v>
      </c>
      <c r="R289" s="198"/>
      <c r="S289" s="198"/>
      <c r="T289" s="199"/>
      <c r="U289" s="198">
        <f>SUM(U290:U307)</f>
        <v>240.54000000000002</v>
      </c>
      <c r="AG289" t="s">
        <v>136</v>
      </c>
    </row>
    <row r="290" spans="1:60" outlineLevel="1" x14ac:dyDescent="0.2">
      <c r="A290" s="173">
        <v>80</v>
      </c>
      <c r="B290" s="183" t="s">
        <v>461</v>
      </c>
      <c r="C290" s="212" t="s">
        <v>462</v>
      </c>
      <c r="D290" s="185" t="s">
        <v>250</v>
      </c>
      <c r="E290" s="189">
        <v>48.5</v>
      </c>
      <c r="F290" s="195"/>
      <c r="G290" s="196">
        <f>ROUND(E290*F290,2)</f>
        <v>0</v>
      </c>
      <c r="H290" s="195"/>
      <c r="I290" s="196">
        <f>ROUND(E290*H290,2)</f>
        <v>0</v>
      </c>
      <c r="J290" s="195"/>
      <c r="K290" s="196">
        <f>ROUND(E290*J290,2)</f>
        <v>0</v>
      </c>
      <c r="L290" s="196">
        <v>15</v>
      </c>
      <c r="M290" s="196">
        <f>G290*(1+L290/100)</f>
        <v>0</v>
      </c>
      <c r="N290" s="196">
        <v>9.8999999999999999E-4</v>
      </c>
      <c r="O290" s="196">
        <f>ROUND(E290*N290,2)</f>
        <v>0.05</v>
      </c>
      <c r="P290" s="196">
        <v>0</v>
      </c>
      <c r="Q290" s="196">
        <f>ROUND(E290*P290,2)</f>
        <v>0</v>
      </c>
      <c r="R290" s="196"/>
      <c r="S290" s="196"/>
      <c r="T290" s="197">
        <v>0.48899999999999999</v>
      </c>
      <c r="U290" s="196">
        <f>ROUND(E290*T290,2)</f>
        <v>23.72</v>
      </c>
      <c r="V290" s="172"/>
      <c r="W290" s="172"/>
      <c r="X290" s="172"/>
      <c r="Y290" s="172"/>
      <c r="Z290" s="172"/>
      <c r="AA290" s="172"/>
      <c r="AB290" s="172"/>
      <c r="AC290" s="172"/>
      <c r="AD290" s="172"/>
      <c r="AE290" s="172"/>
      <c r="AF290" s="172"/>
      <c r="AG290" s="172" t="s">
        <v>424</v>
      </c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  <c r="BD290" s="172"/>
      <c r="BE290" s="172"/>
      <c r="BF290" s="172"/>
      <c r="BG290" s="172"/>
      <c r="BH290" s="172"/>
    </row>
    <row r="291" spans="1:60" outlineLevel="1" x14ac:dyDescent="0.2">
      <c r="A291" s="173"/>
      <c r="B291" s="183"/>
      <c r="C291" s="213" t="s">
        <v>463</v>
      </c>
      <c r="D291" s="186"/>
      <c r="E291" s="190">
        <v>48.5</v>
      </c>
      <c r="F291" s="196"/>
      <c r="G291" s="196"/>
      <c r="H291" s="196"/>
      <c r="I291" s="196"/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  <c r="T291" s="197"/>
      <c r="U291" s="196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 t="s">
        <v>142</v>
      </c>
      <c r="AH291" s="172">
        <v>0</v>
      </c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</row>
    <row r="292" spans="1:60" outlineLevel="1" x14ac:dyDescent="0.2">
      <c r="A292" s="173">
        <v>81</v>
      </c>
      <c r="B292" s="183" t="s">
        <v>464</v>
      </c>
      <c r="C292" s="212" t="s">
        <v>465</v>
      </c>
      <c r="D292" s="185" t="s">
        <v>139</v>
      </c>
      <c r="E292" s="189">
        <v>1.8624000000000001</v>
      </c>
      <c r="F292" s="195"/>
      <c r="G292" s="196">
        <f>ROUND(E292*F292,2)</f>
        <v>0</v>
      </c>
      <c r="H292" s="195"/>
      <c r="I292" s="196">
        <f>ROUND(E292*H292,2)</f>
        <v>0</v>
      </c>
      <c r="J292" s="195"/>
      <c r="K292" s="196">
        <f>ROUND(E292*J292,2)</f>
        <v>0</v>
      </c>
      <c r="L292" s="196">
        <v>15</v>
      </c>
      <c r="M292" s="196">
        <f>G292*(1+L292/100)</f>
        <v>0</v>
      </c>
      <c r="N292" s="196">
        <v>2.3570000000000001E-2</v>
      </c>
      <c r="O292" s="196">
        <f>ROUND(E292*N292,2)</f>
        <v>0.04</v>
      </c>
      <c r="P292" s="196">
        <v>0</v>
      </c>
      <c r="Q292" s="196">
        <f>ROUND(E292*P292,2)</f>
        <v>0</v>
      </c>
      <c r="R292" s="196"/>
      <c r="S292" s="196"/>
      <c r="T292" s="197">
        <v>0</v>
      </c>
      <c r="U292" s="196">
        <f>ROUND(E292*T292,2)</f>
        <v>0</v>
      </c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 t="s">
        <v>424</v>
      </c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</row>
    <row r="293" spans="1:60" outlineLevel="1" x14ac:dyDescent="0.2">
      <c r="A293" s="173">
        <v>82</v>
      </c>
      <c r="B293" s="183" t="s">
        <v>466</v>
      </c>
      <c r="C293" s="212" t="s">
        <v>467</v>
      </c>
      <c r="D293" s="185" t="s">
        <v>176</v>
      </c>
      <c r="E293" s="189">
        <v>38.799999999999997</v>
      </c>
      <c r="F293" s="195"/>
      <c r="G293" s="196">
        <f>ROUND(E293*F293,2)</f>
        <v>0</v>
      </c>
      <c r="H293" s="195"/>
      <c r="I293" s="196">
        <f>ROUND(E293*H293,2)</f>
        <v>0</v>
      </c>
      <c r="J293" s="195"/>
      <c r="K293" s="196">
        <f>ROUND(E293*J293,2)</f>
        <v>0</v>
      </c>
      <c r="L293" s="196">
        <v>15</v>
      </c>
      <c r="M293" s="196">
        <f>G293*(1+L293/100)</f>
        <v>0</v>
      </c>
      <c r="N293" s="196">
        <v>6.0000000000000002E-5</v>
      </c>
      <c r="O293" s="196">
        <f>ROUND(E293*N293,2)</f>
        <v>0</v>
      </c>
      <c r="P293" s="196">
        <v>0</v>
      </c>
      <c r="Q293" s="196">
        <f>ROUND(E293*P293,2)</f>
        <v>0</v>
      </c>
      <c r="R293" s="196"/>
      <c r="S293" s="196"/>
      <c r="T293" s="197">
        <v>0</v>
      </c>
      <c r="U293" s="196">
        <f>ROUND(E293*T293,2)</f>
        <v>0</v>
      </c>
      <c r="V293" s="172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 t="s">
        <v>424</v>
      </c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  <c r="BC293" s="172"/>
      <c r="BD293" s="172"/>
      <c r="BE293" s="172"/>
      <c r="BF293" s="172"/>
      <c r="BG293" s="172"/>
      <c r="BH293" s="172"/>
    </row>
    <row r="294" spans="1:60" outlineLevel="1" x14ac:dyDescent="0.2">
      <c r="A294" s="173"/>
      <c r="B294" s="183"/>
      <c r="C294" s="213" t="s">
        <v>468</v>
      </c>
      <c r="D294" s="186"/>
      <c r="E294" s="190">
        <v>38.799999999999997</v>
      </c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7"/>
      <c r="U294" s="196"/>
      <c r="V294" s="172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 t="s">
        <v>142</v>
      </c>
      <c r="AH294" s="172">
        <v>0</v>
      </c>
      <c r="AI294" s="172"/>
      <c r="AJ294" s="172"/>
      <c r="AK294" s="172"/>
      <c r="AL294" s="172"/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  <c r="BC294" s="172"/>
      <c r="BD294" s="172"/>
      <c r="BE294" s="172"/>
      <c r="BF294" s="172"/>
      <c r="BG294" s="172"/>
      <c r="BH294" s="172"/>
    </row>
    <row r="295" spans="1:60" ht="22.5" outlineLevel="1" x14ac:dyDescent="0.2">
      <c r="A295" s="173">
        <v>83</v>
      </c>
      <c r="B295" s="183" t="s">
        <v>469</v>
      </c>
      <c r="C295" s="212" t="s">
        <v>470</v>
      </c>
      <c r="D295" s="185" t="s">
        <v>176</v>
      </c>
      <c r="E295" s="189">
        <v>78.91</v>
      </c>
      <c r="F295" s="195"/>
      <c r="G295" s="196">
        <f>ROUND(E295*F295,2)</f>
        <v>0</v>
      </c>
      <c r="H295" s="195"/>
      <c r="I295" s="196">
        <f>ROUND(E295*H295,2)</f>
        <v>0</v>
      </c>
      <c r="J295" s="195"/>
      <c r="K295" s="196">
        <f>ROUND(E295*J295,2)</f>
        <v>0</v>
      </c>
      <c r="L295" s="196">
        <v>15</v>
      </c>
      <c r="M295" s="196">
        <f>G295*(1+L295/100)</f>
        <v>0</v>
      </c>
      <c r="N295" s="196">
        <v>4.4580000000000002E-2</v>
      </c>
      <c r="O295" s="196">
        <f>ROUND(E295*N295,2)</f>
        <v>3.52</v>
      </c>
      <c r="P295" s="196">
        <v>0</v>
      </c>
      <c r="Q295" s="196">
        <f>ROUND(E295*P295,2)</f>
        <v>0</v>
      </c>
      <c r="R295" s="196"/>
      <c r="S295" s="196"/>
      <c r="T295" s="197">
        <v>0.77920999999999996</v>
      </c>
      <c r="U295" s="196">
        <f>ROUND(E295*T295,2)</f>
        <v>61.49</v>
      </c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 t="s">
        <v>471</v>
      </c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  <c r="BE295" s="172"/>
      <c r="BF295" s="172"/>
      <c r="BG295" s="172"/>
      <c r="BH295" s="172"/>
    </row>
    <row r="296" spans="1:60" outlineLevel="1" x14ac:dyDescent="0.2">
      <c r="A296" s="173"/>
      <c r="B296" s="183"/>
      <c r="C296" s="213" t="s">
        <v>472</v>
      </c>
      <c r="D296" s="186"/>
      <c r="E296" s="190">
        <v>84.55</v>
      </c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197"/>
      <c r="U296" s="196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 t="s">
        <v>142</v>
      </c>
      <c r="AH296" s="172">
        <v>0</v>
      </c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  <c r="BG296" s="172"/>
      <c r="BH296" s="172"/>
    </row>
    <row r="297" spans="1:60" outlineLevel="1" x14ac:dyDescent="0.2">
      <c r="A297" s="173"/>
      <c r="B297" s="183"/>
      <c r="C297" s="213" t="s">
        <v>473</v>
      </c>
      <c r="D297" s="186"/>
      <c r="E297" s="190">
        <v>-5.64</v>
      </c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7"/>
      <c r="U297" s="196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 t="s">
        <v>142</v>
      </c>
      <c r="AH297" s="172">
        <v>0</v>
      </c>
      <c r="AI297" s="172"/>
      <c r="AJ297" s="172"/>
      <c r="AK297" s="172"/>
      <c r="AL297" s="172"/>
      <c r="AM297" s="172"/>
      <c r="AN297" s="172"/>
      <c r="AO297" s="172"/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  <c r="BD297" s="172"/>
      <c r="BE297" s="172"/>
      <c r="BF297" s="172"/>
      <c r="BG297" s="172"/>
      <c r="BH297" s="172"/>
    </row>
    <row r="298" spans="1:60" outlineLevel="1" x14ac:dyDescent="0.2">
      <c r="A298" s="173">
        <v>84</v>
      </c>
      <c r="B298" s="183" t="s">
        <v>474</v>
      </c>
      <c r="C298" s="212" t="s">
        <v>475</v>
      </c>
      <c r="D298" s="185" t="s">
        <v>176</v>
      </c>
      <c r="E298" s="189">
        <v>77.5</v>
      </c>
      <c r="F298" s="195"/>
      <c r="G298" s="196">
        <f>ROUND(E298*F298,2)</f>
        <v>0</v>
      </c>
      <c r="H298" s="195"/>
      <c r="I298" s="196">
        <f>ROUND(E298*H298,2)</f>
        <v>0</v>
      </c>
      <c r="J298" s="195"/>
      <c r="K298" s="196">
        <f>ROUND(E298*J298,2)</f>
        <v>0</v>
      </c>
      <c r="L298" s="196">
        <v>15</v>
      </c>
      <c r="M298" s="196">
        <f>G298*(1+L298/100)</f>
        <v>0</v>
      </c>
      <c r="N298" s="196">
        <v>4.5069999999999999E-2</v>
      </c>
      <c r="O298" s="196">
        <f>ROUND(E298*N298,2)</f>
        <v>3.49</v>
      </c>
      <c r="P298" s="196">
        <v>0</v>
      </c>
      <c r="Q298" s="196">
        <f>ROUND(E298*P298,2)</f>
        <v>0</v>
      </c>
      <c r="R298" s="196"/>
      <c r="S298" s="196"/>
      <c r="T298" s="197">
        <v>1.53542</v>
      </c>
      <c r="U298" s="196">
        <f>ROUND(E298*T298,2)</f>
        <v>119</v>
      </c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 t="s">
        <v>471</v>
      </c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  <c r="BD298" s="172"/>
      <c r="BE298" s="172"/>
      <c r="BF298" s="172"/>
      <c r="BG298" s="172"/>
      <c r="BH298" s="172"/>
    </row>
    <row r="299" spans="1:60" outlineLevel="1" x14ac:dyDescent="0.2">
      <c r="A299" s="173"/>
      <c r="B299" s="183"/>
      <c r="C299" s="213" t="s">
        <v>472</v>
      </c>
      <c r="D299" s="186"/>
      <c r="E299" s="190">
        <v>84.55</v>
      </c>
      <c r="F299" s="196"/>
      <c r="G299" s="196"/>
      <c r="H299" s="196"/>
      <c r="I299" s="196"/>
      <c r="J299" s="196"/>
      <c r="K299" s="196"/>
      <c r="L299" s="196"/>
      <c r="M299" s="196"/>
      <c r="N299" s="196"/>
      <c r="O299" s="196"/>
      <c r="P299" s="196"/>
      <c r="Q299" s="196"/>
      <c r="R299" s="196"/>
      <c r="S299" s="196"/>
      <c r="T299" s="197"/>
      <c r="U299" s="196"/>
      <c r="V299" s="172"/>
      <c r="W299" s="172"/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 t="s">
        <v>142</v>
      </c>
      <c r="AH299" s="172">
        <v>0</v>
      </c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  <c r="BE299" s="172"/>
      <c r="BF299" s="172"/>
      <c r="BG299" s="172"/>
      <c r="BH299" s="172"/>
    </row>
    <row r="300" spans="1:60" outlineLevel="1" x14ac:dyDescent="0.2">
      <c r="A300" s="173"/>
      <c r="B300" s="183"/>
      <c r="C300" s="213" t="s">
        <v>476</v>
      </c>
      <c r="D300" s="186"/>
      <c r="E300" s="190">
        <v>-7.05</v>
      </c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7"/>
      <c r="U300" s="196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 t="s">
        <v>142</v>
      </c>
      <c r="AH300" s="172">
        <v>0</v>
      </c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  <c r="BE300" s="172"/>
      <c r="BF300" s="172"/>
      <c r="BG300" s="172"/>
      <c r="BH300" s="172"/>
    </row>
    <row r="301" spans="1:60" outlineLevel="1" x14ac:dyDescent="0.2">
      <c r="A301" s="173">
        <v>85</v>
      </c>
      <c r="B301" s="183" t="s">
        <v>477</v>
      </c>
      <c r="C301" s="212" t="s">
        <v>478</v>
      </c>
      <c r="D301" s="185" t="s">
        <v>250</v>
      </c>
      <c r="E301" s="189">
        <v>6</v>
      </c>
      <c r="F301" s="195"/>
      <c r="G301" s="196">
        <f>ROUND(E301*F301,2)</f>
        <v>0</v>
      </c>
      <c r="H301" s="195"/>
      <c r="I301" s="196">
        <f>ROUND(E301*H301,2)</f>
        <v>0</v>
      </c>
      <c r="J301" s="195"/>
      <c r="K301" s="196">
        <f>ROUND(E301*J301,2)</f>
        <v>0</v>
      </c>
      <c r="L301" s="196">
        <v>15</v>
      </c>
      <c r="M301" s="196">
        <f>G301*(1+L301/100)</f>
        <v>0</v>
      </c>
      <c r="N301" s="196">
        <v>0</v>
      </c>
      <c r="O301" s="196">
        <f>ROUND(E301*N301,2)</f>
        <v>0</v>
      </c>
      <c r="P301" s="196">
        <v>0.27</v>
      </c>
      <c r="Q301" s="196">
        <f>ROUND(E301*P301,2)</f>
        <v>1.62</v>
      </c>
      <c r="R301" s="196"/>
      <c r="S301" s="196"/>
      <c r="T301" s="197">
        <v>0.60029999999999994</v>
      </c>
      <c r="U301" s="196">
        <f>ROUND(E301*T301,2)</f>
        <v>3.6</v>
      </c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 t="s">
        <v>471</v>
      </c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  <c r="BE301" s="172"/>
      <c r="BF301" s="172"/>
      <c r="BG301" s="172"/>
      <c r="BH301" s="172"/>
    </row>
    <row r="302" spans="1:60" outlineLevel="1" x14ac:dyDescent="0.2">
      <c r="A302" s="173"/>
      <c r="B302" s="183"/>
      <c r="C302" s="213" t="s">
        <v>479</v>
      </c>
      <c r="D302" s="186"/>
      <c r="E302" s="190">
        <v>6</v>
      </c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7"/>
      <c r="U302" s="196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 t="s">
        <v>142</v>
      </c>
      <c r="AH302" s="172">
        <v>0</v>
      </c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  <c r="BE302" s="172"/>
      <c r="BF302" s="172"/>
      <c r="BG302" s="172"/>
      <c r="BH302" s="172"/>
    </row>
    <row r="303" spans="1:60" outlineLevel="1" x14ac:dyDescent="0.2">
      <c r="A303" s="173">
        <v>86</v>
      </c>
      <c r="B303" s="183" t="s">
        <v>480</v>
      </c>
      <c r="C303" s="212" t="s">
        <v>481</v>
      </c>
      <c r="D303" s="185" t="s">
        <v>176</v>
      </c>
      <c r="E303" s="189">
        <v>79.014799999999994</v>
      </c>
      <c r="F303" s="195"/>
      <c r="G303" s="196">
        <f>ROUND(E303*F303,2)</f>
        <v>0</v>
      </c>
      <c r="H303" s="195"/>
      <c r="I303" s="196">
        <f>ROUND(E303*H303,2)</f>
        <v>0</v>
      </c>
      <c r="J303" s="195"/>
      <c r="K303" s="196">
        <f>ROUND(E303*J303,2)</f>
        <v>0</v>
      </c>
      <c r="L303" s="196">
        <v>15</v>
      </c>
      <c r="M303" s="196">
        <f>G303*(1+L303/100)</f>
        <v>0</v>
      </c>
      <c r="N303" s="196">
        <v>0</v>
      </c>
      <c r="O303" s="196">
        <f>ROUND(E303*N303,2)</f>
        <v>0</v>
      </c>
      <c r="P303" s="196">
        <v>3.9239999999999997E-2</v>
      </c>
      <c r="Q303" s="196">
        <f>ROUND(E303*P303,2)</f>
        <v>3.1</v>
      </c>
      <c r="R303" s="196"/>
      <c r="S303" s="196"/>
      <c r="T303" s="197">
        <v>0.38947999999999999</v>
      </c>
      <c r="U303" s="196">
        <f>ROUND(E303*T303,2)</f>
        <v>30.77</v>
      </c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 t="s">
        <v>471</v>
      </c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  <c r="BD303" s="172"/>
      <c r="BE303" s="172"/>
      <c r="BF303" s="172"/>
      <c r="BG303" s="172"/>
      <c r="BH303" s="172"/>
    </row>
    <row r="304" spans="1:60" outlineLevel="1" x14ac:dyDescent="0.2">
      <c r="A304" s="173"/>
      <c r="B304" s="183"/>
      <c r="C304" s="213" t="s">
        <v>482</v>
      </c>
      <c r="D304" s="186"/>
      <c r="E304" s="190">
        <v>79.010000000000005</v>
      </c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7"/>
      <c r="U304" s="196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 t="s">
        <v>142</v>
      </c>
      <c r="AH304" s="172">
        <v>0</v>
      </c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  <c r="BE304" s="172"/>
      <c r="BF304" s="172"/>
      <c r="BG304" s="172"/>
      <c r="BH304" s="172"/>
    </row>
    <row r="305" spans="1:60" outlineLevel="1" x14ac:dyDescent="0.2">
      <c r="A305" s="173">
        <v>87</v>
      </c>
      <c r="B305" s="183" t="s">
        <v>483</v>
      </c>
      <c r="C305" s="212" t="s">
        <v>484</v>
      </c>
      <c r="D305" s="185" t="s">
        <v>139</v>
      </c>
      <c r="E305" s="189">
        <v>1.8624000000000001</v>
      </c>
      <c r="F305" s="195"/>
      <c r="G305" s="196">
        <f>ROUND(E305*F305,2)</f>
        <v>0</v>
      </c>
      <c r="H305" s="195"/>
      <c r="I305" s="196">
        <f>ROUND(E305*H305,2)</f>
        <v>0</v>
      </c>
      <c r="J305" s="195"/>
      <c r="K305" s="196">
        <f>ROUND(E305*J305,2)</f>
        <v>0</v>
      </c>
      <c r="L305" s="196">
        <v>15</v>
      </c>
      <c r="M305" s="196">
        <f>G305*(1+L305/100)</f>
        <v>0</v>
      </c>
      <c r="N305" s="196">
        <v>0.55000000000000004</v>
      </c>
      <c r="O305" s="196">
        <f>ROUND(E305*N305,2)</f>
        <v>1.02</v>
      </c>
      <c r="P305" s="196">
        <v>0</v>
      </c>
      <c r="Q305" s="196">
        <f>ROUND(E305*P305,2)</f>
        <v>0</v>
      </c>
      <c r="R305" s="196"/>
      <c r="S305" s="196"/>
      <c r="T305" s="197">
        <v>0</v>
      </c>
      <c r="U305" s="196">
        <f>ROUND(E305*T305,2)</f>
        <v>0</v>
      </c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 t="s">
        <v>238</v>
      </c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  <c r="BC305" s="172"/>
      <c r="BD305" s="172"/>
      <c r="BE305" s="172"/>
      <c r="BF305" s="172"/>
      <c r="BG305" s="172"/>
      <c r="BH305" s="172"/>
    </row>
    <row r="306" spans="1:60" outlineLevel="1" x14ac:dyDescent="0.2">
      <c r="A306" s="173"/>
      <c r="B306" s="183"/>
      <c r="C306" s="213" t="s">
        <v>485</v>
      </c>
      <c r="D306" s="186"/>
      <c r="E306" s="190">
        <v>1.86</v>
      </c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  <c r="T306" s="197"/>
      <c r="U306" s="196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 t="s">
        <v>142</v>
      </c>
      <c r="AH306" s="172">
        <v>0</v>
      </c>
      <c r="AI306" s="172"/>
      <c r="AJ306" s="172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  <c r="BE306" s="172"/>
      <c r="BF306" s="172"/>
      <c r="BG306" s="172"/>
      <c r="BH306" s="172"/>
    </row>
    <row r="307" spans="1:60" ht="22.5" outlineLevel="1" x14ac:dyDescent="0.2">
      <c r="A307" s="173">
        <v>88</v>
      </c>
      <c r="B307" s="183" t="s">
        <v>486</v>
      </c>
      <c r="C307" s="212" t="s">
        <v>487</v>
      </c>
      <c r="D307" s="185" t="s">
        <v>180</v>
      </c>
      <c r="E307" s="189">
        <v>1.11856</v>
      </c>
      <c r="F307" s="195"/>
      <c r="G307" s="196">
        <f>ROUND(E307*F307,2)</f>
        <v>0</v>
      </c>
      <c r="H307" s="195"/>
      <c r="I307" s="196">
        <f>ROUND(E307*H307,2)</f>
        <v>0</v>
      </c>
      <c r="J307" s="195"/>
      <c r="K307" s="196">
        <f>ROUND(E307*J307,2)</f>
        <v>0</v>
      </c>
      <c r="L307" s="196">
        <v>15</v>
      </c>
      <c r="M307" s="196">
        <f>G307*(1+L307/100)</f>
        <v>0</v>
      </c>
      <c r="N307" s="196">
        <v>0</v>
      </c>
      <c r="O307" s="196">
        <f>ROUND(E307*N307,2)</f>
        <v>0</v>
      </c>
      <c r="P307" s="196">
        <v>0</v>
      </c>
      <c r="Q307" s="196">
        <f>ROUND(E307*P307,2)</f>
        <v>0</v>
      </c>
      <c r="R307" s="196"/>
      <c r="S307" s="196"/>
      <c r="T307" s="197">
        <v>1.7509999999999999</v>
      </c>
      <c r="U307" s="196">
        <f>ROUND(E307*T307,2)</f>
        <v>1.96</v>
      </c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 t="s">
        <v>421</v>
      </c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2"/>
      <c r="BC307" s="172"/>
      <c r="BD307" s="172"/>
      <c r="BE307" s="172"/>
      <c r="BF307" s="172"/>
      <c r="BG307" s="172"/>
      <c r="BH307" s="172"/>
    </row>
    <row r="308" spans="1:60" x14ac:dyDescent="0.2">
      <c r="A308" s="179" t="s">
        <v>135</v>
      </c>
      <c r="B308" s="184" t="s">
        <v>96</v>
      </c>
      <c r="C308" s="214" t="s">
        <v>97</v>
      </c>
      <c r="D308" s="187"/>
      <c r="E308" s="191"/>
      <c r="F308" s="198"/>
      <c r="G308" s="198">
        <f>SUMIF(AG309:AG328,"&lt;&gt;NOR",G309:G328)</f>
        <v>0</v>
      </c>
      <c r="H308" s="198"/>
      <c r="I308" s="198">
        <f>SUM(I309:I328)</f>
        <v>0</v>
      </c>
      <c r="J308" s="198"/>
      <c r="K308" s="198">
        <f>SUM(K309:K328)</f>
        <v>0</v>
      </c>
      <c r="L308" s="198"/>
      <c r="M308" s="198">
        <f>SUM(M309:M328)</f>
        <v>0</v>
      </c>
      <c r="N308" s="198"/>
      <c r="O308" s="198">
        <f>SUM(O309:O328)</f>
        <v>0.51000000000000012</v>
      </c>
      <c r="P308" s="198"/>
      <c r="Q308" s="198">
        <f>SUM(Q309:Q328)</f>
        <v>0</v>
      </c>
      <c r="R308" s="198"/>
      <c r="S308" s="198"/>
      <c r="T308" s="199"/>
      <c r="U308" s="198">
        <f>SUM(U309:U328)</f>
        <v>16.55</v>
      </c>
      <c r="AG308" t="s">
        <v>136</v>
      </c>
    </row>
    <row r="309" spans="1:60" ht="22.5" outlineLevel="1" x14ac:dyDescent="0.2">
      <c r="A309" s="173">
        <v>89</v>
      </c>
      <c r="B309" s="183" t="s">
        <v>488</v>
      </c>
      <c r="C309" s="212" t="s">
        <v>489</v>
      </c>
      <c r="D309" s="185" t="s">
        <v>176</v>
      </c>
      <c r="E309" s="189">
        <v>54.5</v>
      </c>
      <c r="F309" s="195"/>
      <c r="G309" s="196">
        <f>ROUND(E309*F309,2)</f>
        <v>0</v>
      </c>
      <c r="H309" s="195"/>
      <c r="I309" s="196">
        <f>ROUND(E309*H309,2)</f>
        <v>0</v>
      </c>
      <c r="J309" s="195"/>
      <c r="K309" s="196">
        <f>ROUND(E309*J309,2)</f>
        <v>0</v>
      </c>
      <c r="L309" s="196">
        <v>15</v>
      </c>
      <c r="M309" s="196">
        <f>G309*(1+L309/100)</f>
        <v>0</v>
      </c>
      <c r="N309" s="196">
        <v>5.1599999999999997E-3</v>
      </c>
      <c r="O309" s="196">
        <f>ROUND(E309*N309,2)</f>
        <v>0.28000000000000003</v>
      </c>
      <c r="P309" s="196">
        <v>0</v>
      </c>
      <c r="Q309" s="196">
        <f>ROUND(E309*P309,2)</f>
        <v>0</v>
      </c>
      <c r="R309" s="196"/>
      <c r="S309" s="196"/>
      <c r="T309" s="197">
        <v>0</v>
      </c>
      <c r="U309" s="196">
        <f>ROUND(E309*T309,2)</f>
        <v>0</v>
      </c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 t="s">
        <v>424</v>
      </c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</row>
    <row r="310" spans="1:60" outlineLevel="1" x14ac:dyDescent="0.2">
      <c r="A310" s="173"/>
      <c r="B310" s="183"/>
      <c r="C310" s="213" t="s">
        <v>490</v>
      </c>
      <c r="D310" s="186"/>
      <c r="E310" s="190">
        <v>22</v>
      </c>
      <c r="F310" s="196"/>
      <c r="G310" s="196"/>
      <c r="H310" s="196"/>
      <c r="I310" s="196"/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7"/>
      <c r="U310" s="196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 t="s">
        <v>142</v>
      </c>
      <c r="AH310" s="172">
        <v>0</v>
      </c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  <c r="BG310" s="172"/>
      <c r="BH310" s="172"/>
    </row>
    <row r="311" spans="1:60" outlineLevel="1" x14ac:dyDescent="0.2">
      <c r="A311" s="173"/>
      <c r="B311" s="183"/>
      <c r="C311" s="213" t="s">
        <v>491</v>
      </c>
      <c r="D311" s="186"/>
      <c r="E311" s="190">
        <v>32.5</v>
      </c>
      <c r="F311" s="196"/>
      <c r="G311" s="196"/>
      <c r="H311" s="196"/>
      <c r="I311" s="196"/>
      <c r="J311" s="196"/>
      <c r="K311" s="196"/>
      <c r="L311" s="196"/>
      <c r="M311" s="196"/>
      <c r="N311" s="196"/>
      <c r="O311" s="196"/>
      <c r="P311" s="196"/>
      <c r="Q311" s="196"/>
      <c r="R311" s="196"/>
      <c r="S311" s="196"/>
      <c r="T311" s="197"/>
      <c r="U311" s="196"/>
      <c r="V311" s="172"/>
      <c r="W311" s="172"/>
      <c r="X311" s="172"/>
      <c r="Y311" s="172"/>
      <c r="Z311" s="172"/>
      <c r="AA311" s="172"/>
      <c r="AB311" s="172"/>
      <c r="AC311" s="172"/>
      <c r="AD311" s="172"/>
      <c r="AE311" s="172"/>
      <c r="AF311" s="172"/>
      <c r="AG311" s="172" t="s">
        <v>142</v>
      </c>
      <c r="AH311" s="172">
        <v>0</v>
      </c>
      <c r="AI311" s="172"/>
      <c r="AJ311" s="172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  <c r="BE311" s="172"/>
      <c r="BF311" s="172"/>
      <c r="BG311" s="172"/>
      <c r="BH311" s="172"/>
    </row>
    <row r="312" spans="1:60" outlineLevel="1" x14ac:dyDescent="0.2">
      <c r="A312" s="173">
        <v>90</v>
      </c>
      <c r="B312" s="183" t="s">
        <v>492</v>
      </c>
      <c r="C312" s="212" t="s">
        <v>493</v>
      </c>
      <c r="D312" s="185" t="s">
        <v>250</v>
      </c>
      <c r="E312" s="189">
        <v>10.5</v>
      </c>
      <c r="F312" s="195"/>
      <c r="G312" s="196">
        <f>ROUND(E312*F312,2)</f>
        <v>0</v>
      </c>
      <c r="H312" s="195"/>
      <c r="I312" s="196">
        <f>ROUND(E312*H312,2)</f>
        <v>0</v>
      </c>
      <c r="J312" s="195"/>
      <c r="K312" s="196">
        <f>ROUND(E312*J312,2)</f>
        <v>0</v>
      </c>
      <c r="L312" s="196">
        <v>15</v>
      </c>
      <c r="M312" s="196">
        <f>G312*(1+L312/100)</f>
        <v>0</v>
      </c>
      <c r="N312" s="196">
        <v>1.97E-3</v>
      </c>
      <c r="O312" s="196">
        <f>ROUND(E312*N312,2)</f>
        <v>0.02</v>
      </c>
      <c r="P312" s="196">
        <v>0</v>
      </c>
      <c r="Q312" s="196">
        <f>ROUND(E312*P312,2)</f>
        <v>0</v>
      </c>
      <c r="R312" s="196"/>
      <c r="S312" s="196"/>
      <c r="T312" s="197">
        <v>0</v>
      </c>
      <c r="U312" s="196">
        <f>ROUND(E312*T312,2)</f>
        <v>0</v>
      </c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 t="s">
        <v>424</v>
      </c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  <c r="BE312" s="172"/>
      <c r="BF312" s="172"/>
      <c r="BG312" s="172"/>
      <c r="BH312" s="172"/>
    </row>
    <row r="313" spans="1:60" outlineLevel="1" x14ac:dyDescent="0.2">
      <c r="A313" s="173"/>
      <c r="B313" s="183"/>
      <c r="C313" s="213" t="s">
        <v>494</v>
      </c>
      <c r="D313" s="186"/>
      <c r="E313" s="190">
        <v>10.5</v>
      </c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7"/>
      <c r="U313" s="196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 t="s">
        <v>142</v>
      </c>
      <c r="AH313" s="172">
        <v>0</v>
      </c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  <c r="BG313" s="172"/>
      <c r="BH313" s="172"/>
    </row>
    <row r="314" spans="1:60" outlineLevel="1" x14ac:dyDescent="0.2">
      <c r="A314" s="173">
        <v>91</v>
      </c>
      <c r="B314" s="183" t="s">
        <v>495</v>
      </c>
      <c r="C314" s="212" t="s">
        <v>496</v>
      </c>
      <c r="D314" s="185" t="s">
        <v>250</v>
      </c>
      <c r="E314" s="189">
        <v>18</v>
      </c>
      <c r="F314" s="195"/>
      <c r="G314" s="196">
        <f>ROUND(E314*F314,2)</f>
        <v>0</v>
      </c>
      <c r="H314" s="195"/>
      <c r="I314" s="196">
        <f>ROUND(E314*H314,2)</f>
        <v>0</v>
      </c>
      <c r="J314" s="195"/>
      <c r="K314" s="196">
        <f>ROUND(E314*J314,2)</f>
        <v>0</v>
      </c>
      <c r="L314" s="196">
        <v>15</v>
      </c>
      <c r="M314" s="196">
        <f>G314*(1+L314/100)</f>
        <v>0</v>
      </c>
      <c r="N314" s="196">
        <v>3.1700000000000001E-3</v>
      </c>
      <c r="O314" s="196">
        <f>ROUND(E314*N314,2)</f>
        <v>0.06</v>
      </c>
      <c r="P314" s="196">
        <v>0</v>
      </c>
      <c r="Q314" s="196">
        <f>ROUND(E314*P314,2)</f>
        <v>0</v>
      </c>
      <c r="R314" s="196"/>
      <c r="S314" s="196"/>
      <c r="T314" s="197">
        <v>0</v>
      </c>
      <c r="U314" s="196">
        <f>ROUND(E314*T314,2)</f>
        <v>0</v>
      </c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 t="s">
        <v>424</v>
      </c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  <c r="BG314" s="172"/>
      <c r="BH314" s="172"/>
    </row>
    <row r="315" spans="1:60" outlineLevel="1" x14ac:dyDescent="0.2">
      <c r="A315" s="173"/>
      <c r="B315" s="183"/>
      <c r="C315" s="213" t="s">
        <v>497</v>
      </c>
      <c r="D315" s="186"/>
      <c r="E315" s="190">
        <v>18</v>
      </c>
      <c r="F315" s="196"/>
      <c r="G315" s="196"/>
      <c r="H315" s="196"/>
      <c r="I315" s="196"/>
      <c r="J315" s="196"/>
      <c r="K315" s="196"/>
      <c r="L315" s="196"/>
      <c r="M315" s="196"/>
      <c r="N315" s="196"/>
      <c r="O315" s="196"/>
      <c r="P315" s="196"/>
      <c r="Q315" s="196"/>
      <c r="R315" s="196"/>
      <c r="S315" s="196"/>
      <c r="T315" s="197"/>
      <c r="U315" s="196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 t="s">
        <v>142</v>
      </c>
      <c r="AH315" s="172">
        <v>0</v>
      </c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</row>
    <row r="316" spans="1:60" outlineLevel="1" x14ac:dyDescent="0.2">
      <c r="A316" s="173">
        <v>92</v>
      </c>
      <c r="B316" s="183" t="s">
        <v>498</v>
      </c>
      <c r="C316" s="212" t="s">
        <v>499</v>
      </c>
      <c r="D316" s="185" t="s">
        <v>250</v>
      </c>
      <c r="E316" s="189">
        <v>31.5</v>
      </c>
      <c r="F316" s="195"/>
      <c r="G316" s="196">
        <f>ROUND(E316*F316,2)</f>
        <v>0</v>
      </c>
      <c r="H316" s="195"/>
      <c r="I316" s="196">
        <f>ROUND(E316*H316,2)</f>
        <v>0</v>
      </c>
      <c r="J316" s="195"/>
      <c r="K316" s="196">
        <f>ROUND(E316*J316,2)</f>
        <v>0</v>
      </c>
      <c r="L316" s="196">
        <v>15</v>
      </c>
      <c r="M316" s="196">
        <f>G316*(1+L316/100)</f>
        <v>0</v>
      </c>
      <c r="N316" s="196">
        <v>2.3999999999999998E-3</v>
      </c>
      <c r="O316" s="196">
        <f>ROUND(E316*N316,2)</f>
        <v>0.08</v>
      </c>
      <c r="P316" s="196">
        <v>0</v>
      </c>
      <c r="Q316" s="196">
        <f>ROUND(E316*P316,2)</f>
        <v>0</v>
      </c>
      <c r="R316" s="196"/>
      <c r="S316" s="196"/>
      <c r="T316" s="197">
        <v>0</v>
      </c>
      <c r="U316" s="196">
        <f>ROUND(E316*T316,2)</f>
        <v>0</v>
      </c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 t="s">
        <v>424</v>
      </c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</row>
    <row r="317" spans="1:60" outlineLevel="1" x14ac:dyDescent="0.2">
      <c r="A317" s="173"/>
      <c r="B317" s="183"/>
      <c r="C317" s="213" t="s">
        <v>500</v>
      </c>
      <c r="D317" s="186"/>
      <c r="E317" s="190">
        <v>31.5</v>
      </c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96"/>
      <c r="Q317" s="196"/>
      <c r="R317" s="196"/>
      <c r="S317" s="196"/>
      <c r="T317" s="197"/>
      <c r="U317" s="196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 t="s">
        <v>142</v>
      </c>
      <c r="AH317" s="172">
        <v>0</v>
      </c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</row>
    <row r="318" spans="1:60" outlineLevel="1" x14ac:dyDescent="0.2">
      <c r="A318" s="173">
        <v>93</v>
      </c>
      <c r="B318" s="183" t="s">
        <v>501</v>
      </c>
      <c r="C318" s="212" t="s">
        <v>502</v>
      </c>
      <c r="D318" s="185" t="s">
        <v>250</v>
      </c>
      <c r="E318" s="189">
        <v>8.5</v>
      </c>
      <c r="F318" s="195"/>
      <c r="G318" s="196">
        <f>ROUND(E318*F318,2)</f>
        <v>0</v>
      </c>
      <c r="H318" s="195"/>
      <c r="I318" s="196">
        <f>ROUND(E318*H318,2)</f>
        <v>0</v>
      </c>
      <c r="J318" s="195"/>
      <c r="K318" s="196">
        <f>ROUND(E318*J318,2)</f>
        <v>0</v>
      </c>
      <c r="L318" s="196">
        <v>15</v>
      </c>
      <c r="M318" s="196">
        <f>G318*(1+L318/100)</f>
        <v>0</v>
      </c>
      <c r="N318" s="196">
        <v>2.5999999999999999E-3</v>
      </c>
      <c r="O318" s="196">
        <f>ROUND(E318*N318,2)</f>
        <v>0.02</v>
      </c>
      <c r="P318" s="196">
        <v>0</v>
      </c>
      <c r="Q318" s="196">
        <f>ROUND(E318*P318,2)</f>
        <v>0</v>
      </c>
      <c r="R318" s="196"/>
      <c r="S318" s="196"/>
      <c r="T318" s="197">
        <v>0</v>
      </c>
      <c r="U318" s="196">
        <f>ROUND(E318*T318,2)</f>
        <v>0</v>
      </c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 t="s">
        <v>140</v>
      </c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  <c r="BG318" s="172"/>
      <c r="BH318" s="172"/>
    </row>
    <row r="319" spans="1:60" outlineLevel="1" x14ac:dyDescent="0.2">
      <c r="A319" s="173"/>
      <c r="B319" s="183"/>
      <c r="C319" s="213" t="s">
        <v>503</v>
      </c>
      <c r="D319" s="186"/>
      <c r="E319" s="190">
        <v>8.5</v>
      </c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  <c r="R319" s="196"/>
      <c r="S319" s="196"/>
      <c r="T319" s="197"/>
      <c r="U319" s="196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 t="s">
        <v>142</v>
      </c>
      <c r="AH319" s="172">
        <v>0</v>
      </c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2"/>
      <c r="AT319" s="172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  <c r="BE319" s="172"/>
      <c r="BF319" s="172"/>
      <c r="BG319" s="172"/>
      <c r="BH319" s="172"/>
    </row>
    <row r="320" spans="1:60" outlineLevel="1" x14ac:dyDescent="0.2">
      <c r="A320" s="173">
        <v>94</v>
      </c>
      <c r="B320" s="183" t="s">
        <v>504</v>
      </c>
      <c r="C320" s="212" t="s">
        <v>505</v>
      </c>
      <c r="D320" s="185" t="s">
        <v>250</v>
      </c>
      <c r="E320" s="189">
        <v>16.920000000000002</v>
      </c>
      <c r="F320" s="195"/>
      <c r="G320" s="196">
        <f>ROUND(E320*F320,2)</f>
        <v>0</v>
      </c>
      <c r="H320" s="195"/>
      <c r="I320" s="196">
        <f>ROUND(E320*H320,2)</f>
        <v>0</v>
      </c>
      <c r="J320" s="195"/>
      <c r="K320" s="196">
        <f>ROUND(E320*J320,2)</f>
        <v>0</v>
      </c>
      <c r="L320" s="196">
        <v>15</v>
      </c>
      <c r="M320" s="196">
        <f>G320*(1+L320/100)</f>
        <v>0</v>
      </c>
      <c r="N320" s="196">
        <v>3.0400000000000002E-3</v>
      </c>
      <c r="O320" s="196">
        <f>ROUND(E320*N320,2)</f>
        <v>0.05</v>
      </c>
      <c r="P320" s="196">
        <v>0</v>
      </c>
      <c r="Q320" s="196">
        <f>ROUND(E320*P320,2)</f>
        <v>0</v>
      </c>
      <c r="R320" s="196"/>
      <c r="S320" s="196"/>
      <c r="T320" s="197">
        <v>0.97811000000000003</v>
      </c>
      <c r="U320" s="196">
        <f>ROUND(E320*T320,2)</f>
        <v>16.55</v>
      </c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 t="s">
        <v>471</v>
      </c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  <c r="BE320" s="172"/>
      <c r="BF320" s="172"/>
      <c r="BG320" s="172"/>
      <c r="BH320" s="172"/>
    </row>
    <row r="321" spans="1:60" outlineLevel="1" x14ac:dyDescent="0.2">
      <c r="A321" s="173"/>
      <c r="B321" s="183"/>
      <c r="C321" s="213" t="s">
        <v>506</v>
      </c>
      <c r="D321" s="186"/>
      <c r="E321" s="190">
        <v>1.2</v>
      </c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  <c r="T321" s="197"/>
      <c r="U321" s="196"/>
      <c r="V321" s="172"/>
      <c r="W321" s="172"/>
      <c r="X321" s="172"/>
      <c r="Y321" s="172"/>
      <c r="Z321" s="172"/>
      <c r="AA321" s="172"/>
      <c r="AB321" s="172"/>
      <c r="AC321" s="172"/>
      <c r="AD321" s="172"/>
      <c r="AE321" s="172"/>
      <c r="AF321" s="172"/>
      <c r="AG321" s="172" t="s">
        <v>142</v>
      </c>
      <c r="AH321" s="172">
        <v>0</v>
      </c>
      <c r="AI321" s="172"/>
      <c r="AJ321" s="172"/>
      <c r="AK321" s="172"/>
      <c r="AL321" s="172"/>
      <c r="AM321" s="172"/>
      <c r="AN321" s="172"/>
      <c r="AO321" s="172"/>
      <c r="AP321" s="172"/>
      <c r="AQ321" s="172"/>
      <c r="AR321" s="172"/>
      <c r="AS321" s="172"/>
      <c r="AT321" s="172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  <c r="BE321" s="172"/>
      <c r="BF321" s="172"/>
      <c r="BG321" s="172"/>
      <c r="BH321" s="172"/>
    </row>
    <row r="322" spans="1:60" outlineLevel="1" x14ac:dyDescent="0.2">
      <c r="A322" s="173"/>
      <c r="B322" s="183"/>
      <c r="C322" s="213" t="s">
        <v>507</v>
      </c>
      <c r="D322" s="186"/>
      <c r="E322" s="190">
        <v>4</v>
      </c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7"/>
      <c r="U322" s="196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 t="s">
        <v>142</v>
      </c>
      <c r="AH322" s="172">
        <v>0</v>
      </c>
      <c r="AI322" s="172"/>
      <c r="AJ322" s="172"/>
      <c r="AK322" s="172"/>
      <c r="AL322" s="172"/>
      <c r="AM322" s="172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</row>
    <row r="323" spans="1:60" outlineLevel="1" x14ac:dyDescent="0.2">
      <c r="A323" s="173"/>
      <c r="B323" s="183"/>
      <c r="C323" s="213" t="s">
        <v>508</v>
      </c>
      <c r="D323" s="186"/>
      <c r="E323" s="190">
        <v>1.05</v>
      </c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7"/>
      <c r="U323" s="196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 t="s">
        <v>142</v>
      </c>
      <c r="AH323" s="172">
        <v>0</v>
      </c>
      <c r="AI323" s="172"/>
      <c r="AJ323" s="172"/>
      <c r="AK323" s="172"/>
      <c r="AL323" s="172"/>
      <c r="AM323" s="172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</row>
    <row r="324" spans="1:60" outlineLevel="1" x14ac:dyDescent="0.2">
      <c r="A324" s="173"/>
      <c r="B324" s="183"/>
      <c r="C324" s="213" t="s">
        <v>509</v>
      </c>
      <c r="D324" s="186"/>
      <c r="E324" s="190">
        <v>1.1499999999999999</v>
      </c>
      <c r="F324" s="196"/>
      <c r="G324" s="196"/>
      <c r="H324" s="196"/>
      <c r="I324" s="196"/>
      <c r="J324" s="196"/>
      <c r="K324" s="196"/>
      <c r="L324" s="196"/>
      <c r="M324" s="196"/>
      <c r="N324" s="196"/>
      <c r="O324" s="196"/>
      <c r="P324" s="196"/>
      <c r="Q324" s="196"/>
      <c r="R324" s="196"/>
      <c r="S324" s="196"/>
      <c r="T324" s="197"/>
      <c r="U324" s="196"/>
      <c r="V324" s="172"/>
      <c r="W324" s="172"/>
      <c r="X324" s="172"/>
      <c r="Y324" s="172"/>
      <c r="Z324" s="172"/>
      <c r="AA324" s="172"/>
      <c r="AB324" s="172"/>
      <c r="AC324" s="172"/>
      <c r="AD324" s="172"/>
      <c r="AE324" s="172"/>
      <c r="AF324" s="172"/>
      <c r="AG324" s="172" t="s">
        <v>142</v>
      </c>
      <c r="AH324" s="172">
        <v>0</v>
      </c>
      <c r="AI324" s="172"/>
      <c r="AJ324" s="172"/>
      <c r="AK324" s="172"/>
      <c r="AL324" s="172"/>
      <c r="AM324" s="172"/>
      <c r="AN324" s="172"/>
      <c r="AO324" s="172"/>
      <c r="AP324" s="172"/>
      <c r="AQ324" s="172"/>
      <c r="AR324" s="172"/>
      <c r="AS324" s="172"/>
      <c r="AT324" s="172"/>
      <c r="AU324" s="172"/>
      <c r="AV324" s="172"/>
      <c r="AW324" s="172"/>
      <c r="AX324" s="172"/>
      <c r="AY324" s="172"/>
      <c r="AZ324" s="172"/>
      <c r="BA324" s="172"/>
      <c r="BB324" s="172"/>
      <c r="BC324" s="172"/>
      <c r="BD324" s="172"/>
      <c r="BE324" s="172"/>
      <c r="BF324" s="172"/>
      <c r="BG324" s="172"/>
      <c r="BH324" s="172"/>
    </row>
    <row r="325" spans="1:60" outlineLevel="1" x14ac:dyDescent="0.2">
      <c r="A325" s="173"/>
      <c r="B325" s="183"/>
      <c r="C325" s="213" t="s">
        <v>510</v>
      </c>
      <c r="D325" s="186"/>
      <c r="E325" s="190">
        <v>1.24</v>
      </c>
      <c r="F325" s="196"/>
      <c r="G325" s="196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7"/>
      <c r="U325" s="196"/>
      <c r="V325" s="172"/>
      <c r="W325" s="172"/>
      <c r="X325" s="172"/>
      <c r="Y325" s="172"/>
      <c r="Z325" s="172"/>
      <c r="AA325" s="172"/>
      <c r="AB325" s="172"/>
      <c r="AC325" s="172"/>
      <c r="AD325" s="172"/>
      <c r="AE325" s="172"/>
      <c r="AF325" s="172"/>
      <c r="AG325" s="172" t="s">
        <v>142</v>
      </c>
      <c r="AH325" s="172">
        <v>0</v>
      </c>
      <c r="AI325" s="172"/>
      <c r="AJ325" s="172"/>
      <c r="AK325" s="172"/>
      <c r="AL325" s="172"/>
      <c r="AM325" s="172"/>
      <c r="AN325" s="172"/>
      <c r="AO325" s="172"/>
      <c r="AP325" s="172"/>
      <c r="AQ325" s="172"/>
      <c r="AR325" s="172"/>
      <c r="AS325" s="172"/>
      <c r="AT325" s="172"/>
      <c r="AU325" s="172"/>
      <c r="AV325" s="172"/>
      <c r="AW325" s="172"/>
      <c r="AX325" s="172"/>
      <c r="AY325" s="172"/>
      <c r="AZ325" s="172"/>
      <c r="BA325" s="172"/>
      <c r="BB325" s="172"/>
      <c r="BC325" s="172"/>
      <c r="BD325" s="172"/>
      <c r="BE325" s="172"/>
      <c r="BF325" s="172"/>
      <c r="BG325" s="172"/>
      <c r="BH325" s="172"/>
    </row>
    <row r="326" spans="1:60" outlineLevel="1" x14ac:dyDescent="0.2">
      <c r="A326" s="173"/>
      <c r="B326" s="183"/>
      <c r="C326" s="213" t="s">
        <v>511</v>
      </c>
      <c r="D326" s="186"/>
      <c r="E326" s="190">
        <v>2.13</v>
      </c>
      <c r="F326" s="196"/>
      <c r="G326" s="196"/>
      <c r="H326" s="196"/>
      <c r="I326" s="196"/>
      <c r="J326" s="196"/>
      <c r="K326" s="196"/>
      <c r="L326" s="196"/>
      <c r="M326" s="196"/>
      <c r="N326" s="196"/>
      <c r="O326" s="196"/>
      <c r="P326" s="196"/>
      <c r="Q326" s="196"/>
      <c r="R326" s="196"/>
      <c r="S326" s="196"/>
      <c r="T326" s="197"/>
      <c r="U326" s="196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72"/>
      <c r="AG326" s="172" t="s">
        <v>142</v>
      </c>
      <c r="AH326" s="172">
        <v>0</v>
      </c>
      <c r="AI326" s="172"/>
      <c r="AJ326" s="172"/>
      <c r="AK326" s="172"/>
      <c r="AL326" s="172"/>
      <c r="AM326" s="172"/>
      <c r="AN326" s="172"/>
      <c r="AO326" s="172"/>
      <c r="AP326" s="172"/>
      <c r="AQ326" s="172"/>
      <c r="AR326" s="172"/>
      <c r="AS326" s="172"/>
      <c r="AT326" s="172"/>
      <c r="AU326" s="172"/>
      <c r="AV326" s="172"/>
      <c r="AW326" s="172"/>
      <c r="AX326" s="172"/>
      <c r="AY326" s="172"/>
      <c r="AZ326" s="172"/>
      <c r="BA326" s="172"/>
      <c r="BB326" s="172"/>
      <c r="BC326" s="172"/>
      <c r="BD326" s="172"/>
      <c r="BE326" s="172"/>
      <c r="BF326" s="172"/>
      <c r="BG326" s="172"/>
      <c r="BH326" s="172"/>
    </row>
    <row r="327" spans="1:60" outlineLevel="1" x14ac:dyDescent="0.2">
      <c r="A327" s="173"/>
      <c r="B327" s="183"/>
      <c r="C327" s="213" t="s">
        <v>512</v>
      </c>
      <c r="D327" s="186"/>
      <c r="E327" s="190">
        <v>6.15</v>
      </c>
      <c r="F327" s="196"/>
      <c r="G327" s="196"/>
      <c r="H327" s="196"/>
      <c r="I327" s="196"/>
      <c r="J327" s="196"/>
      <c r="K327" s="196"/>
      <c r="L327" s="196"/>
      <c r="M327" s="196"/>
      <c r="N327" s="196"/>
      <c r="O327" s="196"/>
      <c r="P327" s="196"/>
      <c r="Q327" s="196"/>
      <c r="R327" s="196"/>
      <c r="S327" s="196"/>
      <c r="T327" s="197"/>
      <c r="U327" s="196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 t="s">
        <v>142</v>
      </c>
      <c r="AH327" s="172">
        <v>0</v>
      </c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</row>
    <row r="328" spans="1:60" outlineLevel="1" x14ac:dyDescent="0.2">
      <c r="A328" s="173">
        <v>95</v>
      </c>
      <c r="B328" s="183" t="s">
        <v>513</v>
      </c>
      <c r="C328" s="212" t="s">
        <v>514</v>
      </c>
      <c r="D328" s="185" t="s">
        <v>0</v>
      </c>
      <c r="E328" s="192"/>
      <c r="F328" s="195"/>
      <c r="G328" s="196">
        <f>ROUND(E328*F328,2)</f>
        <v>0</v>
      </c>
      <c r="H328" s="195"/>
      <c r="I328" s="196">
        <f>ROUND(E328*H328,2)</f>
        <v>0</v>
      </c>
      <c r="J328" s="195"/>
      <c r="K328" s="196">
        <f>ROUND(E328*J328,2)</f>
        <v>0</v>
      </c>
      <c r="L328" s="196">
        <v>15</v>
      </c>
      <c r="M328" s="196">
        <f>G328*(1+L328/100)</f>
        <v>0</v>
      </c>
      <c r="N328" s="196">
        <v>0</v>
      </c>
      <c r="O328" s="196">
        <f>ROUND(E328*N328,2)</f>
        <v>0</v>
      </c>
      <c r="P328" s="196">
        <v>0</v>
      </c>
      <c r="Q328" s="196">
        <f>ROUND(E328*P328,2)</f>
        <v>0</v>
      </c>
      <c r="R328" s="196"/>
      <c r="S328" s="196"/>
      <c r="T328" s="197">
        <v>0</v>
      </c>
      <c r="U328" s="196">
        <f>ROUND(E328*T328,2)</f>
        <v>0</v>
      </c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72"/>
      <c r="AG328" s="172" t="s">
        <v>421</v>
      </c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  <c r="BG328" s="172"/>
      <c r="BH328" s="172"/>
    </row>
    <row r="329" spans="1:60" x14ac:dyDescent="0.2">
      <c r="A329" s="179" t="s">
        <v>135</v>
      </c>
      <c r="B329" s="184" t="s">
        <v>98</v>
      </c>
      <c r="C329" s="214" t="s">
        <v>99</v>
      </c>
      <c r="D329" s="187"/>
      <c r="E329" s="191"/>
      <c r="F329" s="198"/>
      <c r="G329" s="198">
        <f>SUMIF(AG330:AG348,"&lt;&gt;NOR",G330:G348)</f>
        <v>0</v>
      </c>
      <c r="H329" s="198"/>
      <c r="I329" s="198">
        <f>SUM(I330:I348)</f>
        <v>0</v>
      </c>
      <c r="J329" s="198"/>
      <c r="K329" s="198">
        <f>SUM(K330:K348)</f>
        <v>0</v>
      </c>
      <c r="L329" s="198"/>
      <c r="M329" s="198">
        <f>SUM(M330:M348)</f>
        <v>0</v>
      </c>
      <c r="N329" s="198"/>
      <c r="O329" s="198">
        <f>SUM(O330:O348)</f>
        <v>1.47</v>
      </c>
      <c r="P329" s="198"/>
      <c r="Q329" s="198">
        <f>SUM(Q330:Q348)</f>
        <v>0</v>
      </c>
      <c r="R329" s="198"/>
      <c r="S329" s="198"/>
      <c r="T329" s="199"/>
      <c r="U329" s="198">
        <f>SUM(U330:U348)</f>
        <v>12.5</v>
      </c>
      <c r="AG329" t="s">
        <v>136</v>
      </c>
    </row>
    <row r="330" spans="1:60" outlineLevel="1" x14ac:dyDescent="0.2">
      <c r="A330" s="173">
        <v>96</v>
      </c>
      <c r="B330" s="183" t="s">
        <v>515</v>
      </c>
      <c r="C330" s="212" t="s">
        <v>516</v>
      </c>
      <c r="D330" s="185" t="s">
        <v>176</v>
      </c>
      <c r="E330" s="189">
        <v>36.491900000000001</v>
      </c>
      <c r="F330" s="195"/>
      <c r="G330" s="196">
        <f>ROUND(E330*F330,2)</f>
        <v>0</v>
      </c>
      <c r="H330" s="195"/>
      <c r="I330" s="196">
        <f>ROUND(E330*H330,2)</f>
        <v>0</v>
      </c>
      <c r="J330" s="195"/>
      <c r="K330" s="196">
        <f>ROUND(E330*J330,2)</f>
        <v>0</v>
      </c>
      <c r="L330" s="196">
        <v>15</v>
      </c>
      <c r="M330" s="196">
        <f>G330*(1+L330/100)</f>
        <v>0</v>
      </c>
      <c r="N330" s="196">
        <v>0</v>
      </c>
      <c r="O330" s="196">
        <f>ROUND(E330*N330,2)</f>
        <v>0</v>
      </c>
      <c r="P330" s="196">
        <v>0</v>
      </c>
      <c r="Q330" s="196">
        <f>ROUND(E330*P330,2)</f>
        <v>0</v>
      </c>
      <c r="R330" s="196"/>
      <c r="S330" s="196"/>
      <c r="T330" s="197">
        <v>0</v>
      </c>
      <c r="U330" s="196">
        <f>ROUND(E330*T330,2)</f>
        <v>0</v>
      </c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 t="s">
        <v>140</v>
      </c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2"/>
      <c r="AT330" s="172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  <c r="BE330" s="172"/>
      <c r="BF330" s="172"/>
      <c r="BG330" s="172"/>
      <c r="BH330" s="172"/>
    </row>
    <row r="331" spans="1:60" outlineLevel="1" x14ac:dyDescent="0.2">
      <c r="A331" s="173"/>
      <c r="B331" s="183"/>
      <c r="C331" s="213" t="s">
        <v>517</v>
      </c>
      <c r="D331" s="186"/>
      <c r="E331" s="190">
        <v>0.39</v>
      </c>
      <c r="F331" s="196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7"/>
      <c r="U331" s="196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 t="s">
        <v>142</v>
      </c>
      <c r="AH331" s="172">
        <v>0</v>
      </c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  <c r="BE331" s="172"/>
      <c r="BF331" s="172"/>
      <c r="BG331" s="172"/>
      <c r="BH331" s="172"/>
    </row>
    <row r="332" spans="1:60" outlineLevel="1" x14ac:dyDescent="0.2">
      <c r="A332" s="173"/>
      <c r="B332" s="183"/>
      <c r="C332" s="213" t="s">
        <v>518</v>
      </c>
      <c r="D332" s="186"/>
      <c r="E332" s="190">
        <v>4.88</v>
      </c>
      <c r="F332" s="196"/>
      <c r="G332" s="196"/>
      <c r="H332" s="196"/>
      <c r="I332" s="196"/>
      <c r="J332" s="196"/>
      <c r="K332" s="196"/>
      <c r="L332" s="196"/>
      <c r="M332" s="196"/>
      <c r="N332" s="196"/>
      <c r="O332" s="196"/>
      <c r="P332" s="196"/>
      <c r="Q332" s="196"/>
      <c r="R332" s="196"/>
      <c r="S332" s="196"/>
      <c r="T332" s="197"/>
      <c r="U332" s="196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 t="s">
        <v>142</v>
      </c>
      <c r="AH332" s="172">
        <v>0</v>
      </c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  <c r="BE332" s="172"/>
      <c r="BF332" s="172"/>
      <c r="BG332" s="172"/>
      <c r="BH332" s="172"/>
    </row>
    <row r="333" spans="1:60" outlineLevel="1" x14ac:dyDescent="0.2">
      <c r="A333" s="173"/>
      <c r="B333" s="183"/>
      <c r="C333" s="213" t="s">
        <v>519</v>
      </c>
      <c r="D333" s="186"/>
      <c r="E333" s="190">
        <v>1.55</v>
      </c>
      <c r="F333" s="196"/>
      <c r="G333" s="196"/>
      <c r="H333" s="196"/>
      <c r="I333" s="196"/>
      <c r="J333" s="196"/>
      <c r="K333" s="196"/>
      <c r="L333" s="196"/>
      <c r="M333" s="196"/>
      <c r="N333" s="196"/>
      <c r="O333" s="196"/>
      <c r="P333" s="196"/>
      <c r="Q333" s="196"/>
      <c r="R333" s="196"/>
      <c r="S333" s="196"/>
      <c r="T333" s="197"/>
      <c r="U333" s="196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 t="s">
        <v>142</v>
      </c>
      <c r="AH333" s="172">
        <v>0</v>
      </c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  <c r="BG333" s="172"/>
      <c r="BH333" s="172"/>
    </row>
    <row r="334" spans="1:60" outlineLevel="1" x14ac:dyDescent="0.2">
      <c r="A334" s="173"/>
      <c r="B334" s="183"/>
      <c r="C334" s="213" t="s">
        <v>520</v>
      </c>
      <c r="D334" s="186"/>
      <c r="E334" s="190">
        <v>1.71</v>
      </c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  <c r="P334" s="196"/>
      <c r="Q334" s="196"/>
      <c r="R334" s="196"/>
      <c r="S334" s="196"/>
      <c r="T334" s="197"/>
      <c r="U334" s="196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 t="s">
        <v>142</v>
      </c>
      <c r="AH334" s="172">
        <v>0</v>
      </c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  <c r="BE334" s="172"/>
      <c r="BF334" s="172"/>
      <c r="BG334" s="172"/>
      <c r="BH334" s="172"/>
    </row>
    <row r="335" spans="1:60" outlineLevel="1" x14ac:dyDescent="0.2">
      <c r="A335" s="173"/>
      <c r="B335" s="183"/>
      <c r="C335" s="213" t="s">
        <v>521</v>
      </c>
      <c r="D335" s="186"/>
      <c r="E335" s="190">
        <v>1.75</v>
      </c>
      <c r="F335" s="196"/>
      <c r="G335" s="196"/>
      <c r="H335" s="196"/>
      <c r="I335" s="196"/>
      <c r="J335" s="196"/>
      <c r="K335" s="196"/>
      <c r="L335" s="196"/>
      <c r="M335" s="196"/>
      <c r="N335" s="196"/>
      <c r="O335" s="196"/>
      <c r="P335" s="196"/>
      <c r="Q335" s="196"/>
      <c r="R335" s="196"/>
      <c r="S335" s="196"/>
      <c r="T335" s="197"/>
      <c r="U335" s="196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 t="s">
        <v>142</v>
      </c>
      <c r="AH335" s="172">
        <v>0</v>
      </c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</row>
    <row r="336" spans="1:60" outlineLevel="1" x14ac:dyDescent="0.2">
      <c r="A336" s="173"/>
      <c r="B336" s="183"/>
      <c r="C336" s="213" t="s">
        <v>522</v>
      </c>
      <c r="D336" s="186"/>
      <c r="E336" s="190">
        <v>3.06</v>
      </c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196"/>
      <c r="R336" s="196"/>
      <c r="S336" s="196"/>
      <c r="T336" s="197"/>
      <c r="U336" s="196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 t="s">
        <v>142</v>
      </c>
      <c r="AH336" s="172">
        <v>0</v>
      </c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  <c r="BG336" s="172"/>
      <c r="BH336" s="172"/>
    </row>
    <row r="337" spans="1:60" outlineLevel="1" x14ac:dyDescent="0.2">
      <c r="A337" s="173"/>
      <c r="B337" s="183"/>
      <c r="C337" s="213" t="s">
        <v>523</v>
      </c>
      <c r="D337" s="186"/>
      <c r="E337" s="190">
        <v>3.1</v>
      </c>
      <c r="F337" s="196"/>
      <c r="G337" s="196"/>
      <c r="H337" s="196"/>
      <c r="I337" s="196"/>
      <c r="J337" s="196"/>
      <c r="K337" s="196"/>
      <c r="L337" s="196"/>
      <c r="M337" s="196"/>
      <c r="N337" s="196"/>
      <c r="O337" s="196"/>
      <c r="P337" s="196"/>
      <c r="Q337" s="196"/>
      <c r="R337" s="196"/>
      <c r="S337" s="196"/>
      <c r="T337" s="197"/>
      <c r="U337" s="196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 t="s">
        <v>142</v>
      </c>
      <c r="AH337" s="172">
        <v>0</v>
      </c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  <c r="BG337" s="172"/>
      <c r="BH337" s="172"/>
    </row>
    <row r="338" spans="1:60" outlineLevel="1" x14ac:dyDescent="0.2">
      <c r="A338" s="173"/>
      <c r="B338" s="183"/>
      <c r="C338" s="213" t="s">
        <v>524</v>
      </c>
      <c r="D338" s="186"/>
      <c r="E338" s="190">
        <v>4.8</v>
      </c>
      <c r="F338" s="196"/>
      <c r="G338" s="196"/>
      <c r="H338" s="196"/>
      <c r="I338" s="196"/>
      <c r="J338" s="196"/>
      <c r="K338" s="196"/>
      <c r="L338" s="196"/>
      <c r="M338" s="196"/>
      <c r="N338" s="196"/>
      <c r="O338" s="196"/>
      <c r="P338" s="196"/>
      <c r="Q338" s="196"/>
      <c r="R338" s="196"/>
      <c r="S338" s="196"/>
      <c r="T338" s="197"/>
      <c r="U338" s="196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 t="s">
        <v>142</v>
      </c>
      <c r="AH338" s="172">
        <v>0</v>
      </c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</row>
    <row r="339" spans="1:60" outlineLevel="1" x14ac:dyDescent="0.2">
      <c r="A339" s="173"/>
      <c r="B339" s="183"/>
      <c r="C339" s="213" t="s">
        <v>525</v>
      </c>
      <c r="D339" s="186"/>
      <c r="E339" s="190">
        <v>3</v>
      </c>
      <c r="F339" s="196"/>
      <c r="G339" s="196"/>
      <c r="H339" s="196"/>
      <c r="I339" s="196"/>
      <c r="J339" s="196"/>
      <c r="K339" s="196"/>
      <c r="L339" s="196"/>
      <c r="M339" s="196"/>
      <c r="N339" s="196"/>
      <c r="O339" s="196"/>
      <c r="P339" s="196"/>
      <c r="Q339" s="196"/>
      <c r="R339" s="196"/>
      <c r="S339" s="196"/>
      <c r="T339" s="197"/>
      <c r="U339" s="196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 t="s">
        <v>142</v>
      </c>
      <c r="AH339" s="172">
        <v>0</v>
      </c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  <c r="BE339" s="172"/>
      <c r="BF339" s="172"/>
      <c r="BG339" s="172"/>
      <c r="BH339" s="172"/>
    </row>
    <row r="340" spans="1:60" outlineLevel="1" x14ac:dyDescent="0.2">
      <c r="A340" s="173"/>
      <c r="B340" s="183"/>
      <c r="C340" s="213" t="s">
        <v>526</v>
      </c>
      <c r="D340" s="186"/>
      <c r="E340" s="190">
        <v>2.5499999999999998</v>
      </c>
      <c r="F340" s="196"/>
      <c r="G340" s="196"/>
      <c r="H340" s="196"/>
      <c r="I340" s="196"/>
      <c r="J340" s="196"/>
      <c r="K340" s="196"/>
      <c r="L340" s="196"/>
      <c r="M340" s="196"/>
      <c r="N340" s="196"/>
      <c r="O340" s="196"/>
      <c r="P340" s="196"/>
      <c r="Q340" s="196"/>
      <c r="R340" s="196"/>
      <c r="S340" s="196"/>
      <c r="T340" s="197"/>
      <c r="U340" s="196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 t="s">
        <v>142</v>
      </c>
      <c r="AH340" s="172">
        <v>0</v>
      </c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  <c r="BE340" s="172"/>
      <c r="BF340" s="172"/>
      <c r="BG340" s="172"/>
      <c r="BH340" s="172"/>
    </row>
    <row r="341" spans="1:60" outlineLevel="1" x14ac:dyDescent="0.2">
      <c r="A341" s="173"/>
      <c r="B341" s="183"/>
      <c r="C341" s="213" t="s">
        <v>527</v>
      </c>
      <c r="D341" s="186"/>
      <c r="E341" s="190">
        <v>2.16</v>
      </c>
      <c r="F341" s="196"/>
      <c r="G341" s="196"/>
      <c r="H341" s="196"/>
      <c r="I341" s="196"/>
      <c r="J341" s="196"/>
      <c r="K341" s="196"/>
      <c r="L341" s="196"/>
      <c r="M341" s="196"/>
      <c r="N341" s="196"/>
      <c r="O341" s="196"/>
      <c r="P341" s="196"/>
      <c r="Q341" s="196"/>
      <c r="R341" s="196"/>
      <c r="S341" s="196"/>
      <c r="T341" s="197"/>
      <c r="U341" s="196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 t="s">
        <v>142</v>
      </c>
      <c r="AH341" s="172">
        <v>0</v>
      </c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</row>
    <row r="342" spans="1:60" outlineLevel="1" x14ac:dyDescent="0.2">
      <c r="A342" s="173"/>
      <c r="B342" s="183"/>
      <c r="C342" s="213" t="s">
        <v>528</v>
      </c>
      <c r="D342" s="186"/>
      <c r="E342" s="190">
        <v>3.96</v>
      </c>
      <c r="F342" s="196"/>
      <c r="G342" s="196"/>
      <c r="H342" s="196"/>
      <c r="I342" s="196"/>
      <c r="J342" s="196"/>
      <c r="K342" s="196"/>
      <c r="L342" s="196"/>
      <c r="M342" s="196"/>
      <c r="N342" s="196"/>
      <c r="O342" s="196"/>
      <c r="P342" s="196"/>
      <c r="Q342" s="196"/>
      <c r="R342" s="196"/>
      <c r="S342" s="196"/>
      <c r="T342" s="197"/>
      <c r="U342" s="196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 t="s">
        <v>142</v>
      </c>
      <c r="AH342" s="172">
        <v>0</v>
      </c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</row>
    <row r="343" spans="1:60" outlineLevel="1" x14ac:dyDescent="0.2">
      <c r="A343" s="173"/>
      <c r="B343" s="183"/>
      <c r="C343" s="213" t="s">
        <v>529</v>
      </c>
      <c r="D343" s="186"/>
      <c r="E343" s="190">
        <v>3.6</v>
      </c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7"/>
      <c r="U343" s="196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 t="s">
        <v>142</v>
      </c>
      <c r="AH343" s="172">
        <v>0</v>
      </c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</row>
    <row r="344" spans="1:60" ht="22.5" outlineLevel="1" x14ac:dyDescent="0.2">
      <c r="A344" s="173">
        <v>97</v>
      </c>
      <c r="B344" s="183" t="s">
        <v>530</v>
      </c>
      <c r="C344" s="212" t="s">
        <v>531</v>
      </c>
      <c r="D344" s="185" t="s">
        <v>176</v>
      </c>
      <c r="E344" s="189">
        <v>10</v>
      </c>
      <c r="F344" s="195"/>
      <c r="G344" s="196">
        <f>ROUND(E344*F344,2)</f>
        <v>0</v>
      </c>
      <c r="H344" s="195"/>
      <c r="I344" s="196">
        <f>ROUND(E344*H344,2)</f>
        <v>0</v>
      </c>
      <c r="J344" s="195"/>
      <c r="K344" s="196">
        <f>ROUND(E344*J344,2)</f>
        <v>0</v>
      </c>
      <c r="L344" s="196">
        <v>15</v>
      </c>
      <c r="M344" s="196">
        <f>G344*(1+L344/100)</f>
        <v>0</v>
      </c>
      <c r="N344" s="196">
        <v>1.4999999999999999E-2</v>
      </c>
      <c r="O344" s="196">
        <f>ROUND(E344*N344,2)</f>
        <v>0.15</v>
      </c>
      <c r="P344" s="196">
        <v>0</v>
      </c>
      <c r="Q344" s="196">
        <f>ROUND(E344*P344,2)</f>
        <v>0</v>
      </c>
      <c r="R344" s="196"/>
      <c r="S344" s="196"/>
      <c r="T344" s="197">
        <v>1.2495700000000001</v>
      </c>
      <c r="U344" s="196">
        <f>ROUND(E344*T344,2)</f>
        <v>12.5</v>
      </c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 t="s">
        <v>471</v>
      </c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</row>
    <row r="345" spans="1:60" outlineLevel="1" x14ac:dyDescent="0.2">
      <c r="A345" s="173">
        <v>98</v>
      </c>
      <c r="B345" s="183" t="s">
        <v>532</v>
      </c>
      <c r="C345" s="212" t="s">
        <v>533</v>
      </c>
      <c r="D345" s="185" t="s">
        <v>250</v>
      </c>
      <c r="E345" s="189">
        <v>10.8</v>
      </c>
      <c r="F345" s="195"/>
      <c r="G345" s="196">
        <f>ROUND(E345*F345,2)</f>
        <v>0</v>
      </c>
      <c r="H345" s="195"/>
      <c r="I345" s="196">
        <f>ROUND(E345*H345,2)</f>
        <v>0</v>
      </c>
      <c r="J345" s="195"/>
      <c r="K345" s="196">
        <f>ROUND(E345*J345,2)</f>
        <v>0</v>
      </c>
      <c r="L345" s="196">
        <v>15</v>
      </c>
      <c r="M345" s="196">
        <f>G345*(1+L345/100)</f>
        <v>0</v>
      </c>
      <c r="N345" s="196">
        <v>0.122</v>
      </c>
      <c r="O345" s="196">
        <f>ROUND(E345*N345,2)</f>
        <v>1.32</v>
      </c>
      <c r="P345" s="196">
        <v>0</v>
      </c>
      <c r="Q345" s="196">
        <f>ROUND(E345*P345,2)</f>
        <v>0</v>
      </c>
      <c r="R345" s="196"/>
      <c r="S345" s="196"/>
      <c r="T345" s="197">
        <v>0</v>
      </c>
      <c r="U345" s="196">
        <f>ROUND(E345*T345,2)</f>
        <v>0</v>
      </c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 t="s">
        <v>154</v>
      </c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</row>
    <row r="346" spans="1:60" outlineLevel="1" x14ac:dyDescent="0.2">
      <c r="A346" s="173"/>
      <c r="B346" s="183"/>
      <c r="C346" s="213" t="s">
        <v>534</v>
      </c>
      <c r="D346" s="186"/>
      <c r="E346" s="190">
        <v>7</v>
      </c>
      <c r="F346" s="196"/>
      <c r="G346" s="196"/>
      <c r="H346" s="196"/>
      <c r="I346" s="196"/>
      <c r="J346" s="196"/>
      <c r="K346" s="196"/>
      <c r="L346" s="196"/>
      <c r="M346" s="196"/>
      <c r="N346" s="196"/>
      <c r="O346" s="196"/>
      <c r="P346" s="196"/>
      <c r="Q346" s="196"/>
      <c r="R346" s="196"/>
      <c r="S346" s="196"/>
      <c r="T346" s="197"/>
      <c r="U346" s="196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 t="s">
        <v>142</v>
      </c>
      <c r="AH346" s="172">
        <v>0</v>
      </c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</row>
    <row r="347" spans="1:60" outlineLevel="1" x14ac:dyDescent="0.2">
      <c r="A347" s="173"/>
      <c r="B347" s="183"/>
      <c r="C347" s="213" t="s">
        <v>535</v>
      </c>
      <c r="D347" s="186"/>
      <c r="E347" s="190">
        <v>3.8</v>
      </c>
      <c r="F347" s="196"/>
      <c r="G347" s="196"/>
      <c r="H347" s="196"/>
      <c r="I347" s="196"/>
      <c r="J347" s="196"/>
      <c r="K347" s="196"/>
      <c r="L347" s="196"/>
      <c r="M347" s="196"/>
      <c r="N347" s="196"/>
      <c r="O347" s="196"/>
      <c r="P347" s="196"/>
      <c r="Q347" s="196"/>
      <c r="R347" s="196"/>
      <c r="S347" s="196"/>
      <c r="T347" s="197"/>
      <c r="U347" s="196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 t="s">
        <v>142</v>
      </c>
      <c r="AH347" s="172">
        <v>0</v>
      </c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</row>
    <row r="348" spans="1:60" outlineLevel="1" x14ac:dyDescent="0.2">
      <c r="A348" s="173">
        <v>99</v>
      </c>
      <c r="B348" s="183" t="s">
        <v>536</v>
      </c>
      <c r="C348" s="212" t="s">
        <v>537</v>
      </c>
      <c r="D348" s="185" t="s">
        <v>0</v>
      </c>
      <c r="E348" s="192"/>
      <c r="F348" s="195"/>
      <c r="G348" s="196">
        <f>ROUND(E348*F348,2)</f>
        <v>0</v>
      </c>
      <c r="H348" s="195"/>
      <c r="I348" s="196">
        <f>ROUND(E348*H348,2)</f>
        <v>0</v>
      </c>
      <c r="J348" s="195"/>
      <c r="K348" s="196">
        <f>ROUND(E348*J348,2)</f>
        <v>0</v>
      </c>
      <c r="L348" s="196">
        <v>15</v>
      </c>
      <c r="M348" s="196">
        <f>G348*(1+L348/100)</f>
        <v>0</v>
      </c>
      <c r="N348" s="196">
        <v>0</v>
      </c>
      <c r="O348" s="196">
        <f>ROUND(E348*N348,2)</f>
        <v>0</v>
      </c>
      <c r="P348" s="196">
        <v>0</v>
      </c>
      <c r="Q348" s="196">
        <f>ROUND(E348*P348,2)</f>
        <v>0</v>
      </c>
      <c r="R348" s="196"/>
      <c r="S348" s="196"/>
      <c r="T348" s="197">
        <v>0</v>
      </c>
      <c r="U348" s="196">
        <f>ROUND(E348*T348,2)</f>
        <v>0</v>
      </c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 t="s">
        <v>421</v>
      </c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</row>
    <row r="349" spans="1:60" x14ac:dyDescent="0.2">
      <c r="A349" s="179" t="s">
        <v>135</v>
      </c>
      <c r="B349" s="184" t="s">
        <v>100</v>
      </c>
      <c r="C349" s="214" t="s">
        <v>101</v>
      </c>
      <c r="D349" s="187"/>
      <c r="E349" s="191"/>
      <c r="F349" s="198"/>
      <c r="G349" s="198">
        <f>SUMIF(AG350:AG357,"&lt;&gt;NOR",G350:G357)</f>
        <v>0</v>
      </c>
      <c r="H349" s="198"/>
      <c r="I349" s="198">
        <f>SUM(I350:I357)</f>
        <v>0</v>
      </c>
      <c r="J349" s="198"/>
      <c r="K349" s="198">
        <f>SUM(K350:K357)</f>
        <v>0</v>
      </c>
      <c r="L349" s="198"/>
      <c r="M349" s="198">
        <f>SUM(M350:M357)</f>
        <v>0</v>
      </c>
      <c r="N349" s="198"/>
      <c r="O349" s="198">
        <f>SUM(O350:O357)</f>
        <v>1.3</v>
      </c>
      <c r="P349" s="198"/>
      <c r="Q349" s="198">
        <f>SUM(Q350:Q357)</f>
        <v>0</v>
      </c>
      <c r="R349" s="198"/>
      <c r="S349" s="198"/>
      <c r="T349" s="199"/>
      <c r="U349" s="198">
        <f>SUM(U350:U357)</f>
        <v>377.19</v>
      </c>
      <c r="AG349" t="s">
        <v>136</v>
      </c>
    </row>
    <row r="350" spans="1:60" outlineLevel="1" x14ac:dyDescent="0.2">
      <c r="A350" s="173">
        <v>100</v>
      </c>
      <c r="B350" s="183" t="s">
        <v>538</v>
      </c>
      <c r="C350" s="212" t="s">
        <v>539</v>
      </c>
      <c r="D350" s="185" t="s">
        <v>237</v>
      </c>
      <c r="E350" s="189">
        <v>1227.9000000000001</v>
      </c>
      <c r="F350" s="195"/>
      <c r="G350" s="196">
        <f>ROUND(E350*F350,2)</f>
        <v>0</v>
      </c>
      <c r="H350" s="195"/>
      <c r="I350" s="196">
        <f>ROUND(E350*H350,2)</f>
        <v>0</v>
      </c>
      <c r="J350" s="195"/>
      <c r="K350" s="196">
        <f>ROUND(E350*J350,2)</f>
        <v>0</v>
      </c>
      <c r="L350" s="196">
        <v>15</v>
      </c>
      <c r="M350" s="196">
        <f>G350*(1+L350/100)</f>
        <v>0</v>
      </c>
      <c r="N350" s="196">
        <v>1.06E-3</v>
      </c>
      <c r="O350" s="196">
        <f>ROUND(E350*N350,2)</f>
        <v>1.3</v>
      </c>
      <c r="P350" s="196">
        <v>0</v>
      </c>
      <c r="Q350" s="196">
        <f>ROUND(E350*P350,2)</f>
        <v>0</v>
      </c>
      <c r="R350" s="196"/>
      <c r="S350" s="196"/>
      <c r="T350" s="197">
        <v>0.30718000000000001</v>
      </c>
      <c r="U350" s="196">
        <f>ROUND(E350*T350,2)</f>
        <v>377.19</v>
      </c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 t="s">
        <v>471</v>
      </c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  <c r="BG350" s="172"/>
      <c r="BH350" s="172"/>
    </row>
    <row r="351" spans="1:60" outlineLevel="1" x14ac:dyDescent="0.2">
      <c r="A351" s="173"/>
      <c r="B351" s="183"/>
      <c r="C351" s="213" t="s">
        <v>540</v>
      </c>
      <c r="D351" s="186"/>
      <c r="E351" s="190">
        <v>10</v>
      </c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7"/>
      <c r="U351" s="196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 t="s">
        <v>142</v>
      </c>
      <c r="AH351" s="172">
        <v>0</v>
      </c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  <c r="BG351" s="172"/>
      <c r="BH351" s="172"/>
    </row>
    <row r="352" spans="1:60" outlineLevel="1" x14ac:dyDescent="0.2">
      <c r="A352" s="173"/>
      <c r="B352" s="183"/>
      <c r="C352" s="213" t="s">
        <v>541</v>
      </c>
      <c r="D352" s="186"/>
      <c r="E352" s="190">
        <v>20</v>
      </c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7"/>
      <c r="U352" s="196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 t="s">
        <v>142</v>
      </c>
      <c r="AH352" s="172">
        <v>0</v>
      </c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  <c r="BG352" s="172"/>
      <c r="BH352" s="172"/>
    </row>
    <row r="353" spans="1:60" outlineLevel="1" x14ac:dyDescent="0.2">
      <c r="A353" s="173"/>
      <c r="B353" s="183"/>
      <c r="C353" s="213" t="s">
        <v>542</v>
      </c>
      <c r="D353" s="186"/>
      <c r="E353" s="190">
        <v>50</v>
      </c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7"/>
      <c r="U353" s="196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 t="s">
        <v>142</v>
      </c>
      <c r="AH353" s="172">
        <v>0</v>
      </c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</row>
    <row r="354" spans="1:60" outlineLevel="1" x14ac:dyDescent="0.2">
      <c r="A354" s="173"/>
      <c r="B354" s="183"/>
      <c r="C354" s="213" t="s">
        <v>543</v>
      </c>
      <c r="D354" s="186"/>
      <c r="E354" s="190">
        <v>50</v>
      </c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7"/>
      <c r="U354" s="196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 t="s">
        <v>142</v>
      </c>
      <c r="AH354" s="172">
        <v>0</v>
      </c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</row>
    <row r="355" spans="1:60" outlineLevel="1" x14ac:dyDescent="0.2">
      <c r="A355" s="173"/>
      <c r="B355" s="183"/>
      <c r="C355" s="213" t="s">
        <v>544</v>
      </c>
      <c r="D355" s="186"/>
      <c r="E355" s="190">
        <v>10</v>
      </c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7"/>
      <c r="U355" s="196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 t="s">
        <v>142</v>
      </c>
      <c r="AH355" s="172">
        <v>0</v>
      </c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  <c r="BG355" s="172"/>
      <c r="BH355" s="172"/>
    </row>
    <row r="356" spans="1:60" outlineLevel="1" x14ac:dyDescent="0.2">
      <c r="A356" s="173"/>
      <c r="B356" s="183"/>
      <c r="C356" s="213" t="s">
        <v>545</v>
      </c>
      <c r="D356" s="186"/>
      <c r="E356" s="190">
        <v>959</v>
      </c>
      <c r="F356" s="196"/>
      <c r="G356" s="196"/>
      <c r="H356" s="196"/>
      <c r="I356" s="196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7"/>
      <c r="U356" s="196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 t="s">
        <v>142</v>
      </c>
      <c r="AH356" s="172">
        <v>0</v>
      </c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  <c r="BG356" s="172"/>
      <c r="BH356" s="172"/>
    </row>
    <row r="357" spans="1:60" outlineLevel="1" x14ac:dyDescent="0.2">
      <c r="A357" s="173"/>
      <c r="B357" s="183"/>
      <c r="C357" s="213" t="s">
        <v>546</v>
      </c>
      <c r="D357" s="186"/>
      <c r="E357" s="190">
        <v>128.9</v>
      </c>
      <c r="F357" s="196"/>
      <c r="G357" s="196"/>
      <c r="H357" s="196"/>
      <c r="I357" s="196"/>
      <c r="J357" s="196"/>
      <c r="K357" s="196"/>
      <c r="L357" s="196"/>
      <c r="M357" s="196"/>
      <c r="N357" s="196"/>
      <c r="O357" s="196"/>
      <c r="P357" s="196"/>
      <c r="Q357" s="196"/>
      <c r="R357" s="196"/>
      <c r="S357" s="196"/>
      <c r="T357" s="197"/>
      <c r="U357" s="196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 t="s">
        <v>142</v>
      </c>
      <c r="AH357" s="172">
        <v>0</v>
      </c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  <c r="BG357" s="172"/>
      <c r="BH357" s="172"/>
    </row>
    <row r="358" spans="1:60" x14ac:dyDescent="0.2">
      <c r="A358" s="179" t="s">
        <v>135</v>
      </c>
      <c r="B358" s="184" t="s">
        <v>102</v>
      </c>
      <c r="C358" s="214" t="s">
        <v>103</v>
      </c>
      <c r="D358" s="187"/>
      <c r="E358" s="191"/>
      <c r="F358" s="198"/>
      <c r="G358" s="198">
        <f>SUMIF(AG359:AG367,"&lt;&gt;NOR",G359:G367)</f>
        <v>0</v>
      </c>
      <c r="H358" s="198"/>
      <c r="I358" s="198">
        <f>SUM(I359:I367)</f>
        <v>0</v>
      </c>
      <c r="J358" s="198"/>
      <c r="K358" s="198">
        <f>SUM(K359:K367)</f>
        <v>0</v>
      </c>
      <c r="L358" s="198"/>
      <c r="M358" s="198">
        <f>SUM(M359:M367)</f>
        <v>0</v>
      </c>
      <c r="N358" s="198"/>
      <c r="O358" s="198">
        <f>SUM(O359:O367)</f>
        <v>2</v>
      </c>
      <c r="P358" s="198"/>
      <c r="Q358" s="198">
        <f>SUM(Q359:Q367)</f>
        <v>0</v>
      </c>
      <c r="R358" s="198"/>
      <c r="S358" s="198"/>
      <c r="T358" s="199"/>
      <c r="U358" s="198">
        <f>SUM(U359:U367)</f>
        <v>105.97</v>
      </c>
      <c r="AG358" t="s">
        <v>136</v>
      </c>
    </row>
    <row r="359" spans="1:60" ht="22.5" outlineLevel="1" x14ac:dyDescent="0.2">
      <c r="A359" s="173">
        <v>101</v>
      </c>
      <c r="B359" s="183" t="s">
        <v>547</v>
      </c>
      <c r="C359" s="212" t="s">
        <v>548</v>
      </c>
      <c r="D359" s="185" t="s">
        <v>176</v>
      </c>
      <c r="E359" s="189">
        <v>83.58</v>
      </c>
      <c r="F359" s="195"/>
      <c r="G359" s="196">
        <f>ROUND(E359*F359,2)</f>
        <v>0</v>
      </c>
      <c r="H359" s="195"/>
      <c r="I359" s="196">
        <f>ROUND(E359*H359,2)</f>
        <v>0</v>
      </c>
      <c r="J359" s="195"/>
      <c r="K359" s="196">
        <f>ROUND(E359*J359,2)</f>
        <v>0</v>
      </c>
      <c r="L359" s="196">
        <v>15</v>
      </c>
      <c r="M359" s="196">
        <f>G359*(1+L359/100)</f>
        <v>0</v>
      </c>
      <c r="N359" s="196">
        <v>2.7499999999999998E-3</v>
      </c>
      <c r="O359" s="196">
        <f>ROUND(E359*N359,2)</f>
        <v>0.23</v>
      </c>
      <c r="P359" s="196">
        <v>0</v>
      </c>
      <c r="Q359" s="196">
        <f>ROUND(E359*P359,2)</f>
        <v>0</v>
      </c>
      <c r="R359" s="196"/>
      <c r="S359" s="196"/>
      <c r="T359" s="197">
        <v>1.24119</v>
      </c>
      <c r="U359" s="196">
        <f>ROUND(E359*T359,2)</f>
        <v>103.74</v>
      </c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 t="s">
        <v>471</v>
      </c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  <c r="BG359" s="172"/>
      <c r="BH359" s="172"/>
    </row>
    <row r="360" spans="1:60" outlineLevel="1" x14ac:dyDescent="0.2">
      <c r="A360" s="173"/>
      <c r="B360" s="183"/>
      <c r="C360" s="213" t="s">
        <v>549</v>
      </c>
      <c r="D360" s="186"/>
      <c r="E360" s="190">
        <v>34.42</v>
      </c>
      <c r="F360" s="196"/>
      <c r="G360" s="196"/>
      <c r="H360" s="196"/>
      <c r="I360" s="196"/>
      <c r="J360" s="196"/>
      <c r="K360" s="196"/>
      <c r="L360" s="196"/>
      <c r="M360" s="196"/>
      <c r="N360" s="196"/>
      <c r="O360" s="196"/>
      <c r="P360" s="196"/>
      <c r="Q360" s="196"/>
      <c r="R360" s="196"/>
      <c r="S360" s="196"/>
      <c r="T360" s="197"/>
      <c r="U360" s="196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 t="s">
        <v>142</v>
      </c>
      <c r="AH360" s="172">
        <v>0</v>
      </c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  <c r="BG360" s="172"/>
      <c r="BH360" s="172"/>
    </row>
    <row r="361" spans="1:60" outlineLevel="1" x14ac:dyDescent="0.2">
      <c r="A361" s="173"/>
      <c r="B361" s="183"/>
      <c r="C361" s="213" t="s">
        <v>550</v>
      </c>
      <c r="D361" s="186"/>
      <c r="E361" s="190">
        <v>14.68</v>
      </c>
      <c r="F361" s="196"/>
      <c r="G361" s="196"/>
      <c r="H361" s="196"/>
      <c r="I361" s="196"/>
      <c r="J361" s="196"/>
      <c r="K361" s="196"/>
      <c r="L361" s="196"/>
      <c r="M361" s="196"/>
      <c r="N361" s="196"/>
      <c r="O361" s="196"/>
      <c r="P361" s="196"/>
      <c r="Q361" s="196"/>
      <c r="R361" s="196"/>
      <c r="S361" s="196"/>
      <c r="T361" s="197"/>
      <c r="U361" s="196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 t="s">
        <v>142</v>
      </c>
      <c r="AH361" s="172">
        <v>0</v>
      </c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  <c r="BE361" s="172"/>
      <c r="BF361" s="172"/>
      <c r="BG361" s="172"/>
      <c r="BH361" s="172"/>
    </row>
    <row r="362" spans="1:60" outlineLevel="1" x14ac:dyDescent="0.2">
      <c r="A362" s="173"/>
      <c r="B362" s="183"/>
      <c r="C362" s="213" t="s">
        <v>551</v>
      </c>
      <c r="D362" s="186"/>
      <c r="E362" s="190">
        <v>34.479999999999997</v>
      </c>
      <c r="F362" s="196"/>
      <c r="G362" s="196"/>
      <c r="H362" s="196"/>
      <c r="I362" s="196"/>
      <c r="J362" s="196"/>
      <c r="K362" s="196"/>
      <c r="L362" s="196"/>
      <c r="M362" s="196"/>
      <c r="N362" s="196"/>
      <c r="O362" s="196"/>
      <c r="P362" s="196"/>
      <c r="Q362" s="196"/>
      <c r="R362" s="196"/>
      <c r="S362" s="196"/>
      <c r="T362" s="197"/>
      <c r="U362" s="196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 t="s">
        <v>142</v>
      </c>
      <c r="AH362" s="172">
        <v>0</v>
      </c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</row>
    <row r="363" spans="1:60" ht="22.5" outlineLevel="1" x14ac:dyDescent="0.2">
      <c r="A363" s="173">
        <v>102</v>
      </c>
      <c r="B363" s="183" t="s">
        <v>552</v>
      </c>
      <c r="C363" s="212" t="s">
        <v>553</v>
      </c>
      <c r="D363" s="185" t="s">
        <v>176</v>
      </c>
      <c r="E363" s="189">
        <v>91.938000000000002</v>
      </c>
      <c r="F363" s="195"/>
      <c r="G363" s="196">
        <f>ROUND(E363*F363,2)</f>
        <v>0</v>
      </c>
      <c r="H363" s="195"/>
      <c r="I363" s="196">
        <f>ROUND(E363*H363,2)</f>
        <v>0</v>
      </c>
      <c r="J363" s="195"/>
      <c r="K363" s="196">
        <f>ROUND(E363*J363,2)</f>
        <v>0</v>
      </c>
      <c r="L363" s="196">
        <v>15</v>
      </c>
      <c r="M363" s="196">
        <f>G363*(1+L363/100)</f>
        <v>0</v>
      </c>
      <c r="N363" s="196">
        <v>1.9199999999999998E-2</v>
      </c>
      <c r="O363" s="196">
        <f>ROUND(E363*N363,2)</f>
        <v>1.77</v>
      </c>
      <c r="P363" s="196">
        <v>0</v>
      </c>
      <c r="Q363" s="196">
        <f>ROUND(E363*P363,2)</f>
        <v>0</v>
      </c>
      <c r="R363" s="196"/>
      <c r="S363" s="196"/>
      <c r="T363" s="197">
        <v>0</v>
      </c>
      <c r="U363" s="196">
        <f>ROUND(E363*T363,2)</f>
        <v>0</v>
      </c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 t="s">
        <v>238</v>
      </c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  <c r="BG363" s="172"/>
      <c r="BH363" s="172"/>
    </row>
    <row r="364" spans="1:60" outlineLevel="1" x14ac:dyDescent="0.2">
      <c r="A364" s="173"/>
      <c r="B364" s="183"/>
      <c r="C364" s="213" t="s">
        <v>554</v>
      </c>
      <c r="D364" s="186"/>
      <c r="E364" s="190">
        <v>37.86</v>
      </c>
      <c r="F364" s="196"/>
      <c r="G364" s="196"/>
      <c r="H364" s="196"/>
      <c r="I364" s="196"/>
      <c r="J364" s="196"/>
      <c r="K364" s="196"/>
      <c r="L364" s="196"/>
      <c r="M364" s="196"/>
      <c r="N364" s="196"/>
      <c r="O364" s="196"/>
      <c r="P364" s="196"/>
      <c r="Q364" s="196"/>
      <c r="R364" s="196"/>
      <c r="S364" s="196"/>
      <c r="T364" s="197"/>
      <c r="U364" s="196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 t="s">
        <v>142</v>
      </c>
      <c r="AH364" s="172">
        <v>0</v>
      </c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</row>
    <row r="365" spans="1:60" outlineLevel="1" x14ac:dyDescent="0.2">
      <c r="A365" s="173"/>
      <c r="B365" s="183"/>
      <c r="C365" s="213" t="s">
        <v>555</v>
      </c>
      <c r="D365" s="186"/>
      <c r="E365" s="190">
        <v>16.149999999999999</v>
      </c>
      <c r="F365" s="196"/>
      <c r="G365" s="196"/>
      <c r="H365" s="196"/>
      <c r="I365" s="196"/>
      <c r="J365" s="196"/>
      <c r="K365" s="196"/>
      <c r="L365" s="196"/>
      <c r="M365" s="196"/>
      <c r="N365" s="196"/>
      <c r="O365" s="196"/>
      <c r="P365" s="196"/>
      <c r="Q365" s="196"/>
      <c r="R365" s="196"/>
      <c r="S365" s="196"/>
      <c r="T365" s="197"/>
      <c r="U365" s="196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 t="s">
        <v>142</v>
      </c>
      <c r="AH365" s="172">
        <v>0</v>
      </c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  <c r="BE365" s="172"/>
      <c r="BF365" s="172"/>
      <c r="BG365" s="172"/>
      <c r="BH365" s="172"/>
    </row>
    <row r="366" spans="1:60" outlineLevel="1" x14ac:dyDescent="0.2">
      <c r="A366" s="173"/>
      <c r="B366" s="183"/>
      <c r="C366" s="213" t="s">
        <v>556</v>
      </c>
      <c r="D366" s="186"/>
      <c r="E366" s="190">
        <v>37.93</v>
      </c>
      <c r="F366" s="196"/>
      <c r="G366" s="196"/>
      <c r="H366" s="196"/>
      <c r="I366" s="196"/>
      <c r="J366" s="196"/>
      <c r="K366" s="196"/>
      <c r="L366" s="196"/>
      <c r="M366" s="196"/>
      <c r="N366" s="196"/>
      <c r="O366" s="196"/>
      <c r="P366" s="196"/>
      <c r="Q366" s="196"/>
      <c r="R366" s="196"/>
      <c r="S366" s="196"/>
      <c r="T366" s="197"/>
      <c r="U366" s="196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 t="s">
        <v>142</v>
      </c>
      <c r="AH366" s="172">
        <v>0</v>
      </c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  <c r="BE366" s="172"/>
      <c r="BF366" s="172"/>
      <c r="BG366" s="172"/>
      <c r="BH366" s="172"/>
    </row>
    <row r="367" spans="1:60" outlineLevel="1" x14ac:dyDescent="0.2">
      <c r="A367" s="173">
        <v>103</v>
      </c>
      <c r="B367" s="183" t="s">
        <v>557</v>
      </c>
      <c r="C367" s="212" t="s">
        <v>558</v>
      </c>
      <c r="D367" s="185" t="s">
        <v>180</v>
      </c>
      <c r="E367" s="189">
        <v>1.7652099999999999</v>
      </c>
      <c r="F367" s="195"/>
      <c r="G367" s="196">
        <f>ROUND(E367*F367,2)</f>
        <v>0</v>
      </c>
      <c r="H367" s="195"/>
      <c r="I367" s="196">
        <f>ROUND(E367*H367,2)</f>
        <v>0</v>
      </c>
      <c r="J367" s="195"/>
      <c r="K367" s="196">
        <f>ROUND(E367*J367,2)</f>
        <v>0</v>
      </c>
      <c r="L367" s="196">
        <v>15</v>
      </c>
      <c r="M367" s="196">
        <f>G367*(1+L367/100)</f>
        <v>0</v>
      </c>
      <c r="N367" s="196">
        <v>0</v>
      </c>
      <c r="O367" s="196">
        <f>ROUND(E367*N367,2)</f>
        <v>0</v>
      </c>
      <c r="P367" s="196">
        <v>0</v>
      </c>
      <c r="Q367" s="196">
        <f>ROUND(E367*P367,2)</f>
        <v>0</v>
      </c>
      <c r="R367" s="196"/>
      <c r="S367" s="196"/>
      <c r="T367" s="197">
        <v>1.2649999999999999</v>
      </c>
      <c r="U367" s="196">
        <f>ROUND(E367*T367,2)</f>
        <v>2.23</v>
      </c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 t="s">
        <v>421</v>
      </c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172"/>
      <c r="BG367" s="172"/>
      <c r="BH367" s="172"/>
    </row>
    <row r="368" spans="1:60" x14ac:dyDescent="0.2">
      <c r="A368" s="179" t="s">
        <v>135</v>
      </c>
      <c r="B368" s="184" t="s">
        <v>104</v>
      </c>
      <c r="C368" s="214" t="s">
        <v>105</v>
      </c>
      <c r="D368" s="187"/>
      <c r="E368" s="191"/>
      <c r="F368" s="198"/>
      <c r="G368" s="198">
        <f>SUMIF(AG369:AG373,"&lt;&gt;NOR",G369:G373)</f>
        <v>0</v>
      </c>
      <c r="H368" s="198"/>
      <c r="I368" s="198">
        <f>SUM(I369:I373)</f>
        <v>0</v>
      </c>
      <c r="J368" s="198"/>
      <c r="K368" s="198">
        <f>SUM(K369:K373)</f>
        <v>0</v>
      </c>
      <c r="L368" s="198"/>
      <c r="M368" s="198">
        <f>SUM(M369:M373)</f>
        <v>0</v>
      </c>
      <c r="N368" s="198"/>
      <c r="O368" s="198">
        <f>SUM(O369:O373)</f>
        <v>0.78</v>
      </c>
      <c r="P368" s="198"/>
      <c r="Q368" s="198">
        <f>SUM(Q369:Q373)</f>
        <v>0</v>
      </c>
      <c r="R368" s="198"/>
      <c r="S368" s="198"/>
      <c r="T368" s="199"/>
      <c r="U368" s="198">
        <f>SUM(U369:U373)</f>
        <v>94.59</v>
      </c>
      <c r="AG368" t="s">
        <v>136</v>
      </c>
    </row>
    <row r="369" spans="1:60" ht="22.5" outlineLevel="1" x14ac:dyDescent="0.2">
      <c r="A369" s="173">
        <v>104</v>
      </c>
      <c r="B369" s="183" t="s">
        <v>559</v>
      </c>
      <c r="C369" s="212" t="s">
        <v>560</v>
      </c>
      <c r="D369" s="185" t="s">
        <v>176</v>
      </c>
      <c r="E369" s="189">
        <v>95.46</v>
      </c>
      <c r="F369" s="195"/>
      <c r="G369" s="196">
        <f>ROUND(E369*F369,2)</f>
        <v>0</v>
      </c>
      <c r="H369" s="195"/>
      <c r="I369" s="196">
        <f>ROUND(E369*H369,2)</f>
        <v>0</v>
      </c>
      <c r="J369" s="195"/>
      <c r="K369" s="196">
        <f>ROUND(E369*J369,2)</f>
        <v>0</v>
      </c>
      <c r="L369" s="196">
        <v>15</v>
      </c>
      <c r="M369" s="196">
        <f>G369*(1+L369/100)</f>
        <v>0</v>
      </c>
      <c r="N369" s="196">
        <v>8.2000000000000007E-3</v>
      </c>
      <c r="O369" s="196">
        <f>ROUND(E369*N369,2)</f>
        <v>0.78</v>
      </c>
      <c r="P369" s="196">
        <v>0</v>
      </c>
      <c r="Q369" s="196">
        <f>ROUND(E369*P369,2)</f>
        <v>0</v>
      </c>
      <c r="R369" s="196"/>
      <c r="S369" s="196"/>
      <c r="T369" s="197">
        <v>0.99085000000000001</v>
      </c>
      <c r="U369" s="196">
        <f>ROUND(E369*T369,2)</f>
        <v>94.59</v>
      </c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 t="s">
        <v>471</v>
      </c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  <c r="BG369" s="172"/>
      <c r="BH369" s="172"/>
    </row>
    <row r="370" spans="1:60" outlineLevel="1" x14ac:dyDescent="0.2">
      <c r="A370" s="173"/>
      <c r="B370" s="183"/>
      <c r="C370" s="213" t="s">
        <v>561</v>
      </c>
      <c r="D370" s="186"/>
      <c r="E370" s="190">
        <v>29.31</v>
      </c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7"/>
      <c r="U370" s="196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 t="s">
        <v>142</v>
      </c>
      <c r="AH370" s="172">
        <v>0</v>
      </c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  <c r="BG370" s="172"/>
      <c r="BH370" s="172"/>
    </row>
    <row r="371" spans="1:60" outlineLevel="1" x14ac:dyDescent="0.2">
      <c r="A371" s="173"/>
      <c r="B371" s="183"/>
      <c r="C371" s="213" t="s">
        <v>562</v>
      </c>
      <c r="D371" s="186"/>
      <c r="E371" s="190">
        <v>17.850000000000001</v>
      </c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7"/>
      <c r="U371" s="196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 t="s">
        <v>142</v>
      </c>
      <c r="AH371" s="172">
        <v>0</v>
      </c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</row>
    <row r="372" spans="1:60" outlineLevel="1" x14ac:dyDescent="0.2">
      <c r="A372" s="173"/>
      <c r="B372" s="183"/>
      <c r="C372" s="213" t="s">
        <v>563</v>
      </c>
      <c r="D372" s="186"/>
      <c r="E372" s="190">
        <v>29.51</v>
      </c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7"/>
      <c r="U372" s="196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 t="s">
        <v>142</v>
      </c>
      <c r="AH372" s="172">
        <v>0</v>
      </c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  <c r="BG372" s="172"/>
      <c r="BH372" s="172"/>
    </row>
    <row r="373" spans="1:60" outlineLevel="1" x14ac:dyDescent="0.2">
      <c r="A373" s="173"/>
      <c r="B373" s="183"/>
      <c r="C373" s="213" t="s">
        <v>564</v>
      </c>
      <c r="D373" s="186"/>
      <c r="E373" s="190">
        <v>18.79</v>
      </c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7"/>
      <c r="U373" s="196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 t="s">
        <v>142</v>
      </c>
      <c r="AH373" s="172">
        <v>0</v>
      </c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  <c r="BG373" s="172"/>
      <c r="BH373" s="172"/>
    </row>
    <row r="374" spans="1:60" x14ac:dyDescent="0.2">
      <c r="A374" s="179" t="s">
        <v>135</v>
      </c>
      <c r="B374" s="184" t="s">
        <v>106</v>
      </c>
      <c r="C374" s="214" t="s">
        <v>107</v>
      </c>
      <c r="D374" s="187"/>
      <c r="E374" s="191"/>
      <c r="F374" s="198"/>
      <c r="G374" s="198">
        <f>SUMIF(AG375:AG389,"&lt;&gt;NOR",G375:G389)</f>
        <v>0</v>
      </c>
      <c r="H374" s="198"/>
      <c r="I374" s="198">
        <f>SUM(I375:I389)</f>
        <v>0</v>
      </c>
      <c r="J374" s="198"/>
      <c r="K374" s="198">
        <f>SUM(K375:K389)</f>
        <v>0</v>
      </c>
      <c r="L374" s="198"/>
      <c r="M374" s="198">
        <f>SUM(M375:M389)</f>
        <v>0</v>
      </c>
      <c r="N374" s="198"/>
      <c r="O374" s="198">
        <f>SUM(O375:O389)</f>
        <v>2.0300000000000002</v>
      </c>
      <c r="P374" s="198"/>
      <c r="Q374" s="198">
        <f>SUM(Q375:Q389)</f>
        <v>0</v>
      </c>
      <c r="R374" s="198"/>
      <c r="S374" s="198"/>
      <c r="T374" s="199"/>
      <c r="U374" s="198">
        <f>SUM(U375:U389)</f>
        <v>75.759999999999991</v>
      </c>
      <c r="AG374" t="s">
        <v>136</v>
      </c>
    </row>
    <row r="375" spans="1:60" ht="22.5" outlineLevel="1" x14ac:dyDescent="0.2">
      <c r="A375" s="173">
        <v>105</v>
      </c>
      <c r="B375" s="183" t="s">
        <v>565</v>
      </c>
      <c r="C375" s="212" t="s">
        <v>566</v>
      </c>
      <c r="D375" s="185" t="s">
        <v>176</v>
      </c>
      <c r="E375" s="189">
        <v>64.204999999999998</v>
      </c>
      <c r="F375" s="195"/>
      <c r="G375" s="196">
        <f>ROUND(E375*F375,2)</f>
        <v>0</v>
      </c>
      <c r="H375" s="195"/>
      <c r="I375" s="196">
        <f>ROUND(E375*H375,2)</f>
        <v>0</v>
      </c>
      <c r="J375" s="195"/>
      <c r="K375" s="196">
        <f>ROUND(E375*J375,2)</f>
        <v>0</v>
      </c>
      <c r="L375" s="196">
        <v>15</v>
      </c>
      <c r="M375" s="196">
        <f>G375*(1+L375/100)</f>
        <v>0</v>
      </c>
      <c r="N375" s="196">
        <v>1.728E-2</v>
      </c>
      <c r="O375" s="196">
        <f>ROUND(E375*N375,2)</f>
        <v>1.1100000000000001</v>
      </c>
      <c r="P375" s="196">
        <v>0</v>
      </c>
      <c r="Q375" s="196">
        <f>ROUND(E375*P375,2)</f>
        <v>0</v>
      </c>
      <c r="R375" s="196"/>
      <c r="S375" s="196"/>
      <c r="T375" s="197">
        <v>1.1618599999999999</v>
      </c>
      <c r="U375" s="196">
        <f>ROUND(E375*T375,2)</f>
        <v>74.599999999999994</v>
      </c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 t="s">
        <v>471</v>
      </c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</row>
    <row r="376" spans="1:60" outlineLevel="1" x14ac:dyDescent="0.2">
      <c r="A376" s="173"/>
      <c r="B376" s="183"/>
      <c r="C376" s="213" t="s">
        <v>435</v>
      </c>
      <c r="D376" s="186"/>
      <c r="E376" s="190">
        <v>9.6300000000000008</v>
      </c>
      <c r="F376" s="196"/>
      <c r="G376" s="196"/>
      <c r="H376" s="196"/>
      <c r="I376" s="196"/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7"/>
      <c r="U376" s="196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 t="s">
        <v>142</v>
      </c>
      <c r="AH376" s="172">
        <v>0</v>
      </c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  <c r="BE376" s="172"/>
      <c r="BF376" s="172"/>
      <c r="BG376" s="172"/>
      <c r="BH376" s="172"/>
    </row>
    <row r="377" spans="1:60" outlineLevel="1" x14ac:dyDescent="0.2">
      <c r="A377" s="173"/>
      <c r="B377" s="183"/>
      <c r="C377" s="213" t="s">
        <v>436</v>
      </c>
      <c r="D377" s="186"/>
      <c r="E377" s="190">
        <v>20.3</v>
      </c>
      <c r="F377" s="196"/>
      <c r="G377" s="196"/>
      <c r="H377" s="196"/>
      <c r="I377" s="196"/>
      <c r="J377" s="196"/>
      <c r="K377" s="196"/>
      <c r="L377" s="196"/>
      <c r="M377" s="196"/>
      <c r="N377" s="196"/>
      <c r="O377" s="196"/>
      <c r="P377" s="196"/>
      <c r="Q377" s="196"/>
      <c r="R377" s="196"/>
      <c r="S377" s="196"/>
      <c r="T377" s="197"/>
      <c r="U377" s="196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 t="s">
        <v>142</v>
      </c>
      <c r="AH377" s="172">
        <v>0</v>
      </c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</row>
    <row r="378" spans="1:60" outlineLevel="1" x14ac:dyDescent="0.2">
      <c r="A378" s="173"/>
      <c r="B378" s="183"/>
      <c r="C378" s="213" t="s">
        <v>567</v>
      </c>
      <c r="D378" s="186"/>
      <c r="E378" s="190">
        <v>4.5599999999999996</v>
      </c>
      <c r="F378" s="196"/>
      <c r="G378" s="196"/>
      <c r="H378" s="196"/>
      <c r="I378" s="196"/>
      <c r="J378" s="196"/>
      <c r="K378" s="196"/>
      <c r="L378" s="196"/>
      <c r="M378" s="196"/>
      <c r="N378" s="196"/>
      <c r="O378" s="196"/>
      <c r="P378" s="196"/>
      <c r="Q378" s="196"/>
      <c r="R378" s="196"/>
      <c r="S378" s="196"/>
      <c r="T378" s="197"/>
      <c r="U378" s="196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 t="s">
        <v>142</v>
      </c>
      <c r="AH378" s="172">
        <v>0</v>
      </c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  <c r="BG378" s="172"/>
      <c r="BH378" s="172"/>
    </row>
    <row r="379" spans="1:60" outlineLevel="1" x14ac:dyDescent="0.2">
      <c r="A379" s="173"/>
      <c r="B379" s="183"/>
      <c r="C379" s="213" t="s">
        <v>437</v>
      </c>
      <c r="D379" s="186"/>
      <c r="E379" s="190">
        <v>17.22</v>
      </c>
      <c r="F379" s="196"/>
      <c r="G379" s="196"/>
      <c r="H379" s="196"/>
      <c r="I379" s="196"/>
      <c r="J379" s="196"/>
      <c r="K379" s="196"/>
      <c r="L379" s="196"/>
      <c r="M379" s="196"/>
      <c r="N379" s="196"/>
      <c r="O379" s="196"/>
      <c r="P379" s="196"/>
      <c r="Q379" s="196"/>
      <c r="R379" s="196"/>
      <c r="S379" s="196"/>
      <c r="T379" s="197"/>
      <c r="U379" s="196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 t="s">
        <v>142</v>
      </c>
      <c r="AH379" s="172">
        <v>0</v>
      </c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  <c r="BG379" s="172"/>
      <c r="BH379" s="172"/>
    </row>
    <row r="380" spans="1:60" outlineLevel="1" x14ac:dyDescent="0.2">
      <c r="A380" s="173"/>
      <c r="B380" s="183"/>
      <c r="C380" s="213" t="s">
        <v>438</v>
      </c>
      <c r="D380" s="186"/>
      <c r="E380" s="190">
        <v>10.46</v>
      </c>
      <c r="F380" s="196"/>
      <c r="G380" s="196"/>
      <c r="H380" s="196"/>
      <c r="I380" s="196"/>
      <c r="J380" s="196"/>
      <c r="K380" s="196"/>
      <c r="L380" s="196"/>
      <c r="M380" s="196"/>
      <c r="N380" s="196"/>
      <c r="O380" s="196"/>
      <c r="P380" s="196"/>
      <c r="Q380" s="196"/>
      <c r="R380" s="196"/>
      <c r="S380" s="196"/>
      <c r="T380" s="197"/>
      <c r="U380" s="196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 t="s">
        <v>142</v>
      </c>
      <c r="AH380" s="172">
        <v>0</v>
      </c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  <c r="BE380" s="172"/>
      <c r="BF380" s="172"/>
      <c r="BG380" s="172"/>
      <c r="BH380" s="172"/>
    </row>
    <row r="381" spans="1:60" outlineLevel="1" x14ac:dyDescent="0.2">
      <c r="A381" s="173"/>
      <c r="B381" s="183"/>
      <c r="C381" s="213" t="s">
        <v>568</v>
      </c>
      <c r="D381" s="186"/>
      <c r="E381" s="190">
        <v>2.04</v>
      </c>
      <c r="F381" s="196"/>
      <c r="G381" s="196"/>
      <c r="H381" s="196"/>
      <c r="I381" s="196"/>
      <c r="J381" s="196"/>
      <c r="K381" s="196"/>
      <c r="L381" s="196"/>
      <c r="M381" s="196"/>
      <c r="N381" s="196"/>
      <c r="O381" s="196"/>
      <c r="P381" s="196"/>
      <c r="Q381" s="196"/>
      <c r="R381" s="196"/>
      <c r="S381" s="196"/>
      <c r="T381" s="197"/>
      <c r="U381" s="196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 t="s">
        <v>142</v>
      </c>
      <c r="AH381" s="172">
        <v>0</v>
      </c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</row>
    <row r="382" spans="1:60" outlineLevel="1" x14ac:dyDescent="0.2">
      <c r="A382" s="173">
        <v>106</v>
      </c>
      <c r="B382" s="183" t="s">
        <v>569</v>
      </c>
      <c r="C382" s="212" t="s">
        <v>570</v>
      </c>
      <c r="D382" s="185" t="s">
        <v>176</v>
      </c>
      <c r="E382" s="189">
        <v>67.41525</v>
      </c>
      <c r="F382" s="195"/>
      <c r="G382" s="196">
        <f>ROUND(E382*F382,2)</f>
        <v>0</v>
      </c>
      <c r="H382" s="195"/>
      <c r="I382" s="196">
        <f>ROUND(E382*H382,2)</f>
        <v>0</v>
      </c>
      <c r="J382" s="195"/>
      <c r="K382" s="196">
        <f>ROUND(E382*J382,2)</f>
        <v>0</v>
      </c>
      <c r="L382" s="196">
        <v>15</v>
      </c>
      <c r="M382" s="196">
        <f>G382*(1+L382/100)</f>
        <v>0</v>
      </c>
      <c r="N382" s="196">
        <v>1.3599999999999999E-2</v>
      </c>
      <c r="O382" s="196">
        <f>ROUND(E382*N382,2)</f>
        <v>0.92</v>
      </c>
      <c r="P382" s="196">
        <v>0</v>
      </c>
      <c r="Q382" s="196">
        <f>ROUND(E382*P382,2)</f>
        <v>0</v>
      </c>
      <c r="R382" s="196"/>
      <c r="S382" s="196"/>
      <c r="T382" s="197">
        <v>0</v>
      </c>
      <c r="U382" s="196">
        <f>ROUND(E382*T382,2)</f>
        <v>0</v>
      </c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 t="s">
        <v>238</v>
      </c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</row>
    <row r="383" spans="1:60" outlineLevel="1" x14ac:dyDescent="0.2">
      <c r="A383" s="173"/>
      <c r="B383" s="183"/>
      <c r="C383" s="213" t="s">
        <v>571</v>
      </c>
      <c r="D383" s="186"/>
      <c r="E383" s="190">
        <v>10.119999999999999</v>
      </c>
      <c r="F383" s="196"/>
      <c r="G383" s="196"/>
      <c r="H383" s="196"/>
      <c r="I383" s="196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7"/>
      <c r="U383" s="196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 t="s">
        <v>142</v>
      </c>
      <c r="AH383" s="172">
        <v>0</v>
      </c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2"/>
      <c r="AT383" s="172"/>
      <c r="AU383" s="172"/>
      <c r="AV383" s="172"/>
      <c r="AW383" s="172"/>
      <c r="AX383" s="172"/>
      <c r="AY383" s="172"/>
      <c r="AZ383" s="172"/>
      <c r="BA383" s="172"/>
      <c r="BB383" s="172"/>
      <c r="BC383" s="172"/>
      <c r="BD383" s="172"/>
      <c r="BE383" s="172"/>
      <c r="BF383" s="172"/>
      <c r="BG383" s="172"/>
      <c r="BH383" s="172"/>
    </row>
    <row r="384" spans="1:60" outlineLevel="1" x14ac:dyDescent="0.2">
      <c r="A384" s="173"/>
      <c r="B384" s="183"/>
      <c r="C384" s="213" t="s">
        <v>572</v>
      </c>
      <c r="D384" s="186"/>
      <c r="E384" s="190">
        <v>21.31</v>
      </c>
      <c r="F384" s="196"/>
      <c r="G384" s="196"/>
      <c r="H384" s="196"/>
      <c r="I384" s="196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7"/>
      <c r="U384" s="196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 t="s">
        <v>142</v>
      </c>
      <c r="AH384" s="172">
        <v>0</v>
      </c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2"/>
      <c r="AT384" s="172"/>
      <c r="AU384" s="172"/>
      <c r="AV384" s="172"/>
      <c r="AW384" s="172"/>
      <c r="AX384" s="172"/>
      <c r="AY384" s="172"/>
      <c r="AZ384" s="172"/>
      <c r="BA384" s="172"/>
      <c r="BB384" s="172"/>
      <c r="BC384" s="172"/>
      <c r="BD384" s="172"/>
      <c r="BE384" s="172"/>
      <c r="BF384" s="172"/>
      <c r="BG384" s="172"/>
      <c r="BH384" s="172"/>
    </row>
    <row r="385" spans="1:60" outlineLevel="1" x14ac:dyDescent="0.2">
      <c r="A385" s="173"/>
      <c r="B385" s="183"/>
      <c r="C385" s="213" t="s">
        <v>573</v>
      </c>
      <c r="D385" s="186"/>
      <c r="E385" s="190">
        <v>4.79</v>
      </c>
      <c r="F385" s="196"/>
      <c r="G385" s="196"/>
      <c r="H385" s="196"/>
      <c r="I385" s="196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7"/>
      <c r="U385" s="196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 t="s">
        <v>142</v>
      </c>
      <c r="AH385" s="172">
        <v>0</v>
      </c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72"/>
      <c r="AT385" s="172"/>
      <c r="AU385" s="172"/>
      <c r="AV385" s="172"/>
      <c r="AW385" s="172"/>
      <c r="AX385" s="172"/>
      <c r="AY385" s="172"/>
      <c r="AZ385" s="172"/>
      <c r="BA385" s="172"/>
      <c r="BB385" s="172"/>
      <c r="BC385" s="172"/>
      <c r="BD385" s="172"/>
      <c r="BE385" s="172"/>
      <c r="BF385" s="172"/>
      <c r="BG385" s="172"/>
      <c r="BH385" s="172"/>
    </row>
    <row r="386" spans="1:60" outlineLevel="1" x14ac:dyDescent="0.2">
      <c r="A386" s="173"/>
      <c r="B386" s="183"/>
      <c r="C386" s="213" t="s">
        <v>574</v>
      </c>
      <c r="D386" s="186"/>
      <c r="E386" s="190">
        <v>18.079999999999998</v>
      </c>
      <c r="F386" s="196"/>
      <c r="G386" s="196"/>
      <c r="H386" s="196"/>
      <c r="I386" s="196"/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7"/>
      <c r="U386" s="196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 t="s">
        <v>142</v>
      </c>
      <c r="AH386" s="172">
        <v>0</v>
      </c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72"/>
      <c r="AT386" s="172"/>
      <c r="AU386" s="172"/>
      <c r="AV386" s="172"/>
      <c r="AW386" s="172"/>
      <c r="AX386" s="172"/>
      <c r="AY386" s="172"/>
      <c r="AZ386" s="172"/>
      <c r="BA386" s="172"/>
      <c r="BB386" s="172"/>
      <c r="BC386" s="172"/>
      <c r="BD386" s="172"/>
      <c r="BE386" s="172"/>
      <c r="BF386" s="172"/>
      <c r="BG386" s="172"/>
      <c r="BH386" s="172"/>
    </row>
    <row r="387" spans="1:60" outlineLevel="1" x14ac:dyDescent="0.2">
      <c r="A387" s="173"/>
      <c r="B387" s="183"/>
      <c r="C387" s="213" t="s">
        <v>575</v>
      </c>
      <c r="D387" s="186"/>
      <c r="E387" s="190">
        <v>10.98</v>
      </c>
      <c r="F387" s="196"/>
      <c r="G387" s="196"/>
      <c r="H387" s="196"/>
      <c r="I387" s="196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7"/>
      <c r="U387" s="196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 t="s">
        <v>142</v>
      </c>
      <c r="AH387" s="172">
        <v>0</v>
      </c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72"/>
      <c r="AT387" s="172"/>
      <c r="AU387" s="172"/>
      <c r="AV387" s="172"/>
      <c r="AW387" s="172"/>
      <c r="AX387" s="172"/>
      <c r="AY387" s="172"/>
      <c r="AZ387" s="172"/>
      <c r="BA387" s="172"/>
      <c r="BB387" s="172"/>
      <c r="BC387" s="172"/>
      <c r="BD387" s="172"/>
      <c r="BE387" s="172"/>
      <c r="BF387" s="172"/>
      <c r="BG387" s="172"/>
      <c r="BH387" s="172"/>
    </row>
    <row r="388" spans="1:60" outlineLevel="1" x14ac:dyDescent="0.2">
      <c r="A388" s="173"/>
      <c r="B388" s="183"/>
      <c r="C388" s="213" t="s">
        <v>576</v>
      </c>
      <c r="D388" s="186"/>
      <c r="E388" s="190">
        <v>2.14</v>
      </c>
      <c r="F388" s="196"/>
      <c r="G388" s="196"/>
      <c r="H388" s="196"/>
      <c r="I388" s="196"/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7"/>
      <c r="U388" s="196"/>
      <c r="V388" s="172"/>
      <c r="W388" s="172"/>
      <c r="X388" s="172"/>
      <c r="Y388" s="172"/>
      <c r="Z388" s="172"/>
      <c r="AA388" s="172"/>
      <c r="AB388" s="172"/>
      <c r="AC388" s="172"/>
      <c r="AD388" s="172"/>
      <c r="AE388" s="172"/>
      <c r="AF388" s="172"/>
      <c r="AG388" s="172" t="s">
        <v>142</v>
      </c>
      <c r="AH388" s="172">
        <v>0</v>
      </c>
      <c r="AI388" s="172"/>
      <c r="AJ388" s="172"/>
      <c r="AK388" s="172"/>
      <c r="AL388" s="172"/>
      <c r="AM388" s="172"/>
      <c r="AN388" s="172"/>
      <c r="AO388" s="172"/>
      <c r="AP388" s="172"/>
      <c r="AQ388" s="172"/>
      <c r="AR388" s="172"/>
      <c r="AS388" s="172"/>
      <c r="AT388" s="172"/>
      <c r="AU388" s="172"/>
      <c r="AV388" s="172"/>
      <c r="AW388" s="172"/>
      <c r="AX388" s="172"/>
      <c r="AY388" s="172"/>
      <c r="AZ388" s="172"/>
      <c r="BA388" s="172"/>
      <c r="BB388" s="172"/>
      <c r="BC388" s="172"/>
      <c r="BD388" s="172"/>
      <c r="BE388" s="172"/>
      <c r="BF388" s="172"/>
      <c r="BG388" s="172"/>
      <c r="BH388" s="172"/>
    </row>
    <row r="389" spans="1:60" outlineLevel="1" x14ac:dyDescent="0.2">
      <c r="A389" s="173">
        <v>107</v>
      </c>
      <c r="B389" s="183" t="s">
        <v>577</v>
      </c>
      <c r="C389" s="212" t="s">
        <v>578</v>
      </c>
      <c r="D389" s="185" t="s">
        <v>180</v>
      </c>
      <c r="E389" s="189">
        <v>0.91685000000000005</v>
      </c>
      <c r="F389" s="195"/>
      <c r="G389" s="196">
        <f>ROUND(E389*F389,2)</f>
        <v>0</v>
      </c>
      <c r="H389" s="195"/>
      <c r="I389" s="196">
        <f>ROUND(E389*H389,2)</f>
        <v>0</v>
      </c>
      <c r="J389" s="195"/>
      <c r="K389" s="196">
        <f>ROUND(E389*J389,2)</f>
        <v>0</v>
      </c>
      <c r="L389" s="196">
        <v>15</v>
      </c>
      <c r="M389" s="196">
        <f>G389*(1+L389/100)</f>
        <v>0</v>
      </c>
      <c r="N389" s="196">
        <v>0</v>
      </c>
      <c r="O389" s="196">
        <f>ROUND(E389*N389,2)</f>
        <v>0</v>
      </c>
      <c r="P389" s="196">
        <v>0</v>
      </c>
      <c r="Q389" s="196">
        <f>ROUND(E389*P389,2)</f>
        <v>0</v>
      </c>
      <c r="R389" s="196"/>
      <c r="S389" s="196"/>
      <c r="T389" s="197">
        <v>1.2649999999999999</v>
      </c>
      <c r="U389" s="196">
        <f>ROUND(E389*T389,2)</f>
        <v>1.1599999999999999</v>
      </c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 t="s">
        <v>421</v>
      </c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  <c r="AW389" s="172"/>
      <c r="AX389" s="172"/>
      <c r="AY389" s="172"/>
      <c r="AZ389" s="172"/>
      <c r="BA389" s="172"/>
      <c r="BB389" s="172"/>
      <c r="BC389" s="172"/>
      <c r="BD389" s="172"/>
      <c r="BE389" s="172"/>
      <c r="BF389" s="172"/>
      <c r="BG389" s="172"/>
      <c r="BH389" s="172"/>
    </row>
    <row r="390" spans="1:60" x14ac:dyDescent="0.2">
      <c r="A390" s="179" t="s">
        <v>135</v>
      </c>
      <c r="B390" s="184" t="s">
        <v>108</v>
      </c>
      <c r="C390" s="214" t="s">
        <v>109</v>
      </c>
      <c r="D390" s="187"/>
      <c r="E390" s="191"/>
      <c r="F390" s="198"/>
      <c r="G390" s="198">
        <f>SUMIF(AG391:AG395,"&lt;&gt;NOR",G391:G395)</f>
        <v>0</v>
      </c>
      <c r="H390" s="198"/>
      <c r="I390" s="198">
        <f>SUM(I391:I395)</f>
        <v>0</v>
      </c>
      <c r="J390" s="198"/>
      <c r="K390" s="198">
        <f>SUM(K391:K395)</f>
        <v>0</v>
      </c>
      <c r="L390" s="198"/>
      <c r="M390" s="198">
        <f>SUM(M391:M395)</f>
        <v>0</v>
      </c>
      <c r="N390" s="198"/>
      <c r="O390" s="198">
        <f>SUM(O391:O395)</f>
        <v>0.31</v>
      </c>
      <c r="P390" s="198"/>
      <c r="Q390" s="198">
        <f>SUM(Q391:Q395)</f>
        <v>0</v>
      </c>
      <c r="R390" s="198"/>
      <c r="S390" s="198"/>
      <c r="T390" s="199"/>
      <c r="U390" s="198">
        <f>SUM(U391:U395)</f>
        <v>99.85</v>
      </c>
      <c r="AG390" t="s">
        <v>136</v>
      </c>
    </row>
    <row r="391" spans="1:60" outlineLevel="1" x14ac:dyDescent="0.2">
      <c r="A391" s="173">
        <v>108</v>
      </c>
      <c r="B391" s="183" t="s">
        <v>579</v>
      </c>
      <c r="C391" s="212" t="s">
        <v>580</v>
      </c>
      <c r="D391" s="185" t="s">
        <v>176</v>
      </c>
      <c r="E391" s="189">
        <v>705.65800000000002</v>
      </c>
      <c r="F391" s="195"/>
      <c r="G391" s="196">
        <f>ROUND(E391*F391,2)</f>
        <v>0</v>
      </c>
      <c r="H391" s="195"/>
      <c r="I391" s="196">
        <f>ROUND(E391*H391,2)</f>
        <v>0</v>
      </c>
      <c r="J391" s="195"/>
      <c r="K391" s="196">
        <f>ROUND(E391*J391,2)</f>
        <v>0</v>
      </c>
      <c r="L391" s="196">
        <v>15</v>
      </c>
      <c r="M391" s="196">
        <f>G391*(1+L391/100)</f>
        <v>0</v>
      </c>
      <c r="N391" s="196">
        <v>4.4000000000000002E-4</v>
      </c>
      <c r="O391" s="196">
        <f>ROUND(E391*N391,2)</f>
        <v>0.31</v>
      </c>
      <c r="P391" s="196">
        <v>0</v>
      </c>
      <c r="Q391" s="196">
        <f>ROUND(E391*P391,2)</f>
        <v>0</v>
      </c>
      <c r="R391" s="196"/>
      <c r="S391" s="196"/>
      <c r="T391" s="197">
        <v>0.14149999999999999</v>
      </c>
      <c r="U391" s="196">
        <f>ROUND(E391*T391,2)</f>
        <v>99.85</v>
      </c>
      <c r="V391" s="172"/>
      <c r="W391" s="172"/>
      <c r="X391" s="172"/>
      <c r="Y391" s="172"/>
      <c r="Z391" s="172"/>
      <c r="AA391" s="172"/>
      <c r="AB391" s="172"/>
      <c r="AC391" s="172"/>
      <c r="AD391" s="172"/>
      <c r="AE391" s="172"/>
      <c r="AF391" s="172"/>
      <c r="AG391" s="172" t="s">
        <v>471</v>
      </c>
      <c r="AH391" s="172"/>
      <c r="AI391" s="172"/>
      <c r="AJ391" s="172"/>
      <c r="AK391" s="172"/>
      <c r="AL391" s="172"/>
      <c r="AM391" s="172"/>
      <c r="AN391" s="172"/>
      <c r="AO391" s="172"/>
      <c r="AP391" s="172"/>
      <c r="AQ391" s="172"/>
      <c r="AR391" s="172"/>
      <c r="AS391" s="172"/>
      <c r="AT391" s="172"/>
      <c r="AU391" s="172"/>
      <c r="AV391" s="172"/>
      <c r="AW391" s="172"/>
      <c r="AX391" s="172"/>
      <c r="AY391" s="172"/>
      <c r="AZ391" s="172"/>
      <c r="BA391" s="172"/>
      <c r="BB391" s="172"/>
      <c r="BC391" s="172"/>
      <c r="BD391" s="172"/>
      <c r="BE391" s="172"/>
      <c r="BF391" s="172"/>
      <c r="BG391" s="172"/>
      <c r="BH391" s="172"/>
    </row>
    <row r="392" spans="1:60" outlineLevel="1" x14ac:dyDescent="0.2">
      <c r="A392" s="173"/>
      <c r="B392" s="183"/>
      <c r="C392" s="213" t="s">
        <v>581</v>
      </c>
      <c r="D392" s="186"/>
      <c r="E392" s="190">
        <v>89.12</v>
      </c>
      <c r="F392" s="196"/>
      <c r="G392" s="196"/>
      <c r="H392" s="196"/>
      <c r="I392" s="196"/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7"/>
      <c r="U392" s="196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 t="s">
        <v>142</v>
      </c>
      <c r="AH392" s="172">
        <v>0</v>
      </c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72"/>
      <c r="AT392" s="172"/>
      <c r="AU392" s="172"/>
      <c r="AV392" s="172"/>
      <c r="AW392" s="172"/>
      <c r="AX392" s="172"/>
      <c r="AY392" s="172"/>
      <c r="AZ392" s="172"/>
      <c r="BA392" s="172"/>
      <c r="BB392" s="172"/>
      <c r="BC392" s="172"/>
      <c r="BD392" s="172"/>
      <c r="BE392" s="172"/>
      <c r="BF392" s="172"/>
      <c r="BG392" s="172"/>
      <c r="BH392" s="172"/>
    </row>
    <row r="393" spans="1:60" outlineLevel="1" x14ac:dyDescent="0.2">
      <c r="A393" s="173"/>
      <c r="B393" s="183"/>
      <c r="C393" s="213" t="s">
        <v>582</v>
      </c>
      <c r="D393" s="186"/>
      <c r="E393" s="190">
        <v>387.93</v>
      </c>
      <c r="F393" s="196"/>
      <c r="G393" s="196"/>
      <c r="H393" s="196"/>
      <c r="I393" s="196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7"/>
      <c r="U393" s="196"/>
      <c r="V393" s="172"/>
      <c r="W393" s="172"/>
      <c r="X393" s="172"/>
      <c r="Y393" s="172"/>
      <c r="Z393" s="172"/>
      <c r="AA393" s="172"/>
      <c r="AB393" s="172"/>
      <c r="AC393" s="172"/>
      <c r="AD393" s="172"/>
      <c r="AE393" s="172"/>
      <c r="AF393" s="172"/>
      <c r="AG393" s="172" t="s">
        <v>142</v>
      </c>
      <c r="AH393" s="172">
        <v>0</v>
      </c>
      <c r="AI393" s="172"/>
      <c r="AJ393" s="172"/>
      <c r="AK393" s="172"/>
      <c r="AL393" s="172"/>
      <c r="AM393" s="172"/>
      <c r="AN393" s="172"/>
      <c r="AO393" s="172"/>
      <c r="AP393" s="172"/>
      <c r="AQ393" s="172"/>
      <c r="AR393" s="172"/>
      <c r="AS393" s="172"/>
      <c r="AT393" s="172"/>
      <c r="AU393" s="172"/>
      <c r="AV393" s="172"/>
      <c r="AW393" s="172"/>
      <c r="AX393" s="172"/>
      <c r="AY393" s="172"/>
      <c r="AZ393" s="172"/>
      <c r="BA393" s="172"/>
      <c r="BB393" s="172"/>
      <c r="BC393" s="172"/>
      <c r="BD393" s="172"/>
      <c r="BE393" s="172"/>
      <c r="BF393" s="172"/>
      <c r="BG393" s="172"/>
      <c r="BH393" s="172"/>
    </row>
    <row r="394" spans="1:60" outlineLevel="1" x14ac:dyDescent="0.2">
      <c r="A394" s="173"/>
      <c r="B394" s="183"/>
      <c r="C394" s="213" t="s">
        <v>583</v>
      </c>
      <c r="D394" s="186"/>
      <c r="E394" s="190">
        <v>95.64</v>
      </c>
      <c r="F394" s="196"/>
      <c r="G394" s="196"/>
      <c r="H394" s="196"/>
      <c r="I394" s="196"/>
      <c r="J394" s="196"/>
      <c r="K394" s="196"/>
      <c r="L394" s="196"/>
      <c r="M394" s="196"/>
      <c r="N394" s="196"/>
      <c r="O394" s="196"/>
      <c r="P394" s="196"/>
      <c r="Q394" s="196"/>
      <c r="R394" s="196"/>
      <c r="S394" s="196"/>
      <c r="T394" s="197"/>
      <c r="U394" s="196"/>
      <c r="V394" s="172"/>
      <c r="W394" s="172"/>
      <c r="X394" s="172"/>
      <c r="Y394" s="172"/>
      <c r="Z394" s="172"/>
      <c r="AA394" s="172"/>
      <c r="AB394" s="172"/>
      <c r="AC394" s="172"/>
      <c r="AD394" s="172"/>
      <c r="AE394" s="172"/>
      <c r="AF394" s="172"/>
      <c r="AG394" s="172" t="s">
        <v>142</v>
      </c>
      <c r="AH394" s="172">
        <v>0</v>
      </c>
      <c r="AI394" s="172"/>
      <c r="AJ394" s="172"/>
      <c r="AK394" s="172"/>
      <c r="AL394" s="172"/>
      <c r="AM394" s="172"/>
      <c r="AN394" s="172"/>
      <c r="AO394" s="172"/>
      <c r="AP394" s="172"/>
      <c r="AQ394" s="172"/>
      <c r="AR394" s="172"/>
      <c r="AS394" s="172"/>
      <c r="AT394" s="172"/>
      <c r="AU394" s="172"/>
      <c r="AV394" s="172"/>
      <c r="AW394" s="172"/>
      <c r="AX394" s="172"/>
      <c r="AY394" s="172"/>
      <c r="AZ394" s="172"/>
      <c r="BA394" s="172"/>
      <c r="BB394" s="172"/>
      <c r="BC394" s="172"/>
      <c r="BD394" s="172"/>
      <c r="BE394" s="172"/>
      <c r="BF394" s="172"/>
      <c r="BG394" s="172"/>
      <c r="BH394" s="172"/>
    </row>
    <row r="395" spans="1:60" outlineLevel="1" x14ac:dyDescent="0.2">
      <c r="A395" s="173"/>
      <c r="B395" s="183"/>
      <c r="C395" s="213" t="s">
        <v>584</v>
      </c>
      <c r="D395" s="186"/>
      <c r="E395" s="190">
        <v>132.96</v>
      </c>
      <c r="F395" s="196"/>
      <c r="G395" s="196"/>
      <c r="H395" s="196"/>
      <c r="I395" s="196"/>
      <c r="J395" s="196"/>
      <c r="K395" s="196"/>
      <c r="L395" s="196"/>
      <c r="M395" s="196"/>
      <c r="N395" s="196"/>
      <c r="O395" s="196"/>
      <c r="P395" s="196"/>
      <c r="Q395" s="196"/>
      <c r="R395" s="196"/>
      <c r="S395" s="196"/>
      <c r="T395" s="197"/>
      <c r="U395" s="196"/>
      <c r="V395" s="172"/>
      <c r="W395" s="172"/>
      <c r="X395" s="172"/>
      <c r="Y395" s="172"/>
      <c r="Z395" s="172"/>
      <c r="AA395" s="172"/>
      <c r="AB395" s="172"/>
      <c r="AC395" s="172"/>
      <c r="AD395" s="172"/>
      <c r="AE395" s="172"/>
      <c r="AF395" s="172"/>
      <c r="AG395" s="172" t="s">
        <v>142</v>
      </c>
      <c r="AH395" s="172">
        <v>0</v>
      </c>
      <c r="AI395" s="172"/>
      <c r="AJ395" s="172"/>
      <c r="AK395" s="172"/>
      <c r="AL395" s="172"/>
      <c r="AM395" s="172"/>
      <c r="AN395" s="172"/>
      <c r="AO395" s="172"/>
      <c r="AP395" s="172"/>
      <c r="AQ395" s="172"/>
      <c r="AR395" s="172"/>
      <c r="AS395" s="172"/>
      <c r="AT395" s="172"/>
      <c r="AU395" s="172"/>
      <c r="AV395" s="172"/>
      <c r="AW395" s="172"/>
      <c r="AX395" s="172"/>
      <c r="AY395" s="172"/>
      <c r="AZ395" s="172"/>
      <c r="BA395" s="172"/>
      <c r="BB395" s="172"/>
      <c r="BC395" s="172"/>
      <c r="BD395" s="172"/>
      <c r="BE395" s="172"/>
      <c r="BF395" s="172"/>
      <c r="BG395" s="172"/>
      <c r="BH395" s="172"/>
    </row>
    <row r="396" spans="1:60" x14ac:dyDescent="0.2">
      <c r="A396" s="179" t="s">
        <v>135</v>
      </c>
      <c r="B396" s="184" t="s">
        <v>110</v>
      </c>
      <c r="C396" s="214" t="s">
        <v>111</v>
      </c>
      <c r="D396" s="187"/>
      <c r="E396" s="191"/>
      <c r="F396" s="198"/>
      <c r="G396" s="198">
        <f>SUMIF(AG397:AG397,"&lt;&gt;NOR",G397:G397)</f>
        <v>0</v>
      </c>
      <c r="H396" s="198"/>
      <c r="I396" s="198">
        <f>SUM(I397:I397)</f>
        <v>0</v>
      </c>
      <c r="J396" s="198"/>
      <c r="K396" s="198">
        <f>SUM(K397:K397)</f>
        <v>0</v>
      </c>
      <c r="L396" s="198"/>
      <c r="M396" s="198">
        <f>SUM(M397:M397)</f>
        <v>0</v>
      </c>
      <c r="N396" s="198"/>
      <c r="O396" s="198">
        <f>SUM(O397:O397)</f>
        <v>0</v>
      </c>
      <c r="P396" s="198"/>
      <c r="Q396" s="198">
        <f>SUM(Q397:Q397)</f>
        <v>0</v>
      </c>
      <c r="R396" s="198"/>
      <c r="S396" s="198"/>
      <c r="T396" s="199"/>
      <c r="U396" s="198">
        <f>SUM(U397:U397)</f>
        <v>0</v>
      </c>
      <c r="AG396" t="s">
        <v>136</v>
      </c>
    </row>
    <row r="397" spans="1:60" outlineLevel="1" x14ac:dyDescent="0.2">
      <c r="A397" s="173">
        <v>109</v>
      </c>
      <c r="B397" s="183" t="s">
        <v>585</v>
      </c>
      <c r="C397" s="212" t="s">
        <v>586</v>
      </c>
      <c r="D397" s="185" t="s">
        <v>418</v>
      </c>
      <c r="E397" s="189">
        <v>1</v>
      </c>
      <c r="F397" s="195"/>
      <c r="G397" s="196">
        <f>ROUND(E397*F397,2)</f>
        <v>0</v>
      </c>
      <c r="H397" s="195"/>
      <c r="I397" s="196">
        <f>ROUND(E397*H397,2)</f>
        <v>0</v>
      </c>
      <c r="J397" s="195"/>
      <c r="K397" s="196">
        <f>ROUND(E397*J397,2)</f>
        <v>0</v>
      </c>
      <c r="L397" s="196">
        <v>15</v>
      </c>
      <c r="M397" s="196">
        <f>G397*(1+L397/100)</f>
        <v>0</v>
      </c>
      <c r="N397" s="196">
        <v>0</v>
      </c>
      <c r="O397" s="196">
        <f>ROUND(E397*N397,2)</f>
        <v>0</v>
      </c>
      <c r="P397" s="196">
        <v>0</v>
      </c>
      <c r="Q397" s="196">
        <f>ROUND(E397*P397,2)</f>
        <v>0</v>
      </c>
      <c r="R397" s="196"/>
      <c r="S397" s="196"/>
      <c r="T397" s="197">
        <v>0</v>
      </c>
      <c r="U397" s="196">
        <f>ROUND(E397*T397,2)</f>
        <v>0</v>
      </c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 t="s">
        <v>154</v>
      </c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2"/>
      <c r="AT397" s="172"/>
      <c r="AU397" s="172"/>
      <c r="AV397" s="172"/>
      <c r="AW397" s="172"/>
      <c r="AX397" s="172"/>
      <c r="AY397" s="172"/>
      <c r="AZ397" s="172"/>
      <c r="BA397" s="172"/>
      <c r="BB397" s="172"/>
      <c r="BC397" s="172"/>
      <c r="BD397" s="172"/>
      <c r="BE397" s="172"/>
      <c r="BF397" s="172"/>
      <c r="BG397" s="172"/>
      <c r="BH397" s="172"/>
    </row>
    <row r="398" spans="1:60" x14ac:dyDescent="0.2">
      <c r="A398" s="179" t="s">
        <v>135</v>
      </c>
      <c r="B398" s="184" t="s">
        <v>83</v>
      </c>
      <c r="C398" s="214" t="s">
        <v>29</v>
      </c>
      <c r="D398" s="187"/>
      <c r="E398" s="191"/>
      <c r="F398" s="198"/>
      <c r="G398" s="198">
        <f>SUMIF(AG399:AG399,"&lt;&gt;NOR",G399:G399)</f>
        <v>0</v>
      </c>
      <c r="H398" s="198"/>
      <c r="I398" s="198">
        <f>SUM(I399:I399)</f>
        <v>0</v>
      </c>
      <c r="J398" s="198"/>
      <c r="K398" s="198">
        <f>SUM(K399:K399)</f>
        <v>0</v>
      </c>
      <c r="L398" s="198"/>
      <c r="M398" s="198">
        <f>SUM(M399:M399)</f>
        <v>0</v>
      </c>
      <c r="N398" s="198"/>
      <c r="O398" s="198">
        <f>SUM(O399:O399)</f>
        <v>0</v>
      </c>
      <c r="P398" s="198"/>
      <c r="Q398" s="198">
        <f>SUM(Q399:Q399)</f>
        <v>0</v>
      </c>
      <c r="R398" s="198"/>
      <c r="S398" s="198"/>
      <c r="T398" s="199"/>
      <c r="U398" s="198">
        <f>SUM(U399:U399)</f>
        <v>0</v>
      </c>
      <c r="AG398" t="s">
        <v>136</v>
      </c>
    </row>
    <row r="399" spans="1:60" outlineLevel="1" x14ac:dyDescent="0.2">
      <c r="A399" s="200">
        <v>110</v>
      </c>
      <c r="B399" s="201" t="s">
        <v>587</v>
      </c>
      <c r="C399" s="215" t="s">
        <v>588</v>
      </c>
      <c r="D399" s="202" t="s">
        <v>589</v>
      </c>
      <c r="E399" s="203">
        <v>1</v>
      </c>
      <c r="F399" s="204"/>
      <c r="G399" s="205">
        <f>ROUND(E399*F399,2)</f>
        <v>0</v>
      </c>
      <c r="H399" s="204"/>
      <c r="I399" s="205">
        <f>ROUND(E399*H399,2)</f>
        <v>0</v>
      </c>
      <c r="J399" s="204"/>
      <c r="K399" s="205">
        <f>ROUND(E399*J399,2)</f>
        <v>0</v>
      </c>
      <c r="L399" s="205">
        <v>15</v>
      </c>
      <c r="M399" s="205">
        <f>G399*(1+L399/100)</f>
        <v>0</v>
      </c>
      <c r="N399" s="205">
        <v>0</v>
      </c>
      <c r="O399" s="205">
        <f>ROUND(E399*N399,2)</f>
        <v>0</v>
      </c>
      <c r="P399" s="205">
        <v>0</v>
      </c>
      <c r="Q399" s="205">
        <f>ROUND(E399*P399,2)</f>
        <v>0</v>
      </c>
      <c r="R399" s="205"/>
      <c r="S399" s="205"/>
      <c r="T399" s="206">
        <v>0</v>
      </c>
      <c r="U399" s="205">
        <f>ROUND(E399*T399,2)</f>
        <v>0</v>
      </c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 t="s">
        <v>590</v>
      </c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2"/>
      <c r="AT399" s="172"/>
      <c r="AU399" s="172"/>
      <c r="AV399" s="172"/>
      <c r="AW399" s="172"/>
      <c r="AX399" s="172"/>
      <c r="AY399" s="172"/>
      <c r="AZ399" s="172"/>
      <c r="BA399" s="172"/>
      <c r="BB399" s="172"/>
      <c r="BC399" s="172"/>
      <c r="BD399" s="172"/>
      <c r="BE399" s="172"/>
      <c r="BF399" s="172"/>
      <c r="BG399" s="172"/>
      <c r="BH399" s="172"/>
    </row>
    <row r="400" spans="1:60" x14ac:dyDescent="0.2">
      <c r="A400" s="6"/>
      <c r="B400" s="7" t="s">
        <v>398</v>
      </c>
      <c r="C400" s="216" t="s">
        <v>398</v>
      </c>
      <c r="D400" s="9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AE400">
        <v>15</v>
      </c>
      <c r="AF400">
        <v>21</v>
      </c>
    </row>
    <row r="401" spans="1:33" x14ac:dyDescent="0.2">
      <c r="A401" s="207"/>
      <c r="B401" s="208" t="s">
        <v>31</v>
      </c>
      <c r="C401" s="217" t="s">
        <v>398</v>
      </c>
      <c r="D401" s="209"/>
      <c r="E401" s="210"/>
      <c r="F401" s="210"/>
      <c r="G401" s="211">
        <f>G7+G31+G41+G92+G113+G137+G178+G187+G206+G210+G217+G251+G253+G255+G272+G276+G285+G287+G289+G308+G329+G349+G358+G368+G374+G390+G396+G398</f>
        <v>0</v>
      </c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AE401">
        <f>SUMIF(L7:L399,AE400,G7:G399)</f>
        <v>0</v>
      </c>
      <c r="AF401">
        <f>SUMIF(L7:L399,AF400,G7:G399)</f>
        <v>0</v>
      </c>
      <c r="AG401" t="s">
        <v>591</v>
      </c>
    </row>
    <row r="402" spans="1:33" x14ac:dyDescent="0.2">
      <c r="A402" s="6"/>
      <c r="B402" s="7" t="s">
        <v>398</v>
      </c>
      <c r="C402" s="216" t="s">
        <v>398</v>
      </c>
      <c r="D402" s="9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33" x14ac:dyDescent="0.2">
      <c r="A403" s="6"/>
      <c r="B403" s="7" t="s">
        <v>398</v>
      </c>
      <c r="C403" s="216" t="s">
        <v>398</v>
      </c>
      <c r="D403" s="9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33" x14ac:dyDescent="0.2">
      <c r="A404" s="270" t="s">
        <v>592</v>
      </c>
      <c r="B404" s="270"/>
      <c r="C404" s="271"/>
      <c r="D404" s="9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33" x14ac:dyDescent="0.2">
      <c r="A405" s="272"/>
      <c r="B405" s="273"/>
      <c r="C405" s="274"/>
      <c r="D405" s="273"/>
      <c r="E405" s="273"/>
      <c r="F405" s="273"/>
      <c r="G405" s="275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AG405" t="s">
        <v>593</v>
      </c>
    </row>
    <row r="406" spans="1:33" x14ac:dyDescent="0.2">
      <c r="A406" s="276"/>
      <c r="B406" s="277"/>
      <c r="C406" s="278"/>
      <c r="D406" s="277"/>
      <c r="E406" s="277"/>
      <c r="F406" s="277"/>
      <c r="G406" s="279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33" x14ac:dyDescent="0.2">
      <c r="A407" s="276"/>
      <c r="B407" s="277"/>
      <c r="C407" s="278"/>
      <c r="D407" s="277"/>
      <c r="E407" s="277"/>
      <c r="F407" s="277"/>
      <c r="G407" s="279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33" x14ac:dyDescent="0.2">
      <c r="A408" s="276"/>
      <c r="B408" s="277"/>
      <c r="C408" s="278"/>
      <c r="D408" s="277"/>
      <c r="E408" s="277"/>
      <c r="F408" s="277"/>
      <c r="G408" s="279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33" x14ac:dyDescent="0.2">
      <c r="A409" s="280"/>
      <c r="B409" s="281"/>
      <c r="C409" s="282"/>
      <c r="D409" s="281"/>
      <c r="E409" s="281"/>
      <c r="F409" s="281"/>
      <c r="G409" s="283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33" x14ac:dyDescent="0.2">
      <c r="A410" s="6"/>
      <c r="B410" s="7" t="s">
        <v>398</v>
      </c>
      <c r="C410" s="216" t="s">
        <v>398</v>
      </c>
      <c r="D410" s="9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33" x14ac:dyDescent="0.2">
      <c r="C411" s="218"/>
      <c r="D411" s="167"/>
      <c r="AG411" t="s">
        <v>594</v>
      </c>
    </row>
    <row r="412" spans="1:33" x14ac:dyDescent="0.2">
      <c r="D412" s="167"/>
    </row>
    <row r="413" spans="1:33" x14ac:dyDescent="0.2">
      <c r="D413" s="167"/>
    </row>
    <row r="414" spans="1:33" x14ac:dyDescent="0.2">
      <c r="D414" s="167"/>
    </row>
    <row r="415" spans="1:33" x14ac:dyDescent="0.2">
      <c r="D415" s="167"/>
    </row>
    <row r="416" spans="1:33" x14ac:dyDescent="0.2">
      <c r="D416" s="167"/>
    </row>
    <row r="417" spans="4:4" x14ac:dyDescent="0.2">
      <c r="D417" s="167"/>
    </row>
    <row r="418" spans="4:4" x14ac:dyDescent="0.2">
      <c r="D418" s="167"/>
    </row>
    <row r="419" spans="4:4" x14ac:dyDescent="0.2">
      <c r="D419" s="167"/>
    </row>
    <row r="420" spans="4:4" x14ac:dyDescent="0.2">
      <c r="D420" s="167"/>
    </row>
    <row r="421" spans="4:4" x14ac:dyDescent="0.2">
      <c r="D421" s="167"/>
    </row>
    <row r="422" spans="4:4" x14ac:dyDescent="0.2">
      <c r="D422" s="167"/>
    </row>
    <row r="423" spans="4:4" x14ac:dyDescent="0.2">
      <c r="D423" s="167"/>
    </row>
    <row r="424" spans="4:4" x14ac:dyDescent="0.2">
      <c r="D424" s="167"/>
    </row>
    <row r="425" spans="4:4" x14ac:dyDescent="0.2">
      <c r="D425" s="167"/>
    </row>
    <row r="426" spans="4:4" x14ac:dyDescent="0.2">
      <c r="D426" s="167"/>
    </row>
    <row r="427" spans="4:4" x14ac:dyDescent="0.2">
      <c r="D427" s="167"/>
    </row>
    <row r="428" spans="4:4" x14ac:dyDescent="0.2">
      <c r="D428" s="167"/>
    </row>
    <row r="429" spans="4:4" x14ac:dyDescent="0.2">
      <c r="D429" s="167"/>
    </row>
    <row r="430" spans="4:4" x14ac:dyDescent="0.2">
      <c r="D430" s="167"/>
    </row>
    <row r="431" spans="4:4" x14ac:dyDescent="0.2">
      <c r="D431" s="167"/>
    </row>
    <row r="432" spans="4:4" x14ac:dyDescent="0.2">
      <c r="D432" s="167"/>
    </row>
    <row r="433" spans="4:4" x14ac:dyDescent="0.2">
      <c r="D433" s="167"/>
    </row>
    <row r="434" spans="4:4" x14ac:dyDescent="0.2">
      <c r="D434" s="167"/>
    </row>
    <row r="435" spans="4:4" x14ac:dyDescent="0.2">
      <c r="D435" s="167"/>
    </row>
    <row r="436" spans="4:4" x14ac:dyDescent="0.2">
      <c r="D436" s="167"/>
    </row>
    <row r="437" spans="4:4" x14ac:dyDescent="0.2">
      <c r="D437" s="167"/>
    </row>
    <row r="438" spans="4:4" x14ac:dyDescent="0.2">
      <c r="D438" s="167"/>
    </row>
    <row r="439" spans="4:4" x14ac:dyDescent="0.2">
      <c r="D439" s="167"/>
    </row>
    <row r="440" spans="4:4" x14ac:dyDescent="0.2">
      <c r="D440" s="167"/>
    </row>
    <row r="441" spans="4:4" x14ac:dyDescent="0.2">
      <c r="D441" s="167"/>
    </row>
    <row r="442" spans="4:4" x14ac:dyDescent="0.2">
      <c r="D442" s="167"/>
    </row>
    <row r="443" spans="4:4" x14ac:dyDescent="0.2">
      <c r="D443" s="167"/>
    </row>
    <row r="444" spans="4:4" x14ac:dyDescent="0.2">
      <c r="D444" s="167"/>
    </row>
    <row r="445" spans="4:4" x14ac:dyDescent="0.2">
      <c r="D445" s="167"/>
    </row>
    <row r="446" spans="4:4" x14ac:dyDescent="0.2">
      <c r="D446" s="167"/>
    </row>
    <row r="447" spans="4:4" x14ac:dyDescent="0.2">
      <c r="D447" s="167"/>
    </row>
    <row r="448" spans="4:4" x14ac:dyDescent="0.2">
      <c r="D448" s="167"/>
    </row>
    <row r="449" spans="4:4" x14ac:dyDescent="0.2">
      <c r="D449" s="167"/>
    </row>
    <row r="450" spans="4:4" x14ac:dyDescent="0.2">
      <c r="D450" s="167"/>
    </row>
    <row r="451" spans="4:4" x14ac:dyDescent="0.2">
      <c r="D451" s="167"/>
    </row>
    <row r="452" spans="4:4" x14ac:dyDescent="0.2">
      <c r="D452" s="167"/>
    </row>
    <row r="453" spans="4:4" x14ac:dyDescent="0.2">
      <c r="D453" s="167"/>
    </row>
    <row r="454" spans="4:4" x14ac:dyDescent="0.2">
      <c r="D454" s="167"/>
    </row>
    <row r="455" spans="4:4" x14ac:dyDescent="0.2">
      <c r="D455" s="167"/>
    </row>
    <row r="456" spans="4:4" x14ac:dyDescent="0.2">
      <c r="D456" s="167"/>
    </row>
    <row r="457" spans="4:4" x14ac:dyDescent="0.2">
      <c r="D457" s="167"/>
    </row>
    <row r="458" spans="4:4" x14ac:dyDescent="0.2">
      <c r="D458" s="167"/>
    </row>
    <row r="459" spans="4:4" x14ac:dyDescent="0.2">
      <c r="D459" s="167"/>
    </row>
    <row r="460" spans="4:4" x14ac:dyDescent="0.2">
      <c r="D460" s="167"/>
    </row>
    <row r="461" spans="4:4" x14ac:dyDescent="0.2">
      <c r="D461" s="167"/>
    </row>
    <row r="462" spans="4:4" x14ac:dyDescent="0.2">
      <c r="D462" s="167"/>
    </row>
    <row r="463" spans="4:4" x14ac:dyDescent="0.2">
      <c r="D463" s="167"/>
    </row>
    <row r="464" spans="4:4" x14ac:dyDescent="0.2">
      <c r="D464" s="167"/>
    </row>
    <row r="465" spans="4:4" x14ac:dyDescent="0.2">
      <c r="D465" s="167"/>
    </row>
    <row r="466" spans="4:4" x14ac:dyDescent="0.2">
      <c r="D466" s="167"/>
    </row>
    <row r="467" spans="4:4" x14ac:dyDescent="0.2">
      <c r="D467" s="167"/>
    </row>
    <row r="468" spans="4:4" x14ac:dyDescent="0.2">
      <c r="D468" s="167"/>
    </row>
    <row r="469" spans="4:4" x14ac:dyDescent="0.2">
      <c r="D469" s="167"/>
    </row>
    <row r="470" spans="4:4" x14ac:dyDescent="0.2">
      <c r="D470" s="167"/>
    </row>
    <row r="471" spans="4:4" x14ac:dyDescent="0.2">
      <c r="D471" s="167"/>
    </row>
    <row r="472" spans="4:4" x14ac:dyDescent="0.2">
      <c r="D472" s="167"/>
    </row>
    <row r="473" spans="4:4" x14ac:dyDescent="0.2">
      <c r="D473" s="167"/>
    </row>
    <row r="474" spans="4:4" x14ac:dyDescent="0.2">
      <c r="D474" s="167"/>
    </row>
    <row r="475" spans="4:4" x14ac:dyDescent="0.2">
      <c r="D475" s="167"/>
    </row>
    <row r="476" spans="4:4" x14ac:dyDescent="0.2">
      <c r="D476" s="167"/>
    </row>
    <row r="477" spans="4:4" x14ac:dyDescent="0.2">
      <c r="D477" s="167"/>
    </row>
    <row r="478" spans="4:4" x14ac:dyDescent="0.2">
      <c r="D478" s="167"/>
    </row>
    <row r="479" spans="4:4" x14ac:dyDescent="0.2">
      <c r="D479" s="167"/>
    </row>
    <row r="480" spans="4:4" x14ac:dyDescent="0.2">
      <c r="D480" s="167"/>
    </row>
    <row r="481" spans="4:4" x14ac:dyDescent="0.2">
      <c r="D481" s="167"/>
    </row>
    <row r="482" spans="4:4" x14ac:dyDescent="0.2">
      <c r="D482" s="167"/>
    </row>
    <row r="483" spans="4:4" x14ac:dyDescent="0.2">
      <c r="D483" s="167"/>
    </row>
    <row r="484" spans="4:4" x14ac:dyDescent="0.2">
      <c r="D484" s="167"/>
    </row>
    <row r="485" spans="4:4" x14ac:dyDescent="0.2">
      <c r="D485" s="167"/>
    </row>
    <row r="486" spans="4:4" x14ac:dyDescent="0.2">
      <c r="D486" s="167"/>
    </row>
    <row r="487" spans="4:4" x14ac:dyDescent="0.2">
      <c r="D487" s="167"/>
    </row>
    <row r="488" spans="4:4" x14ac:dyDescent="0.2">
      <c r="D488" s="167"/>
    </row>
    <row r="489" spans="4:4" x14ac:dyDescent="0.2">
      <c r="D489" s="167"/>
    </row>
    <row r="490" spans="4:4" x14ac:dyDescent="0.2">
      <c r="D490" s="167"/>
    </row>
    <row r="491" spans="4:4" x14ac:dyDescent="0.2">
      <c r="D491" s="167"/>
    </row>
    <row r="492" spans="4:4" x14ac:dyDescent="0.2">
      <c r="D492" s="167"/>
    </row>
    <row r="493" spans="4:4" x14ac:dyDescent="0.2">
      <c r="D493" s="167"/>
    </row>
    <row r="494" spans="4:4" x14ac:dyDescent="0.2">
      <c r="D494" s="167"/>
    </row>
    <row r="495" spans="4:4" x14ac:dyDescent="0.2">
      <c r="D495" s="167"/>
    </row>
    <row r="496" spans="4:4" x14ac:dyDescent="0.2">
      <c r="D496" s="167"/>
    </row>
    <row r="497" spans="4:4" x14ac:dyDescent="0.2">
      <c r="D497" s="167"/>
    </row>
    <row r="498" spans="4:4" x14ac:dyDescent="0.2">
      <c r="D498" s="167"/>
    </row>
    <row r="499" spans="4:4" x14ac:dyDescent="0.2">
      <c r="D499" s="167"/>
    </row>
    <row r="500" spans="4:4" x14ac:dyDescent="0.2">
      <c r="D500" s="167"/>
    </row>
    <row r="501" spans="4:4" x14ac:dyDescent="0.2">
      <c r="D501" s="167"/>
    </row>
    <row r="502" spans="4:4" x14ac:dyDescent="0.2">
      <c r="D502" s="167"/>
    </row>
    <row r="503" spans="4:4" x14ac:dyDescent="0.2">
      <c r="D503" s="167"/>
    </row>
    <row r="504" spans="4:4" x14ac:dyDescent="0.2">
      <c r="D504" s="167"/>
    </row>
    <row r="505" spans="4:4" x14ac:dyDescent="0.2">
      <c r="D505" s="167"/>
    </row>
    <row r="506" spans="4:4" x14ac:dyDescent="0.2">
      <c r="D506" s="167"/>
    </row>
    <row r="507" spans="4:4" x14ac:dyDescent="0.2">
      <c r="D507" s="167"/>
    </row>
    <row r="508" spans="4:4" x14ac:dyDescent="0.2">
      <c r="D508" s="167"/>
    </row>
    <row r="509" spans="4:4" x14ac:dyDescent="0.2">
      <c r="D509" s="167"/>
    </row>
    <row r="510" spans="4:4" x14ac:dyDescent="0.2">
      <c r="D510" s="167"/>
    </row>
    <row r="511" spans="4:4" x14ac:dyDescent="0.2">
      <c r="D511" s="167"/>
    </row>
    <row r="512" spans="4:4" x14ac:dyDescent="0.2">
      <c r="D512" s="167"/>
    </row>
    <row r="513" spans="4:4" x14ac:dyDescent="0.2">
      <c r="D513" s="167"/>
    </row>
    <row r="514" spans="4:4" x14ac:dyDescent="0.2">
      <c r="D514" s="167"/>
    </row>
    <row r="515" spans="4:4" x14ac:dyDescent="0.2">
      <c r="D515" s="167"/>
    </row>
    <row r="516" spans="4:4" x14ac:dyDescent="0.2">
      <c r="D516" s="167"/>
    </row>
    <row r="517" spans="4:4" x14ac:dyDescent="0.2">
      <c r="D517" s="167"/>
    </row>
    <row r="518" spans="4:4" x14ac:dyDescent="0.2">
      <c r="D518" s="167"/>
    </row>
    <row r="519" spans="4:4" x14ac:dyDescent="0.2">
      <c r="D519" s="167"/>
    </row>
    <row r="520" spans="4:4" x14ac:dyDescent="0.2">
      <c r="D520" s="167"/>
    </row>
    <row r="521" spans="4:4" x14ac:dyDescent="0.2">
      <c r="D521" s="167"/>
    </row>
    <row r="522" spans="4:4" x14ac:dyDescent="0.2">
      <c r="D522" s="167"/>
    </row>
    <row r="523" spans="4:4" x14ac:dyDescent="0.2">
      <c r="D523" s="167"/>
    </row>
    <row r="524" spans="4:4" x14ac:dyDescent="0.2">
      <c r="D524" s="167"/>
    </row>
    <row r="525" spans="4:4" x14ac:dyDescent="0.2">
      <c r="D525" s="167"/>
    </row>
    <row r="526" spans="4:4" x14ac:dyDescent="0.2">
      <c r="D526" s="167"/>
    </row>
    <row r="527" spans="4:4" x14ac:dyDescent="0.2">
      <c r="D527" s="167"/>
    </row>
    <row r="528" spans="4:4" x14ac:dyDescent="0.2">
      <c r="D528" s="167"/>
    </row>
    <row r="529" spans="4:4" x14ac:dyDescent="0.2">
      <c r="D529" s="167"/>
    </row>
    <row r="530" spans="4:4" x14ac:dyDescent="0.2">
      <c r="D530" s="167"/>
    </row>
    <row r="531" spans="4:4" x14ac:dyDescent="0.2">
      <c r="D531" s="167"/>
    </row>
    <row r="532" spans="4:4" x14ac:dyDescent="0.2">
      <c r="D532" s="167"/>
    </row>
    <row r="533" spans="4:4" x14ac:dyDescent="0.2">
      <c r="D533" s="167"/>
    </row>
    <row r="534" spans="4:4" x14ac:dyDescent="0.2">
      <c r="D534" s="167"/>
    </row>
    <row r="535" spans="4:4" x14ac:dyDescent="0.2">
      <c r="D535" s="167"/>
    </row>
    <row r="536" spans="4:4" x14ac:dyDescent="0.2">
      <c r="D536" s="167"/>
    </row>
    <row r="537" spans="4:4" x14ac:dyDescent="0.2">
      <c r="D537" s="167"/>
    </row>
    <row r="538" spans="4:4" x14ac:dyDescent="0.2">
      <c r="D538" s="167"/>
    </row>
    <row r="539" spans="4:4" x14ac:dyDescent="0.2">
      <c r="D539" s="167"/>
    </row>
    <row r="540" spans="4:4" x14ac:dyDescent="0.2">
      <c r="D540" s="167"/>
    </row>
    <row r="541" spans="4:4" x14ac:dyDescent="0.2">
      <c r="D541" s="167"/>
    </row>
    <row r="542" spans="4:4" x14ac:dyDescent="0.2">
      <c r="D542" s="167"/>
    </row>
    <row r="543" spans="4:4" x14ac:dyDescent="0.2">
      <c r="D543" s="167"/>
    </row>
    <row r="544" spans="4:4" x14ac:dyDescent="0.2">
      <c r="D544" s="167"/>
    </row>
    <row r="545" spans="4:4" x14ac:dyDescent="0.2">
      <c r="D545" s="167"/>
    </row>
    <row r="546" spans="4:4" x14ac:dyDescent="0.2">
      <c r="D546" s="167"/>
    </row>
    <row r="547" spans="4:4" x14ac:dyDescent="0.2">
      <c r="D547" s="167"/>
    </row>
    <row r="548" spans="4:4" x14ac:dyDescent="0.2">
      <c r="D548" s="167"/>
    </row>
    <row r="549" spans="4:4" x14ac:dyDescent="0.2">
      <c r="D549" s="167"/>
    </row>
    <row r="550" spans="4:4" x14ac:dyDescent="0.2">
      <c r="D550" s="167"/>
    </row>
    <row r="551" spans="4:4" x14ac:dyDescent="0.2">
      <c r="D551" s="167"/>
    </row>
    <row r="552" spans="4:4" x14ac:dyDescent="0.2">
      <c r="D552" s="167"/>
    </row>
    <row r="553" spans="4:4" x14ac:dyDescent="0.2">
      <c r="D553" s="167"/>
    </row>
    <row r="554" spans="4:4" x14ac:dyDescent="0.2">
      <c r="D554" s="167"/>
    </row>
    <row r="555" spans="4:4" x14ac:dyDescent="0.2">
      <c r="D555" s="167"/>
    </row>
    <row r="556" spans="4:4" x14ac:dyDescent="0.2">
      <c r="D556" s="167"/>
    </row>
    <row r="557" spans="4:4" x14ac:dyDescent="0.2">
      <c r="D557" s="167"/>
    </row>
    <row r="558" spans="4:4" x14ac:dyDescent="0.2">
      <c r="D558" s="167"/>
    </row>
    <row r="559" spans="4:4" x14ac:dyDescent="0.2">
      <c r="D559" s="167"/>
    </row>
    <row r="560" spans="4:4" x14ac:dyDescent="0.2">
      <c r="D560" s="167"/>
    </row>
    <row r="561" spans="4:4" x14ac:dyDescent="0.2">
      <c r="D561" s="167"/>
    </row>
    <row r="562" spans="4:4" x14ac:dyDescent="0.2">
      <c r="D562" s="167"/>
    </row>
    <row r="563" spans="4:4" x14ac:dyDescent="0.2">
      <c r="D563" s="167"/>
    </row>
    <row r="564" spans="4:4" x14ac:dyDescent="0.2">
      <c r="D564" s="167"/>
    </row>
    <row r="565" spans="4:4" x14ac:dyDescent="0.2">
      <c r="D565" s="167"/>
    </row>
    <row r="566" spans="4:4" x14ac:dyDescent="0.2">
      <c r="D566" s="167"/>
    </row>
    <row r="567" spans="4:4" x14ac:dyDescent="0.2">
      <c r="D567" s="167"/>
    </row>
    <row r="568" spans="4:4" x14ac:dyDescent="0.2">
      <c r="D568" s="167"/>
    </row>
    <row r="569" spans="4:4" x14ac:dyDescent="0.2">
      <c r="D569" s="167"/>
    </row>
    <row r="570" spans="4:4" x14ac:dyDescent="0.2">
      <c r="D570" s="167"/>
    </row>
    <row r="571" spans="4:4" x14ac:dyDescent="0.2">
      <c r="D571" s="167"/>
    </row>
    <row r="572" spans="4:4" x14ac:dyDescent="0.2">
      <c r="D572" s="167"/>
    </row>
    <row r="573" spans="4:4" x14ac:dyDescent="0.2">
      <c r="D573" s="167"/>
    </row>
    <row r="574" spans="4:4" x14ac:dyDescent="0.2">
      <c r="D574" s="167"/>
    </row>
    <row r="575" spans="4:4" x14ac:dyDescent="0.2">
      <c r="D575" s="167"/>
    </row>
    <row r="576" spans="4:4" x14ac:dyDescent="0.2">
      <c r="D576" s="167"/>
    </row>
    <row r="577" spans="4:4" x14ac:dyDescent="0.2">
      <c r="D577" s="167"/>
    </row>
    <row r="578" spans="4:4" x14ac:dyDescent="0.2">
      <c r="D578" s="167"/>
    </row>
    <row r="579" spans="4:4" x14ac:dyDescent="0.2">
      <c r="D579" s="167"/>
    </row>
    <row r="580" spans="4:4" x14ac:dyDescent="0.2">
      <c r="D580" s="167"/>
    </row>
    <row r="581" spans="4:4" x14ac:dyDescent="0.2">
      <c r="D581" s="167"/>
    </row>
    <row r="582" spans="4:4" x14ac:dyDescent="0.2">
      <c r="D582" s="167"/>
    </row>
    <row r="583" spans="4:4" x14ac:dyDescent="0.2">
      <c r="D583" s="167"/>
    </row>
    <row r="584" spans="4:4" x14ac:dyDescent="0.2">
      <c r="D584" s="167"/>
    </row>
    <row r="585" spans="4:4" x14ac:dyDescent="0.2">
      <c r="D585" s="167"/>
    </row>
    <row r="586" spans="4:4" x14ac:dyDescent="0.2">
      <c r="D586" s="167"/>
    </row>
    <row r="587" spans="4:4" x14ac:dyDescent="0.2">
      <c r="D587" s="167"/>
    </row>
    <row r="588" spans="4:4" x14ac:dyDescent="0.2">
      <c r="D588" s="167"/>
    </row>
    <row r="589" spans="4:4" x14ac:dyDescent="0.2">
      <c r="D589" s="167"/>
    </row>
    <row r="590" spans="4:4" x14ac:dyDescent="0.2">
      <c r="D590" s="167"/>
    </row>
    <row r="591" spans="4:4" x14ac:dyDescent="0.2">
      <c r="D591" s="167"/>
    </row>
    <row r="592" spans="4:4" x14ac:dyDescent="0.2">
      <c r="D592" s="167"/>
    </row>
    <row r="593" spans="4:4" x14ac:dyDescent="0.2">
      <c r="D593" s="167"/>
    </row>
    <row r="594" spans="4:4" x14ac:dyDescent="0.2">
      <c r="D594" s="167"/>
    </row>
    <row r="595" spans="4:4" x14ac:dyDescent="0.2">
      <c r="D595" s="167"/>
    </row>
    <row r="596" spans="4:4" x14ac:dyDescent="0.2">
      <c r="D596" s="167"/>
    </row>
    <row r="597" spans="4:4" x14ac:dyDescent="0.2">
      <c r="D597" s="167"/>
    </row>
    <row r="598" spans="4:4" x14ac:dyDescent="0.2">
      <c r="D598" s="167"/>
    </row>
    <row r="599" spans="4:4" x14ac:dyDescent="0.2">
      <c r="D599" s="167"/>
    </row>
    <row r="600" spans="4:4" x14ac:dyDescent="0.2">
      <c r="D600" s="167"/>
    </row>
    <row r="601" spans="4:4" x14ac:dyDescent="0.2">
      <c r="D601" s="167"/>
    </row>
    <row r="602" spans="4:4" x14ac:dyDescent="0.2">
      <c r="D602" s="167"/>
    </row>
    <row r="603" spans="4:4" x14ac:dyDescent="0.2">
      <c r="D603" s="167"/>
    </row>
    <row r="604" spans="4:4" x14ac:dyDescent="0.2">
      <c r="D604" s="167"/>
    </row>
    <row r="605" spans="4:4" x14ac:dyDescent="0.2">
      <c r="D605" s="167"/>
    </row>
    <row r="606" spans="4:4" x14ac:dyDescent="0.2">
      <c r="D606" s="167"/>
    </row>
    <row r="607" spans="4:4" x14ac:dyDescent="0.2">
      <c r="D607" s="167"/>
    </row>
    <row r="608" spans="4:4" x14ac:dyDescent="0.2">
      <c r="D608" s="167"/>
    </row>
    <row r="609" spans="4:4" x14ac:dyDescent="0.2">
      <c r="D609" s="167"/>
    </row>
    <row r="610" spans="4:4" x14ac:dyDescent="0.2">
      <c r="D610" s="167"/>
    </row>
    <row r="611" spans="4:4" x14ac:dyDescent="0.2">
      <c r="D611" s="167"/>
    </row>
    <row r="612" spans="4:4" x14ac:dyDescent="0.2">
      <c r="D612" s="167"/>
    </row>
    <row r="613" spans="4:4" x14ac:dyDescent="0.2">
      <c r="D613" s="167"/>
    </row>
    <row r="614" spans="4:4" x14ac:dyDescent="0.2">
      <c r="D614" s="167"/>
    </row>
    <row r="615" spans="4:4" x14ac:dyDescent="0.2">
      <c r="D615" s="167"/>
    </row>
    <row r="616" spans="4:4" x14ac:dyDescent="0.2">
      <c r="D616" s="167"/>
    </row>
    <row r="617" spans="4:4" x14ac:dyDescent="0.2">
      <c r="D617" s="167"/>
    </row>
    <row r="618" spans="4:4" x14ac:dyDescent="0.2">
      <c r="D618" s="167"/>
    </row>
    <row r="619" spans="4:4" x14ac:dyDescent="0.2">
      <c r="D619" s="167"/>
    </row>
    <row r="620" spans="4:4" x14ac:dyDescent="0.2">
      <c r="D620" s="167"/>
    </row>
    <row r="621" spans="4:4" x14ac:dyDescent="0.2">
      <c r="D621" s="167"/>
    </row>
    <row r="622" spans="4:4" x14ac:dyDescent="0.2">
      <c r="D622" s="167"/>
    </row>
    <row r="623" spans="4:4" x14ac:dyDescent="0.2">
      <c r="D623" s="167"/>
    </row>
    <row r="624" spans="4:4" x14ac:dyDescent="0.2">
      <c r="D624" s="167"/>
    </row>
    <row r="625" spans="4:4" x14ac:dyDescent="0.2">
      <c r="D625" s="167"/>
    </row>
    <row r="626" spans="4:4" x14ac:dyDescent="0.2">
      <c r="D626" s="167"/>
    </row>
    <row r="627" spans="4:4" x14ac:dyDescent="0.2">
      <c r="D627" s="167"/>
    </row>
    <row r="628" spans="4:4" x14ac:dyDescent="0.2">
      <c r="D628" s="167"/>
    </row>
    <row r="629" spans="4:4" x14ac:dyDescent="0.2">
      <c r="D629" s="167"/>
    </row>
    <row r="630" spans="4:4" x14ac:dyDescent="0.2">
      <c r="D630" s="167"/>
    </row>
    <row r="631" spans="4:4" x14ac:dyDescent="0.2">
      <c r="D631" s="167"/>
    </row>
    <row r="632" spans="4:4" x14ac:dyDescent="0.2">
      <c r="D632" s="167"/>
    </row>
    <row r="633" spans="4:4" x14ac:dyDescent="0.2">
      <c r="D633" s="167"/>
    </row>
    <row r="634" spans="4:4" x14ac:dyDescent="0.2">
      <c r="D634" s="167"/>
    </row>
    <row r="635" spans="4:4" x14ac:dyDescent="0.2">
      <c r="D635" s="167"/>
    </row>
    <row r="636" spans="4:4" x14ac:dyDescent="0.2">
      <c r="D636" s="167"/>
    </row>
    <row r="637" spans="4:4" x14ac:dyDescent="0.2">
      <c r="D637" s="167"/>
    </row>
    <row r="638" spans="4:4" x14ac:dyDescent="0.2">
      <c r="D638" s="167"/>
    </row>
    <row r="639" spans="4:4" x14ac:dyDescent="0.2">
      <c r="D639" s="167"/>
    </row>
    <row r="640" spans="4:4" x14ac:dyDescent="0.2">
      <c r="D640" s="167"/>
    </row>
    <row r="641" spans="4:4" x14ac:dyDescent="0.2">
      <c r="D641" s="167"/>
    </row>
    <row r="642" spans="4:4" x14ac:dyDescent="0.2">
      <c r="D642" s="167"/>
    </row>
    <row r="643" spans="4:4" x14ac:dyDescent="0.2">
      <c r="D643" s="167"/>
    </row>
    <row r="644" spans="4:4" x14ac:dyDescent="0.2">
      <c r="D644" s="167"/>
    </row>
    <row r="645" spans="4:4" x14ac:dyDescent="0.2">
      <c r="D645" s="167"/>
    </row>
    <row r="646" spans="4:4" x14ac:dyDescent="0.2">
      <c r="D646" s="167"/>
    </row>
    <row r="647" spans="4:4" x14ac:dyDescent="0.2">
      <c r="D647" s="167"/>
    </row>
    <row r="648" spans="4:4" x14ac:dyDescent="0.2">
      <c r="D648" s="167"/>
    </row>
    <row r="649" spans="4:4" x14ac:dyDescent="0.2">
      <c r="D649" s="167"/>
    </row>
    <row r="650" spans="4:4" x14ac:dyDescent="0.2">
      <c r="D650" s="167"/>
    </row>
    <row r="651" spans="4:4" x14ac:dyDescent="0.2">
      <c r="D651" s="167"/>
    </row>
    <row r="652" spans="4:4" x14ac:dyDescent="0.2">
      <c r="D652" s="167"/>
    </row>
    <row r="653" spans="4:4" x14ac:dyDescent="0.2">
      <c r="D653" s="167"/>
    </row>
    <row r="654" spans="4:4" x14ac:dyDescent="0.2">
      <c r="D654" s="167"/>
    </row>
    <row r="655" spans="4:4" x14ac:dyDescent="0.2">
      <c r="D655" s="167"/>
    </row>
    <row r="656" spans="4:4" x14ac:dyDescent="0.2">
      <c r="D656" s="167"/>
    </row>
    <row r="657" spans="4:4" x14ac:dyDescent="0.2">
      <c r="D657" s="167"/>
    </row>
    <row r="658" spans="4:4" x14ac:dyDescent="0.2">
      <c r="D658" s="167"/>
    </row>
    <row r="659" spans="4:4" x14ac:dyDescent="0.2">
      <c r="D659" s="167"/>
    </row>
    <row r="660" spans="4:4" x14ac:dyDescent="0.2">
      <c r="D660" s="167"/>
    </row>
    <row r="661" spans="4:4" x14ac:dyDescent="0.2">
      <c r="D661" s="167"/>
    </row>
    <row r="662" spans="4:4" x14ac:dyDescent="0.2">
      <c r="D662" s="167"/>
    </row>
    <row r="663" spans="4:4" x14ac:dyDescent="0.2">
      <c r="D663" s="167"/>
    </row>
    <row r="664" spans="4:4" x14ac:dyDescent="0.2">
      <c r="D664" s="167"/>
    </row>
    <row r="665" spans="4:4" x14ac:dyDescent="0.2">
      <c r="D665" s="167"/>
    </row>
    <row r="666" spans="4:4" x14ac:dyDescent="0.2">
      <c r="D666" s="167"/>
    </row>
    <row r="667" spans="4:4" x14ac:dyDescent="0.2">
      <c r="D667" s="167"/>
    </row>
    <row r="668" spans="4:4" x14ac:dyDescent="0.2">
      <c r="D668" s="167"/>
    </row>
    <row r="669" spans="4:4" x14ac:dyDescent="0.2">
      <c r="D669" s="167"/>
    </row>
    <row r="670" spans="4:4" x14ac:dyDescent="0.2">
      <c r="D670" s="167"/>
    </row>
    <row r="671" spans="4:4" x14ac:dyDescent="0.2">
      <c r="D671" s="167"/>
    </row>
    <row r="672" spans="4:4" x14ac:dyDescent="0.2">
      <c r="D672" s="167"/>
    </row>
    <row r="673" spans="4:4" x14ac:dyDescent="0.2">
      <c r="D673" s="167"/>
    </row>
    <row r="674" spans="4:4" x14ac:dyDescent="0.2">
      <c r="D674" s="167"/>
    </row>
    <row r="675" spans="4:4" x14ac:dyDescent="0.2">
      <c r="D675" s="167"/>
    </row>
    <row r="676" spans="4:4" x14ac:dyDescent="0.2">
      <c r="D676" s="167"/>
    </row>
    <row r="677" spans="4:4" x14ac:dyDescent="0.2">
      <c r="D677" s="167"/>
    </row>
    <row r="678" spans="4:4" x14ac:dyDescent="0.2">
      <c r="D678" s="167"/>
    </row>
    <row r="679" spans="4:4" x14ac:dyDescent="0.2">
      <c r="D679" s="167"/>
    </row>
    <row r="680" spans="4:4" x14ac:dyDescent="0.2">
      <c r="D680" s="167"/>
    </row>
    <row r="681" spans="4:4" x14ac:dyDescent="0.2">
      <c r="D681" s="167"/>
    </row>
    <row r="682" spans="4:4" x14ac:dyDescent="0.2">
      <c r="D682" s="167"/>
    </row>
    <row r="683" spans="4:4" x14ac:dyDescent="0.2">
      <c r="D683" s="167"/>
    </row>
    <row r="684" spans="4:4" x14ac:dyDescent="0.2">
      <c r="D684" s="167"/>
    </row>
    <row r="685" spans="4:4" x14ac:dyDescent="0.2">
      <c r="D685" s="167"/>
    </row>
    <row r="686" spans="4:4" x14ac:dyDescent="0.2">
      <c r="D686" s="167"/>
    </row>
    <row r="687" spans="4:4" x14ac:dyDescent="0.2">
      <c r="D687" s="167"/>
    </row>
    <row r="688" spans="4:4" x14ac:dyDescent="0.2">
      <c r="D688" s="167"/>
    </row>
    <row r="689" spans="4:4" x14ac:dyDescent="0.2">
      <c r="D689" s="167"/>
    </row>
    <row r="690" spans="4:4" x14ac:dyDescent="0.2">
      <c r="D690" s="167"/>
    </row>
    <row r="691" spans="4:4" x14ac:dyDescent="0.2">
      <c r="D691" s="167"/>
    </row>
    <row r="692" spans="4:4" x14ac:dyDescent="0.2">
      <c r="D692" s="167"/>
    </row>
    <row r="693" spans="4:4" x14ac:dyDescent="0.2">
      <c r="D693" s="167"/>
    </row>
    <row r="694" spans="4:4" x14ac:dyDescent="0.2">
      <c r="D694" s="167"/>
    </row>
    <row r="695" spans="4:4" x14ac:dyDescent="0.2">
      <c r="D695" s="167"/>
    </row>
    <row r="696" spans="4:4" x14ac:dyDescent="0.2">
      <c r="D696" s="167"/>
    </row>
    <row r="697" spans="4:4" x14ac:dyDescent="0.2">
      <c r="D697" s="167"/>
    </row>
    <row r="698" spans="4:4" x14ac:dyDescent="0.2">
      <c r="D698" s="167"/>
    </row>
    <row r="699" spans="4:4" x14ac:dyDescent="0.2">
      <c r="D699" s="167"/>
    </row>
    <row r="700" spans="4:4" x14ac:dyDescent="0.2">
      <c r="D700" s="167"/>
    </row>
    <row r="701" spans="4:4" x14ac:dyDescent="0.2">
      <c r="D701" s="167"/>
    </row>
    <row r="702" spans="4:4" x14ac:dyDescent="0.2">
      <c r="D702" s="167"/>
    </row>
    <row r="703" spans="4:4" x14ac:dyDescent="0.2">
      <c r="D703" s="167"/>
    </row>
    <row r="704" spans="4:4" x14ac:dyDescent="0.2">
      <c r="D704" s="167"/>
    </row>
    <row r="705" spans="4:4" x14ac:dyDescent="0.2">
      <c r="D705" s="167"/>
    </row>
    <row r="706" spans="4:4" x14ac:dyDescent="0.2">
      <c r="D706" s="167"/>
    </row>
    <row r="707" spans="4:4" x14ac:dyDescent="0.2">
      <c r="D707" s="167"/>
    </row>
    <row r="708" spans="4:4" x14ac:dyDescent="0.2">
      <c r="D708" s="167"/>
    </row>
    <row r="709" spans="4:4" x14ac:dyDescent="0.2">
      <c r="D709" s="167"/>
    </row>
    <row r="710" spans="4:4" x14ac:dyDescent="0.2">
      <c r="D710" s="167"/>
    </row>
    <row r="711" spans="4:4" x14ac:dyDescent="0.2">
      <c r="D711" s="167"/>
    </row>
    <row r="712" spans="4:4" x14ac:dyDescent="0.2">
      <c r="D712" s="167"/>
    </row>
    <row r="713" spans="4:4" x14ac:dyDescent="0.2">
      <c r="D713" s="167"/>
    </row>
    <row r="714" spans="4:4" x14ac:dyDescent="0.2">
      <c r="D714" s="167"/>
    </row>
    <row r="715" spans="4:4" x14ac:dyDescent="0.2">
      <c r="D715" s="167"/>
    </row>
    <row r="716" spans="4:4" x14ac:dyDescent="0.2">
      <c r="D716" s="167"/>
    </row>
    <row r="717" spans="4:4" x14ac:dyDescent="0.2">
      <c r="D717" s="167"/>
    </row>
    <row r="718" spans="4:4" x14ac:dyDescent="0.2">
      <c r="D718" s="167"/>
    </row>
    <row r="719" spans="4:4" x14ac:dyDescent="0.2">
      <c r="D719" s="167"/>
    </row>
    <row r="720" spans="4:4" x14ac:dyDescent="0.2">
      <c r="D720" s="167"/>
    </row>
    <row r="721" spans="4:4" x14ac:dyDescent="0.2">
      <c r="D721" s="167"/>
    </row>
    <row r="722" spans="4:4" x14ac:dyDescent="0.2">
      <c r="D722" s="167"/>
    </row>
    <row r="723" spans="4:4" x14ac:dyDescent="0.2">
      <c r="D723" s="167"/>
    </row>
    <row r="724" spans="4:4" x14ac:dyDescent="0.2">
      <c r="D724" s="167"/>
    </row>
    <row r="725" spans="4:4" x14ac:dyDescent="0.2">
      <c r="D725" s="167"/>
    </row>
    <row r="726" spans="4:4" x14ac:dyDescent="0.2">
      <c r="D726" s="167"/>
    </row>
    <row r="727" spans="4:4" x14ac:dyDescent="0.2">
      <c r="D727" s="167"/>
    </row>
    <row r="728" spans="4:4" x14ac:dyDescent="0.2">
      <c r="D728" s="167"/>
    </row>
    <row r="729" spans="4:4" x14ac:dyDescent="0.2">
      <c r="D729" s="167"/>
    </row>
    <row r="730" spans="4:4" x14ac:dyDescent="0.2">
      <c r="D730" s="167"/>
    </row>
    <row r="731" spans="4:4" x14ac:dyDescent="0.2">
      <c r="D731" s="167"/>
    </row>
    <row r="732" spans="4:4" x14ac:dyDescent="0.2">
      <c r="D732" s="167"/>
    </row>
    <row r="733" spans="4:4" x14ac:dyDescent="0.2">
      <c r="D733" s="167"/>
    </row>
    <row r="734" spans="4:4" x14ac:dyDescent="0.2">
      <c r="D734" s="167"/>
    </row>
    <row r="735" spans="4:4" x14ac:dyDescent="0.2">
      <c r="D735" s="167"/>
    </row>
    <row r="736" spans="4:4" x14ac:dyDescent="0.2">
      <c r="D736" s="167"/>
    </row>
    <row r="737" spans="4:4" x14ac:dyDescent="0.2">
      <c r="D737" s="167"/>
    </row>
    <row r="738" spans="4:4" x14ac:dyDescent="0.2">
      <c r="D738" s="167"/>
    </row>
    <row r="739" spans="4:4" x14ac:dyDescent="0.2">
      <c r="D739" s="167"/>
    </row>
    <row r="740" spans="4:4" x14ac:dyDescent="0.2">
      <c r="D740" s="167"/>
    </row>
    <row r="741" spans="4:4" x14ac:dyDescent="0.2">
      <c r="D741" s="167"/>
    </row>
    <row r="742" spans="4:4" x14ac:dyDescent="0.2">
      <c r="D742" s="167"/>
    </row>
    <row r="743" spans="4:4" x14ac:dyDescent="0.2">
      <c r="D743" s="167"/>
    </row>
    <row r="744" spans="4:4" x14ac:dyDescent="0.2">
      <c r="D744" s="167"/>
    </row>
    <row r="745" spans="4:4" x14ac:dyDescent="0.2">
      <c r="D745" s="167"/>
    </row>
    <row r="746" spans="4:4" x14ac:dyDescent="0.2">
      <c r="D746" s="167"/>
    </row>
    <row r="747" spans="4:4" x14ac:dyDescent="0.2">
      <c r="D747" s="167"/>
    </row>
    <row r="748" spans="4:4" x14ac:dyDescent="0.2">
      <c r="D748" s="167"/>
    </row>
    <row r="749" spans="4:4" x14ac:dyDescent="0.2">
      <c r="D749" s="167"/>
    </row>
    <row r="750" spans="4:4" x14ac:dyDescent="0.2">
      <c r="D750" s="167"/>
    </row>
    <row r="751" spans="4:4" x14ac:dyDescent="0.2">
      <c r="D751" s="167"/>
    </row>
    <row r="752" spans="4:4" x14ac:dyDescent="0.2">
      <c r="D752" s="167"/>
    </row>
    <row r="753" spans="4:4" x14ac:dyDescent="0.2">
      <c r="D753" s="167"/>
    </row>
    <row r="754" spans="4:4" x14ac:dyDescent="0.2">
      <c r="D754" s="167"/>
    </row>
    <row r="755" spans="4:4" x14ac:dyDescent="0.2">
      <c r="D755" s="167"/>
    </row>
    <row r="756" spans="4:4" x14ac:dyDescent="0.2">
      <c r="D756" s="167"/>
    </row>
    <row r="757" spans="4:4" x14ac:dyDescent="0.2">
      <c r="D757" s="167"/>
    </row>
    <row r="758" spans="4:4" x14ac:dyDescent="0.2">
      <c r="D758" s="167"/>
    </row>
    <row r="759" spans="4:4" x14ac:dyDescent="0.2">
      <c r="D759" s="167"/>
    </row>
    <row r="760" spans="4:4" x14ac:dyDescent="0.2">
      <c r="D760" s="167"/>
    </row>
    <row r="761" spans="4:4" x14ac:dyDescent="0.2">
      <c r="D761" s="167"/>
    </row>
    <row r="762" spans="4:4" x14ac:dyDescent="0.2">
      <c r="D762" s="167"/>
    </row>
    <row r="763" spans="4:4" x14ac:dyDescent="0.2">
      <c r="D763" s="167"/>
    </row>
    <row r="764" spans="4:4" x14ac:dyDescent="0.2">
      <c r="D764" s="167"/>
    </row>
    <row r="765" spans="4:4" x14ac:dyDescent="0.2">
      <c r="D765" s="167"/>
    </row>
    <row r="766" spans="4:4" x14ac:dyDescent="0.2">
      <c r="D766" s="167"/>
    </row>
    <row r="767" spans="4:4" x14ac:dyDescent="0.2">
      <c r="D767" s="167"/>
    </row>
    <row r="768" spans="4:4" x14ac:dyDescent="0.2">
      <c r="D768" s="167"/>
    </row>
    <row r="769" spans="4:4" x14ac:dyDescent="0.2">
      <c r="D769" s="167"/>
    </row>
    <row r="770" spans="4:4" x14ac:dyDescent="0.2">
      <c r="D770" s="167"/>
    </row>
    <row r="771" spans="4:4" x14ac:dyDescent="0.2">
      <c r="D771" s="167"/>
    </row>
    <row r="772" spans="4:4" x14ac:dyDescent="0.2">
      <c r="D772" s="167"/>
    </row>
    <row r="773" spans="4:4" x14ac:dyDescent="0.2">
      <c r="D773" s="167"/>
    </row>
    <row r="774" spans="4:4" x14ac:dyDescent="0.2">
      <c r="D774" s="167"/>
    </row>
    <row r="775" spans="4:4" x14ac:dyDescent="0.2">
      <c r="D775" s="167"/>
    </row>
    <row r="776" spans="4:4" x14ac:dyDescent="0.2">
      <c r="D776" s="167"/>
    </row>
    <row r="777" spans="4:4" x14ac:dyDescent="0.2">
      <c r="D777" s="167"/>
    </row>
    <row r="778" spans="4:4" x14ac:dyDescent="0.2">
      <c r="D778" s="167"/>
    </row>
    <row r="779" spans="4:4" x14ac:dyDescent="0.2">
      <c r="D779" s="167"/>
    </row>
    <row r="780" spans="4:4" x14ac:dyDescent="0.2">
      <c r="D780" s="167"/>
    </row>
    <row r="781" spans="4:4" x14ac:dyDescent="0.2">
      <c r="D781" s="167"/>
    </row>
    <row r="782" spans="4:4" x14ac:dyDescent="0.2">
      <c r="D782" s="167"/>
    </row>
    <row r="783" spans="4:4" x14ac:dyDescent="0.2">
      <c r="D783" s="167"/>
    </row>
    <row r="784" spans="4:4" x14ac:dyDescent="0.2">
      <c r="D784" s="167"/>
    </row>
    <row r="785" spans="4:4" x14ac:dyDescent="0.2">
      <c r="D785" s="167"/>
    </row>
    <row r="786" spans="4:4" x14ac:dyDescent="0.2">
      <c r="D786" s="167"/>
    </row>
    <row r="787" spans="4:4" x14ac:dyDescent="0.2">
      <c r="D787" s="167"/>
    </row>
    <row r="788" spans="4:4" x14ac:dyDescent="0.2">
      <c r="D788" s="167"/>
    </row>
    <row r="789" spans="4:4" x14ac:dyDescent="0.2">
      <c r="D789" s="167"/>
    </row>
    <row r="790" spans="4:4" x14ac:dyDescent="0.2">
      <c r="D790" s="167"/>
    </row>
    <row r="791" spans="4:4" x14ac:dyDescent="0.2">
      <c r="D791" s="167"/>
    </row>
    <row r="792" spans="4:4" x14ac:dyDescent="0.2">
      <c r="D792" s="167"/>
    </row>
    <row r="793" spans="4:4" x14ac:dyDescent="0.2">
      <c r="D793" s="167"/>
    </row>
    <row r="794" spans="4:4" x14ac:dyDescent="0.2">
      <c r="D794" s="167"/>
    </row>
    <row r="795" spans="4:4" x14ac:dyDescent="0.2">
      <c r="D795" s="167"/>
    </row>
    <row r="796" spans="4:4" x14ac:dyDescent="0.2">
      <c r="D796" s="167"/>
    </row>
    <row r="797" spans="4:4" x14ac:dyDescent="0.2">
      <c r="D797" s="167"/>
    </row>
    <row r="798" spans="4:4" x14ac:dyDescent="0.2">
      <c r="D798" s="167"/>
    </row>
    <row r="799" spans="4:4" x14ac:dyDescent="0.2">
      <c r="D799" s="167"/>
    </row>
    <row r="800" spans="4:4" x14ac:dyDescent="0.2">
      <c r="D800" s="167"/>
    </row>
    <row r="801" spans="4:4" x14ac:dyDescent="0.2">
      <c r="D801" s="167"/>
    </row>
    <row r="802" spans="4:4" x14ac:dyDescent="0.2">
      <c r="D802" s="167"/>
    </row>
    <row r="803" spans="4:4" x14ac:dyDescent="0.2">
      <c r="D803" s="167"/>
    </row>
    <row r="804" spans="4:4" x14ac:dyDescent="0.2">
      <c r="D804" s="167"/>
    </row>
    <row r="805" spans="4:4" x14ac:dyDescent="0.2">
      <c r="D805" s="167"/>
    </row>
    <row r="806" spans="4:4" x14ac:dyDescent="0.2">
      <c r="D806" s="167"/>
    </row>
    <row r="807" spans="4:4" x14ac:dyDescent="0.2">
      <c r="D807" s="167"/>
    </row>
    <row r="808" spans="4:4" x14ac:dyDescent="0.2">
      <c r="D808" s="167"/>
    </row>
    <row r="809" spans="4:4" x14ac:dyDescent="0.2">
      <c r="D809" s="167"/>
    </row>
    <row r="810" spans="4:4" x14ac:dyDescent="0.2">
      <c r="D810" s="167"/>
    </row>
    <row r="811" spans="4:4" x14ac:dyDescent="0.2">
      <c r="D811" s="167"/>
    </row>
    <row r="812" spans="4:4" x14ac:dyDescent="0.2">
      <c r="D812" s="167"/>
    </row>
    <row r="813" spans="4:4" x14ac:dyDescent="0.2">
      <c r="D813" s="167"/>
    </row>
    <row r="814" spans="4:4" x14ac:dyDescent="0.2">
      <c r="D814" s="167"/>
    </row>
    <row r="815" spans="4:4" x14ac:dyDescent="0.2">
      <c r="D815" s="167"/>
    </row>
    <row r="816" spans="4:4" x14ac:dyDescent="0.2">
      <c r="D816" s="167"/>
    </row>
    <row r="817" spans="4:4" x14ac:dyDescent="0.2">
      <c r="D817" s="167"/>
    </row>
    <row r="818" spans="4:4" x14ac:dyDescent="0.2">
      <c r="D818" s="167"/>
    </row>
    <row r="819" spans="4:4" x14ac:dyDescent="0.2">
      <c r="D819" s="167"/>
    </row>
    <row r="820" spans="4:4" x14ac:dyDescent="0.2">
      <c r="D820" s="167"/>
    </row>
    <row r="821" spans="4:4" x14ac:dyDescent="0.2">
      <c r="D821" s="167"/>
    </row>
    <row r="822" spans="4:4" x14ac:dyDescent="0.2">
      <c r="D822" s="167"/>
    </row>
    <row r="823" spans="4:4" x14ac:dyDescent="0.2">
      <c r="D823" s="167"/>
    </row>
    <row r="824" spans="4:4" x14ac:dyDescent="0.2">
      <c r="D824" s="167"/>
    </row>
    <row r="825" spans="4:4" x14ac:dyDescent="0.2">
      <c r="D825" s="167"/>
    </row>
    <row r="826" spans="4:4" x14ac:dyDescent="0.2">
      <c r="D826" s="167"/>
    </row>
    <row r="827" spans="4:4" x14ac:dyDescent="0.2">
      <c r="D827" s="167"/>
    </row>
    <row r="828" spans="4:4" x14ac:dyDescent="0.2">
      <c r="D828" s="167"/>
    </row>
    <row r="829" spans="4:4" x14ac:dyDescent="0.2">
      <c r="D829" s="167"/>
    </row>
    <row r="830" spans="4:4" x14ac:dyDescent="0.2">
      <c r="D830" s="167"/>
    </row>
    <row r="831" spans="4:4" x14ac:dyDescent="0.2">
      <c r="D831" s="167"/>
    </row>
    <row r="832" spans="4:4" x14ac:dyDescent="0.2">
      <c r="D832" s="167"/>
    </row>
    <row r="833" spans="4:4" x14ac:dyDescent="0.2">
      <c r="D833" s="167"/>
    </row>
    <row r="834" spans="4:4" x14ac:dyDescent="0.2">
      <c r="D834" s="167"/>
    </row>
    <row r="835" spans="4:4" x14ac:dyDescent="0.2">
      <c r="D835" s="167"/>
    </row>
    <row r="836" spans="4:4" x14ac:dyDescent="0.2">
      <c r="D836" s="167"/>
    </row>
    <row r="837" spans="4:4" x14ac:dyDescent="0.2">
      <c r="D837" s="167"/>
    </row>
    <row r="838" spans="4:4" x14ac:dyDescent="0.2">
      <c r="D838" s="167"/>
    </row>
    <row r="839" spans="4:4" x14ac:dyDescent="0.2">
      <c r="D839" s="167"/>
    </row>
    <row r="840" spans="4:4" x14ac:dyDescent="0.2">
      <c r="D840" s="167"/>
    </row>
    <row r="841" spans="4:4" x14ac:dyDescent="0.2">
      <c r="D841" s="167"/>
    </row>
    <row r="842" spans="4:4" x14ac:dyDescent="0.2">
      <c r="D842" s="167"/>
    </row>
    <row r="843" spans="4:4" x14ac:dyDescent="0.2">
      <c r="D843" s="167"/>
    </row>
    <row r="844" spans="4:4" x14ac:dyDescent="0.2">
      <c r="D844" s="167"/>
    </row>
    <row r="845" spans="4:4" x14ac:dyDescent="0.2">
      <c r="D845" s="167"/>
    </row>
    <row r="846" spans="4:4" x14ac:dyDescent="0.2">
      <c r="D846" s="167"/>
    </row>
    <row r="847" spans="4:4" x14ac:dyDescent="0.2">
      <c r="D847" s="167"/>
    </row>
    <row r="848" spans="4:4" x14ac:dyDescent="0.2">
      <c r="D848" s="167"/>
    </row>
    <row r="849" spans="4:4" x14ac:dyDescent="0.2">
      <c r="D849" s="167"/>
    </row>
    <row r="850" spans="4:4" x14ac:dyDescent="0.2">
      <c r="D850" s="167"/>
    </row>
    <row r="851" spans="4:4" x14ac:dyDescent="0.2">
      <c r="D851" s="167"/>
    </row>
    <row r="852" spans="4:4" x14ac:dyDescent="0.2">
      <c r="D852" s="167"/>
    </row>
    <row r="853" spans="4:4" x14ac:dyDescent="0.2">
      <c r="D853" s="167"/>
    </row>
    <row r="854" spans="4:4" x14ac:dyDescent="0.2">
      <c r="D854" s="167"/>
    </row>
    <row r="855" spans="4:4" x14ac:dyDescent="0.2">
      <c r="D855" s="167"/>
    </row>
    <row r="856" spans="4:4" x14ac:dyDescent="0.2">
      <c r="D856" s="167"/>
    </row>
    <row r="857" spans="4:4" x14ac:dyDescent="0.2">
      <c r="D857" s="167"/>
    </row>
    <row r="858" spans="4:4" x14ac:dyDescent="0.2">
      <c r="D858" s="167"/>
    </row>
    <row r="859" spans="4:4" x14ac:dyDescent="0.2">
      <c r="D859" s="167"/>
    </row>
    <row r="860" spans="4:4" x14ac:dyDescent="0.2">
      <c r="D860" s="167"/>
    </row>
    <row r="861" spans="4:4" x14ac:dyDescent="0.2">
      <c r="D861" s="167"/>
    </row>
    <row r="862" spans="4:4" x14ac:dyDescent="0.2">
      <c r="D862" s="167"/>
    </row>
    <row r="863" spans="4:4" x14ac:dyDescent="0.2">
      <c r="D863" s="167"/>
    </row>
    <row r="864" spans="4:4" x14ac:dyDescent="0.2">
      <c r="D864" s="167"/>
    </row>
    <row r="865" spans="4:4" x14ac:dyDescent="0.2">
      <c r="D865" s="167"/>
    </row>
    <row r="866" spans="4:4" x14ac:dyDescent="0.2">
      <c r="D866" s="167"/>
    </row>
    <row r="867" spans="4:4" x14ac:dyDescent="0.2">
      <c r="D867" s="167"/>
    </row>
    <row r="868" spans="4:4" x14ac:dyDescent="0.2">
      <c r="D868" s="167"/>
    </row>
    <row r="869" spans="4:4" x14ac:dyDescent="0.2">
      <c r="D869" s="167"/>
    </row>
    <row r="870" spans="4:4" x14ac:dyDescent="0.2">
      <c r="D870" s="167"/>
    </row>
    <row r="871" spans="4:4" x14ac:dyDescent="0.2">
      <c r="D871" s="167"/>
    </row>
    <row r="872" spans="4:4" x14ac:dyDescent="0.2">
      <c r="D872" s="167"/>
    </row>
    <row r="873" spans="4:4" x14ac:dyDescent="0.2">
      <c r="D873" s="167"/>
    </row>
    <row r="874" spans="4:4" x14ac:dyDescent="0.2">
      <c r="D874" s="167"/>
    </row>
    <row r="875" spans="4:4" x14ac:dyDescent="0.2">
      <c r="D875" s="167"/>
    </row>
    <row r="876" spans="4:4" x14ac:dyDescent="0.2">
      <c r="D876" s="167"/>
    </row>
    <row r="877" spans="4:4" x14ac:dyDescent="0.2">
      <c r="D877" s="167"/>
    </row>
    <row r="878" spans="4:4" x14ac:dyDescent="0.2">
      <c r="D878" s="167"/>
    </row>
    <row r="879" spans="4:4" x14ac:dyDescent="0.2">
      <c r="D879" s="167"/>
    </row>
    <row r="880" spans="4:4" x14ac:dyDescent="0.2">
      <c r="D880" s="167"/>
    </row>
    <row r="881" spans="4:4" x14ac:dyDescent="0.2">
      <c r="D881" s="167"/>
    </row>
    <row r="882" spans="4:4" x14ac:dyDescent="0.2">
      <c r="D882" s="167"/>
    </row>
    <row r="883" spans="4:4" x14ac:dyDescent="0.2">
      <c r="D883" s="167"/>
    </row>
    <row r="884" spans="4:4" x14ac:dyDescent="0.2">
      <c r="D884" s="167"/>
    </row>
    <row r="885" spans="4:4" x14ac:dyDescent="0.2">
      <c r="D885" s="167"/>
    </row>
    <row r="886" spans="4:4" x14ac:dyDescent="0.2">
      <c r="D886" s="167"/>
    </row>
    <row r="887" spans="4:4" x14ac:dyDescent="0.2">
      <c r="D887" s="167"/>
    </row>
    <row r="888" spans="4:4" x14ac:dyDescent="0.2">
      <c r="D888" s="167"/>
    </row>
    <row r="889" spans="4:4" x14ac:dyDescent="0.2">
      <c r="D889" s="167"/>
    </row>
    <row r="890" spans="4:4" x14ac:dyDescent="0.2">
      <c r="D890" s="167"/>
    </row>
    <row r="891" spans="4:4" x14ac:dyDescent="0.2">
      <c r="D891" s="167"/>
    </row>
    <row r="892" spans="4:4" x14ac:dyDescent="0.2">
      <c r="D892" s="167"/>
    </row>
    <row r="893" spans="4:4" x14ac:dyDescent="0.2">
      <c r="D893" s="167"/>
    </row>
    <row r="894" spans="4:4" x14ac:dyDescent="0.2">
      <c r="D894" s="167"/>
    </row>
    <row r="895" spans="4:4" x14ac:dyDescent="0.2">
      <c r="D895" s="167"/>
    </row>
    <row r="896" spans="4:4" x14ac:dyDescent="0.2">
      <c r="D896" s="167"/>
    </row>
    <row r="897" spans="4:4" x14ac:dyDescent="0.2">
      <c r="D897" s="167"/>
    </row>
    <row r="898" spans="4:4" x14ac:dyDescent="0.2">
      <c r="D898" s="167"/>
    </row>
    <row r="899" spans="4:4" x14ac:dyDescent="0.2">
      <c r="D899" s="167"/>
    </row>
    <row r="900" spans="4:4" x14ac:dyDescent="0.2">
      <c r="D900" s="167"/>
    </row>
    <row r="901" spans="4:4" x14ac:dyDescent="0.2">
      <c r="D901" s="167"/>
    </row>
    <row r="902" spans="4:4" x14ac:dyDescent="0.2">
      <c r="D902" s="167"/>
    </row>
    <row r="903" spans="4:4" x14ac:dyDescent="0.2">
      <c r="D903" s="167"/>
    </row>
    <row r="904" spans="4:4" x14ac:dyDescent="0.2">
      <c r="D904" s="167"/>
    </row>
    <row r="905" spans="4:4" x14ac:dyDescent="0.2">
      <c r="D905" s="167"/>
    </row>
    <row r="906" spans="4:4" x14ac:dyDescent="0.2">
      <c r="D906" s="167"/>
    </row>
    <row r="907" spans="4:4" x14ac:dyDescent="0.2">
      <c r="D907" s="167"/>
    </row>
    <row r="908" spans="4:4" x14ac:dyDescent="0.2">
      <c r="D908" s="167"/>
    </row>
    <row r="909" spans="4:4" x14ac:dyDescent="0.2">
      <c r="D909" s="167"/>
    </row>
    <row r="910" spans="4:4" x14ac:dyDescent="0.2">
      <c r="D910" s="167"/>
    </row>
    <row r="911" spans="4:4" x14ac:dyDescent="0.2">
      <c r="D911" s="167"/>
    </row>
    <row r="912" spans="4:4" x14ac:dyDescent="0.2">
      <c r="D912" s="167"/>
    </row>
    <row r="913" spans="4:4" x14ac:dyDescent="0.2">
      <c r="D913" s="167"/>
    </row>
    <row r="914" spans="4:4" x14ac:dyDescent="0.2">
      <c r="D914" s="167"/>
    </row>
    <row r="915" spans="4:4" x14ac:dyDescent="0.2">
      <c r="D915" s="167"/>
    </row>
    <row r="916" spans="4:4" x14ac:dyDescent="0.2">
      <c r="D916" s="167"/>
    </row>
    <row r="917" spans="4:4" x14ac:dyDescent="0.2">
      <c r="D917" s="167"/>
    </row>
    <row r="918" spans="4:4" x14ac:dyDescent="0.2">
      <c r="D918" s="167"/>
    </row>
    <row r="919" spans="4:4" x14ac:dyDescent="0.2">
      <c r="D919" s="167"/>
    </row>
    <row r="920" spans="4:4" x14ac:dyDescent="0.2">
      <c r="D920" s="167"/>
    </row>
    <row r="921" spans="4:4" x14ac:dyDescent="0.2">
      <c r="D921" s="167"/>
    </row>
    <row r="922" spans="4:4" x14ac:dyDescent="0.2">
      <c r="D922" s="167"/>
    </row>
    <row r="923" spans="4:4" x14ac:dyDescent="0.2">
      <c r="D923" s="167"/>
    </row>
    <row r="924" spans="4:4" x14ac:dyDescent="0.2">
      <c r="D924" s="167"/>
    </row>
    <row r="925" spans="4:4" x14ac:dyDescent="0.2">
      <c r="D925" s="167"/>
    </row>
    <row r="926" spans="4:4" x14ac:dyDescent="0.2">
      <c r="D926" s="167"/>
    </row>
    <row r="927" spans="4:4" x14ac:dyDescent="0.2">
      <c r="D927" s="167"/>
    </row>
    <row r="928" spans="4:4" x14ac:dyDescent="0.2">
      <c r="D928" s="167"/>
    </row>
    <row r="929" spans="4:4" x14ac:dyDescent="0.2">
      <c r="D929" s="167"/>
    </row>
    <row r="930" spans="4:4" x14ac:dyDescent="0.2">
      <c r="D930" s="167"/>
    </row>
    <row r="931" spans="4:4" x14ac:dyDescent="0.2">
      <c r="D931" s="167"/>
    </row>
    <row r="932" spans="4:4" x14ac:dyDescent="0.2">
      <c r="D932" s="167"/>
    </row>
    <row r="933" spans="4:4" x14ac:dyDescent="0.2">
      <c r="D933" s="167"/>
    </row>
    <row r="934" spans="4:4" x14ac:dyDescent="0.2">
      <c r="D934" s="167"/>
    </row>
    <row r="935" spans="4:4" x14ac:dyDescent="0.2">
      <c r="D935" s="167"/>
    </row>
    <row r="936" spans="4:4" x14ac:dyDescent="0.2">
      <c r="D936" s="167"/>
    </row>
    <row r="937" spans="4:4" x14ac:dyDescent="0.2">
      <c r="D937" s="167"/>
    </row>
    <row r="938" spans="4:4" x14ac:dyDescent="0.2">
      <c r="D938" s="167"/>
    </row>
    <row r="939" spans="4:4" x14ac:dyDescent="0.2">
      <c r="D939" s="167"/>
    </row>
    <row r="940" spans="4:4" x14ac:dyDescent="0.2">
      <c r="D940" s="167"/>
    </row>
    <row r="941" spans="4:4" x14ac:dyDescent="0.2">
      <c r="D941" s="167"/>
    </row>
    <row r="942" spans="4:4" x14ac:dyDescent="0.2">
      <c r="D942" s="167"/>
    </row>
    <row r="943" spans="4:4" x14ac:dyDescent="0.2">
      <c r="D943" s="167"/>
    </row>
    <row r="944" spans="4:4" x14ac:dyDescent="0.2">
      <c r="D944" s="167"/>
    </row>
    <row r="945" spans="4:4" x14ac:dyDescent="0.2">
      <c r="D945" s="167"/>
    </row>
    <row r="946" spans="4:4" x14ac:dyDescent="0.2">
      <c r="D946" s="167"/>
    </row>
    <row r="947" spans="4:4" x14ac:dyDescent="0.2">
      <c r="D947" s="167"/>
    </row>
    <row r="948" spans="4:4" x14ac:dyDescent="0.2">
      <c r="D948" s="167"/>
    </row>
    <row r="949" spans="4:4" x14ac:dyDescent="0.2">
      <c r="D949" s="167"/>
    </row>
    <row r="950" spans="4:4" x14ac:dyDescent="0.2">
      <c r="D950" s="167"/>
    </row>
    <row r="951" spans="4:4" x14ac:dyDescent="0.2">
      <c r="D951" s="167"/>
    </row>
    <row r="952" spans="4:4" x14ac:dyDescent="0.2">
      <c r="D952" s="167"/>
    </row>
    <row r="953" spans="4:4" x14ac:dyDescent="0.2">
      <c r="D953" s="167"/>
    </row>
    <row r="954" spans="4:4" x14ac:dyDescent="0.2">
      <c r="D954" s="167"/>
    </row>
    <row r="955" spans="4:4" x14ac:dyDescent="0.2">
      <c r="D955" s="167"/>
    </row>
    <row r="956" spans="4:4" x14ac:dyDescent="0.2">
      <c r="D956" s="167"/>
    </row>
    <row r="957" spans="4:4" x14ac:dyDescent="0.2">
      <c r="D957" s="167"/>
    </row>
    <row r="958" spans="4:4" x14ac:dyDescent="0.2">
      <c r="D958" s="167"/>
    </row>
    <row r="959" spans="4:4" x14ac:dyDescent="0.2">
      <c r="D959" s="167"/>
    </row>
    <row r="960" spans="4:4" x14ac:dyDescent="0.2">
      <c r="D960" s="167"/>
    </row>
    <row r="961" spans="4:4" x14ac:dyDescent="0.2">
      <c r="D961" s="167"/>
    </row>
    <row r="962" spans="4:4" x14ac:dyDescent="0.2">
      <c r="D962" s="167"/>
    </row>
    <row r="963" spans="4:4" x14ac:dyDescent="0.2">
      <c r="D963" s="167"/>
    </row>
    <row r="964" spans="4:4" x14ac:dyDescent="0.2">
      <c r="D964" s="167"/>
    </row>
    <row r="965" spans="4:4" x14ac:dyDescent="0.2">
      <c r="D965" s="167"/>
    </row>
    <row r="966" spans="4:4" x14ac:dyDescent="0.2">
      <c r="D966" s="167"/>
    </row>
    <row r="967" spans="4:4" x14ac:dyDescent="0.2">
      <c r="D967" s="167"/>
    </row>
    <row r="968" spans="4:4" x14ac:dyDescent="0.2">
      <c r="D968" s="167"/>
    </row>
    <row r="969" spans="4:4" x14ac:dyDescent="0.2">
      <c r="D969" s="167"/>
    </row>
    <row r="970" spans="4:4" x14ac:dyDescent="0.2">
      <c r="D970" s="167"/>
    </row>
    <row r="971" spans="4:4" x14ac:dyDescent="0.2">
      <c r="D971" s="167"/>
    </row>
    <row r="972" spans="4:4" x14ac:dyDescent="0.2">
      <c r="D972" s="167"/>
    </row>
    <row r="973" spans="4:4" x14ac:dyDescent="0.2">
      <c r="D973" s="167"/>
    </row>
    <row r="974" spans="4:4" x14ac:dyDescent="0.2">
      <c r="D974" s="167"/>
    </row>
    <row r="975" spans="4:4" x14ac:dyDescent="0.2">
      <c r="D975" s="167"/>
    </row>
    <row r="976" spans="4:4" x14ac:dyDescent="0.2">
      <c r="D976" s="167"/>
    </row>
    <row r="977" spans="4:4" x14ac:dyDescent="0.2">
      <c r="D977" s="167"/>
    </row>
    <row r="978" spans="4:4" x14ac:dyDescent="0.2">
      <c r="D978" s="167"/>
    </row>
    <row r="979" spans="4:4" x14ac:dyDescent="0.2">
      <c r="D979" s="167"/>
    </row>
    <row r="980" spans="4:4" x14ac:dyDescent="0.2">
      <c r="D980" s="167"/>
    </row>
    <row r="981" spans="4:4" x14ac:dyDescent="0.2">
      <c r="D981" s="167"/>
    </row>
    <row r="982" spans="4:4" x14ac:dyDescent="0.2">
      <c r="D982" s="167"/>
    </row>
    <row r="983" spans="4:4" x14ac:dyDescent="0.2">
      <c r="D983" s="167"/>
    </row>
    <row r="984" spans="4:4" x14ac:dyDescent="0.2">
      <c r="D984" s="167"/>
    </row>
    <row r="985" spans="4:4" x14ac:dyDescent="0.2">
      <c r="D985" s="167"/>
    </row>
    <row r="986" spans="4:4" x14ac:dyDescent="0.2">
      <c r="D986" s="167"/>
    </row>
    <row r="987" spans="4:4" x14ac:dyDescent="0.2">
      <c r="D987" s="167"/>
    </row>
    <row r="988" spans="4:4" x14ac:dyDescent="0.2">
      <c r="D988" s="167"/>
    </row>
    <row r="989" spans="4:4" x14ac:dyDescent="0.2">
      <c r="D989" s="167"/>
    </row>
    <row r="990" spans="4:4" x14ac:dyDescent="0.2">
      <c r="D990" s="167"/>
    </row>
    <row r="991" spans="4:4" x14ac:dyDescent="0.2">
      <c r="D991" s="167"/>
    </row>
    <row r="992" spans="4:4" x14ac:dyDescent="0.2">
      <c r="D992" s="167"/>
    </row>
    <row r="993" spans="4:4" x14ac:dyDescent="0.2">
      <c r="D993" s="167"/>
    </row>
    <row r="994" spans="4:4" x14ac:dyDescent="0.2">
      <c r="D994" s="167"/>
    </row>
    <row r="995" spans="4:4" x14ac:dyDescent="0.2">
      <c r="D995" s="167"/>
    </row>
    <row r="996" spans="4:4" x14ac:dyDescent="0.2">
      <c r="D996" s="167"/>
    </row>
    <row r="997" spans="4:4" x14ac:dyDescent="0.2">
      <c r="D997" s="167"/>
    </row>
    <row r="998" spans="4:4" x14ac:dyDescent="0.2">
      <c r="D998" s="167"/>
    </row>
    <row r="999" spans="4:4" x14ac:dyDescent="0.2">
      <c r="D999" s="167"/>
    </row>
    <row r="1000" spans="4:4" x14ac:dyDescent="0.2">
      <c r="D1000" s="167"/>
    </row>
    <row r="1001" spans="4:4" x14ac:dyDescent="0.2">
      <c r="D1001" s="167"/>
    </row>
    <row r="1002" spans="4:4" x14ac:dyDescent="0.2">
      <c r="D1002" s="167"/>
    </row>
    <row r="1003" spans="4:4" x14ac:dyDescent="0.2">
      <c r="D1003" s="167"/>
    </row>
    <row r="1004" spans="4:4" x14ac:dyDescent="0.2">
      <c r="D1004" s="167"/>
    </row>
    <row r="1005" spans="4:4" x14ac:dyDescent="0.2">
      <c r="D1005" s="167"/>
    </row>
    <row r="1006" spans="4:4" x14ac:dyDescent="0.2">
      <c r="D1006" s="167"/>
    </row>
    <row r="1007" spans="4:4" x14ac:dyDescent="0.2">
      <c r="D1007" s="167"/>
    </row>
    <row r="1008" spans="4:4" x14ac:dyDescent="0.2">
      <c r="D1008" s="167"/>
    </row>
    <row r="1009" spans="4:4" x14ac:dyDescent="0.2">
      <c r="D1009" s="167"/>
    </row>
    <row r="1010" spans="4:4" x14ac:dyDescent="0.2">
      <c r="D1010" s="167"/>
    </row>
    <row r="1011" spans="4:4" x14ac:dyDescent="0.2">
      <c r="D1011" s="167"/>
    </row>
    <row r="1012" spans="4:4" x14ac:dyDescent="0.2">
      <c r="D1012" s="167"/>
    </row>
    <row r="1013" spans="4:4" x14ac:dyDescent="0.2">
      <c r="D1013" s="167"/>
    </row>
    <row r="1014" spans="4:4" x14ac:dyDescent="0.2">
      <c r="D1014" s="167"/>
    </row>
    <row r="1015" spans="4:4" x14ac:dyDescent="0.2">
      <c r="D1015" s="167"/>
    </row>
    <row r="1016" spans="4:4" x14ac:dyDescent="0.2">
      <c r="D1016" s="167"/>
    </row>
    <row r="1017" spans="4:4" x14ac:dyDescent="0.2">
      <c r="D1017" s="167"/>
    </row>
    <row r="1018" spans="4:4" x14ac:dyDescent="0.2">
      <c r="D1018" s="167"/>
    </row>
    <row r="1019" spans="4:4" x14ac:dyDescent="0.2">
      <c r="D1019" s="167"/>
    </row>
    <row r="1020" spans="4:4" x14ac:dyDescent="0.2">
      <c r="D1020" s="167"/>
    </row>
    <row r="1021" spans="4:4" x14ac:dyDescent="0.2">
      <c r="D1021" s="167"/>
    </row>
    <row r="1022" spans="4:4" x14ac:dyDescent="0.2">
      <c r="D1022" s="167"/>
    </row>
    <row r="1023" spans="4:4" x14ac:dyDescent="0.2">
      <c r="D1023" s="167"/>
    </row>
    <row r="1024" spans="4:4" x14ac:dyDescent="0.2">
      <c r="D1024" s="167"/>
    </row>
    <row r="1025" spans="4:4" x14ac:dyDescent="0.2">
      <c r="D1025" s="167"/>
    </row>
    <row r="1026" spans="4:4" x14ac:dyDescent="0.2">
      <c r="D1026" s="167"/>
    </row>
    <row r="1027" spans="4:4" x14ac:dyDescent="0.2">
      <c r="D1027" s="167"/>
    </row>
    <row r="1028" spans="4:4" x14ac:dyDescent="0.2">
      <c r="D1028" s="167"/>
    </row>
    <row r="1029" spans="4:4" x14ac:dyDescent="0.2">
      <c r="D1029" s="167"/>
    </row>
    <row r="1030" spans="4:4" x14ac:dyDescent="0.2">
      <c r="D1030" s="167"/>
    </row>
    <row r="1031" spans="4:4" x14ac:dyDescent="0.2">
      <c r="D1031" s="167"/>
    </row>
    <row r="1032" spans="4:4" x14ac:dyDescent="0.2">
      <c r="D1032" s="167"/>
    </row>
    <row r="1033" spans="4:4" x14ac:dyDescent="0.2">
      <c r="D1033" s="167"/>
    </row>
    <row r="1034" spans="4:4" x14ac:dyDescent="0.2">
      <c r="D1034" s="167"/>
    </row>
    <row r="1035" spans="4:4" x14ac:dyDescent="0.2">
      <c r="D1035" s="167"/>
    </row>
    <row r="1036" spans="4:4" x14ac:dyDescent="0.2">
      <c r="D1036" s="167"/>
    </row>
    <row r="1037" spans="4:4" x14ac:dyDescent="0.2">
      <c r="D1037" s="167"/>
    </row>
    <row r="1038" spans="4:4" x14ac:dyDescent="0.2">
      <c r="D1038" s="167"/>
    </row>
    <row r="1039" spans="4:4" x14ac:dyDescent="0.2">
      <c r="D1039" s="167"/>
    </row>
    <row r="1040" spans="4:4" x14ac:dyDescent="0.2">
      <c r="D1040" s="167"/>
    </row>
    <row r="1041" spans="4:4" x14ac:dyDescent="0.2">
      <c r="D1041" s="167"/>
    </row>
    <row r="1042" spans="4:4" x14ac:dyDescent="0.2">
      <c r="D1042" s="167"/>
    </row>
    <row r="1043" spans="4:4" x14ac:dyDescent="0.2">
      <c r="D1043" s="167"/>
    </row>
    <row r="1044" spans="4:4" x14ac:dyDescent="0.2">
      <c r="D1044" s="167"/>
    </row>
    <row r="1045" spans="4:4" x14ac:dyDescent="0.2">
      <c r="D1045" s="167"/>
    </row>
    <row r="1046" spans="4:4" x14ac:dyDescent="0.2">
      <c r="D1046" s="167"/>
    </row>
    <row r="1047" spans="4:4" x14ac:dyDescent="0.2">
      <c r="D1047" s="167"/>
    </row>
    <row r="1048" spans="4:4" x14ac:dyDescent="0.2">
      <c r="D1048" s="167"/>
    </row>
    <row r="1049" spans="4:4" x14ac:dyDescent="0.2">
      <c r="D1049" s="167"/>
    </row>
    <row r="1050" spans="4:4" x14ac:dyDescent="0.2">
      <c r="D1050" s="167"/>
    </row>
    <row r="1051" spans="4:4" x14ac:dyDescent="0.2">
      <c r="D1051" s="167"/>
    </row>
    <row r="1052" spans="4:4" x14ac:dyDescent="0.2">
      <c r="D1052" s="167"/>
    </row>
    <row r="1053" spans="4:4" x14ac:dyDescent="0.2">
      <c r="D1053" s="167"/>
    </row>
    <row r="1054" spans="4:4" x14ac:dyDescent="0.2">
      <c r="D1054" s="167"/>
    </row>
    <row r="1055" spans="4:4" x14ac:dyDescent="0.2">
      <c r="D1055" s="167"/>
    </row>
    <row r="1056" spans="4:4" x14ac:dyDescent="0.2">
      <c r="D1056" s="167"/>
    </row>
    <row r="1057" spans="4:4" x14ac:dyDescent="0.2">
      <c r="D1057" s="167"/>
    </row>
    <row r="1058" spans="4:4" x14ac:dyDescent="0.2">
      <c r="D1058" s="167"/>
    </row>
    <row r="1059" spans="4:4" x14ac:dyDescent="0.2">
      <c r="D1059" s="167"/>
    </row>
    <row r="1060" spans="4:4" x14ac:dyDescent="0.2">
      <c r="D1060" s="167"/>
    </row>
    <row r="1061" spans="4:4" x14ac:dyDescent="0.2">
      <c r="D1061" s="167"/>
    </row>
    <row r="1062" spans="4:4" x14ac:dyDescent="0.2">
      <c r="D1062" s="167"/>
    </row>
    <row r="1063" spans="4:4" x14ac:dyDescent="0.2">
      <c r="D1063" s="167"/>
    </row>
    <row r="1064" spans="4:4" x14ac:dyDescent="0.2">
      <c r="D1064" s="167"/>
    </row>
    <row r="1065" spans="4:4" x14ac:dyDescent="0.2">
      <c r="D1065" s="167"/>
    </row>
    <row r="1066" spans="4:4" x14ac:dyDescent="0.2">
      <c r="D1066" s="167"/>
    </row>
    <row r="1067" spans="4:4" x14ac:dyDescent="0.2">
      <c r="D1067" s="167"/>
    </row>
    <row r="1068" spans="4:4" x14ac:dyDescent="0.2">
      <c r="D1068" s="167"/>
    </row>
    <row r="1069" spans="4:4" x14ac:dyDescent="0.2">
      <c r="D1069" s="167"/>
    </row>
    <row r="1070" spans="4:4" x14ac:dyDescent="0.2">
      <c r="D1070" s="167"/>
    </row>
    <row r="1071" spans="4:4" x14ac:dyDescent="0.2">
      <c r="D1071" s="167"/>
    </row>
    <row r="1072" spans="4:4" x14ac:dyDescent="0.2">
      <c r="D1072" s="167"/>
    </row>
    <row r="1073" spans="4:4" x14ac:dyDescent="0.2">
      <c r="D1073" s="167"/>
    </row>
    <row r="1074" spans="4:4" x14ac:dyDescent="0.2">
      <c r="D1074" s="167"/>
    </row>
    <row r="1075" spans="4:4" x14ac:dyDescent="0.2">
      <c r="D1075" s="167"/>
    </row>
    <row r="1076" spans="4:4" x14ac:dyDescent="0.2">
      <c r="D1076" s="167"/>
    </row>
    <row r="1077" spans="4:4" x14ac:dyDescent="0.2">
      <c r="D1077" s="167"/>
    </row>
    <row r="1078" spans="4:4" x14ac:dyDescent="0.2">
      <c r="D1078" s="167"/>
    </row>
    <row r="1079" spans="4:4" x14ac:dyDescent="0.2">
      <c r="D1079" s="167"/>
    </row>
    <row r="1080" spans="4:4" x14ac:dyDescent="0.2">
      <c r="D1080" s="167"/>
    </row>
    <row r="1081" spans="4:4" x14ac:dyDescent="0.2">
      <c r="D1081" s="167"/>
    </row>
    <row r="1082" spans="4:4" x14ac:dyDescent="0.2">
      <c r="D1082" s="167"/>
    </row>
    <row r="1083" spans="4:4" x14ac:dyDescent="0.2">
      <c r="D1083" s="167"/>
    </row>
    <row r="1084" spans="4:4" x14ac:dyDescent="0.2">
      <c r="D1084" s="167"/>
    </row>
    <row r="1085" spans="4:4" x14ac:dyDescent="0.2">
      <c r="D1085" s="167"/>
    </row>
    <row r="1086" spans="4:4" x14ac:dyDescent="0.2">
      <c r="D1086" s="167"/>
    </row>
    <row r="1087" spans="4:4" x14ac:dyDescent="0.2">
      <c r="D1087" s="167"/>
    </row>
    <row r="1088" spans="4:4" x14ac:dyDescent="0.2">
      <c r="D1088" s="167"/>
    </row>
    <row r="1089" spans="4:4" x14ac:dyDescent="0.2">
      <c r="D1089" s="167"/>
    </row>
    <row r="1090" spans="4:4" x14ac:dyDescent="0.2">
      <c r="D1090" s="167"/>
    </row>
    <row r="1091" spans="4:4" x14ac:dyDescent="0.2">
      <c r="D1091" s="167"/>
    </row>
    <row r="1092" spans="4:4" x14ac:dyDescent="0.2">
      <c r="D1092" s="167"/>
    </row>
    <row r="1093" spans="4:4" x14ac:dyDescent="0.2">
      <c r="D1093" s="167"/>
    </row>
    <row r="1094" spans="4:4" x14ac:dyDescent="0.2">
      <c r="D1094" s="167"/>
    </row>
    <row r="1095" spans="4:4" x14ac:dyDescent="0.2">
      <c r="D1095" s="167"/>
    </row>
    <row r="1096" spans="4:4" x14ac:dyDescent="0.2">
      <c r="D1096" s="167"/>
    </row>
    <row r="1097" spans="4:4" x14ac:dyDescent="0.2">
      <c r="D1097" s="167"/>
    </row>
    <row r="1098" spans="4:4" x14ac:dyDescent="0.2">
      <c r="D1098" s="167"/>
    </row>
    <row r="1099" spans="4:4" x14ac:dyDescent="0.2">
      <c r="D1099" s="167"/>
    </row>
    <row r="1100" spans="4:4" x14ac:dyDescent="0.2">
      <c r="D1100" s="167"/>
    </row>
    <row r="1101" spans="4:4" x14ac:dyDescent="0.2">
      <c r="D1101" s="167"/>
    </row>
    <row r="1102" spans="4:4" x14ac:dyDescent="0.2">
      <c r="D1102" s="167"/>
    </row>
    <row r="1103" spans="4:4" x14ac:dyDescent="0.2">
      <c r="D1103" s="167"/>
    </row>
    <row r="1104" spans="4:4" x14ac:dyDescent="0.2">
      <c r="D1104" s="167"/>
    </row>
    <row r="1105" spans="4:4" x14ac:dyDescent="0.2">
      <c r="D1105" s="167"/>
    </row>
    <row r="1106" spans="4:4" x14ac:dyDescent="0.2">
      <c r="D1106" s="167"/>
    </row>
    <row r="1107" spans="4:4" x14ac:dyDescent="0.2">
      <c r="D1107" s="167"/>
    </row>
    <row r="1108" spans="4:4" x14ac:dyDescent="0.2">
      <c r="D1108" s="167"/>
    </row>
    <row r="1109" spans="4:4" x14ac:dyDescent="0.2">
      <c r="D1109" s="167"/>
    </row>
    <row r="1110" spans="4:4" x14ac:dyDescent="0.2">
      <c r="D1110" s="167"/>
    </row>
    <row r="1111" spans="4:4" x14ac:dyDescent="0.2">
      <c r="D1111" s="167"/>
    </row>
    <row r="1112" spans="4:4" x14ac:dyDescent="0.2">
      <c r="D1112" s="167"/>
    </row>
    <row r="1113" spans="4:4" x14ac:dyDescent="0.2">
      <c r="D1113" s="167"/>
    </row>
    <row r="1114" spans="4:4" x14ac:dyDescent="0.2">
      <c r="D1114" s="167"/>
    </row>
    <row r="1115" spans="4:4" x14ac:dyDescent="0.2">
      <c r="D1115" s="167"/>
    </row>
    <row r="1116" spans="4:4" x14ac:dyDescent="0.2">
      <c r="D1116" s="167"/>
    </row>
    <row r="1117" spans="4:4" x14ac:dyDescent="0.2">
      <c r="D1117" s="167"/>
    </row>
    <row r="1118" spans="4:4" x14ac:dyDescent="0.2">
      <c r="D1118" s="167"/>
    </row>
    <row r="1119" spans="4:4" x14ac:dyDescent="0.2">
      <c r="D1119" s="167"/>
    </row>
    <row r="1120" spans="4:4" x14ac:dyDescent="0.2">
      <c r="D1120" s="167"/>
    </row>
    <row r="1121" spans="4:4" x14ac:dyDescent="0.2">
      <c r="D1121" s="167"/>
    </row>
    <row r="1122" spans="4:4" x14ac:dyDescent="0.2">
      <c r="D1122" s="167"/>
    </row>
    <row r="1123" spans="4:4" x14ac:dyDescent="0.2">
      <c r="D1123" s="167"/>
    </row>
    <row r="1124" spans="4:4" x14ac:dyDescent="0.2">
      <c r="D1124" s="167"/>
    </row>
    <row r="1125" spans="4:4" x14ac:dyDescent="0.2">
      <c r="D1125" s="167"/>
    </row>
    <row r="1126" spans="4:4" x14ac:dyDescent="0.2">
      <c r="D1126" s="167"/>
    </row>
    <row r="1127" spans="4:4" x14ac:dyDescent="0.2">
      <c r="D1127" s="167"/>
    </row>
    <row r="1128" spans="4:4" x14ac:dyDescent="0.2">
      <c r="D1128" s="167"/>
    </row>
    <row r="1129" spans="4:4" x14ac:dyDescent="0.2">
      <c r="D1129" s="167"/>
    </row>
    <row r="1130" spans="4:4" x14ac:dyDescent="0.2">
      <c r="D1130" s="167"/>
    </row>
    <row r="1131" spans="4:4" x14ac:dyDescent="0.2">
      <c r="D1131" s="167"/>
    </row>
    <row r="1132" spans="4:4" x14ac:dyDescent="0.2">
      <c r="D1132" s="167"/>
    </row>
    <row r="1133" spans="4:4" x14ac:dyDescent="0.2">
      <c r="D1133" s="167"/>
    </row>
    <row r="1134" spans="4:4" x14ac:dyDescent="0.2">
      <c r="D1134" s="167"/>
    </row>
    <row r="1135" spans="4:4" x14ac:dyDescent="0.2">
      <c r="D1135" s="167"/>
    </row>
    <row r="1136" spans="4:4" x14ac:dyDescent="0.2">
      <c r="D1136" s="167"/>
    </row>
    <row r="1137" spans="4:4" x14ac:dyDescent="0.2">
      <c r="D1137" s="167"/>
    </row>
    <row r="1138" spans="4:4" x14ac:dyDescent="0.2">
      <c r="D1138" s="167"/>
    </row>
    <row r="1139" spans="4:4" x14ac:dyDescent="0.2">
      <c r="D1139" s="167"/>
    </row>
    <row r="1140" spans="4:4" x14ac:dyDescent="0.2">
      <c r="D1140" s="167"/>
    </row>
    <row r="1141" spans="4:4" x14ac:dyDescent="0.2">
      <c r="D1141" s="167"/>
    </row>
    <row r="1142" spans="4:4" x14ac:dyDescent="0.2">
      <c r="D1142" s="167"/>
    </row>
    <row r="1143" spans="4:4" x14ac:dyDescent="0.2">
      <c r="D1143" s="167"/>
    </row>
    <row r="1144" spans="4:4" x14ac:dyDescent="0.2">
      <c r="D1144" s="167"/>
    </row>
    <row r="1145" spans="4:4" x14ac:dyDescent="0.2">
      <c r="D1145" s="167"/>
    </row>
    <row r="1146" spans="4:4" x14ac:dyDescent="0.2">
      <c r="D1146" s="167"/>
    </row>
    <row r="1147" spans="4:4" x14ac:dyDescent="0.2">
      <c r="D1147" s="167"/>
    </row>
    <row r="1148" spans="4:4" x14ac:dyDescent="0.2">
      <c r="D1148" s="167"/>
    </row>
    <row r="1149" spans="4:4" x14ac:dyDescent="0.2">
      <c r="D1149" s="167"/>
    </row>
    <row r="1150" spans="4:4" x14ac:dyDescent="0.2">
      <c r="D1150" s="167"/>
    </row>
    <row r="1151" spans="4:4" x14ac:dyDescent="0.2">
      <c r="D1151" s="167"/>
    </row>
    <row r="1152" spans="4:4" x14ac:dyDescent="0.2">
      <c r="D1152" s="167"/>
    </row>
    <row r="1153" spans="4:4" x14ac:dyDescent="0.2">
      <c r="D1153" s="167"/>
    </row>
    <row r="1154" spans="4:4" x14ac:dyDescent="0.2">
      <c r="D1154" s="167"/>
    </row>
    <row r="1155" spans="4:4" x14ac:dyDescent="0.2">
      <c r="D1155" s="167"/>
    </row>
    <row r="1156" spans="4:4" x14ac:dyDescent="0.2">
      <c r="D1156" s="167"/>
    </row>
    <row r="1157" spans="4:4" x14ac:dyDescent="0.2">
      <c r="D1157" s="167"/>
    </row>
    <row r="1158" spans="4:4" x14ac:dyDescent="0.2">
      <c r="D1158" s="167"/>
    </row>
    <row r="1159" spans="4:4" x14ac:dyDescent="0.2">
      <c r="D1159" s="167"/>
    </row>
    <row r="1160" spans="4:4" x14ac:dyDescent="0.2">
      <c r="D1160" s="167"/>
    </row>
    <row r="1161" spans="4:4" x14ac:dyDescent="0.2">
      <c r="D1161" s="167"/>
    </row>
    <row r="1162" spans="4:4" x14ac:dyDescent="0.2">
      <c r="D1162" s="167"/>
    </row>
    <row r="1163" spans="4:4" x14ac:dyDescent="0.2">
      <c r="D1163" s="167"/>
    </row>
    <row r="1164" spans="4:4" x14ac:dyDescent="0.2">
      <c r="D1164" s="167"/>
    </row>
    <row r="1165" spans="4:4" x14ac:dyDescent="0.2">
      <c r="D1165" s="167"/>
    </row>
    <row r="1166" spans="4:4" x14ac:dyDescent="0.2">
      <c r="D1166" s="167"/>
    </row>
    <row r="1167" spans="4:4" x14ac:dyDescent="0.2">
      <c r="D1167" s="167"/>
    </row>
    <row r="1168" spans="4:4" x14ac:dyDescent="0.2">
      <c r="D1168" s="167"/>
    </row>
    <row r="1169" spans="4:4" x14ac:dyDescent="0.2">
      <c r="D1169" s="167"/>
    </row>
    <row r="1170" spans="4:4" x14ac:dyDescent="0.2">
      <c r="D1170" s="167"/>
    </row>
    <row r="1171" spans="4:4" x14ac:dyDescent="0.2">
      <c r="D1171" s="167"/>
    </row>
    <row r="1172" spans="4:4" x14ac:dyDescent="0.2">
      <c r="D1172" s="167"/>
    </row>
    <row r="1173" spans="4:4" x14ac:dyDescent="0.2">
      <c r="D1173" s="167"/>
    </row>
    <row r="1174" spans="4:4" x14ac:dyDescent="0.2">
      <c r="D1174" s="167"/>
    </row>
    <row r="1175" spans="4:4" x14ac:dyDescent="0.2">
      <c r="D1175" s="167"/>
    </row>
    <row r="1176" spans="4:4" x14ac:dyDescent="0.2">
      <c r="D1176" s="167"/>
    </row>
    <row r="1177" spans="4:4" x14ac:dyDescent="0.2">
      <c r="D1177" s="167"/>
    </row>
    <row r="1178" spans="4:4" x14ac:dyDescent="0.2">
      <c r="D1178" s="167"/>
    </row>
    <row r="1179" spans="4:4" x14ac:dyDescent="0.2">
      <c r="D1179" s="167"/>
    </row>
    <row r="1180" spans="4:4" x14ac:dyDescent="0.2">
      <c r="D1180" s="167"/>
    </row>
    <row r="1181" spans="4:4" x14ac:dyDescent="0.2">
      <c r="D1181" s="167"/>
    </row>
    <row r="1182" spans="4:4" x14ac:dyDescent="0.2">
      <c r="D1182" s="167"/>
    </row>
    <row r="1183" spans="4:4" x14ac:dyDescent="0.2">
      <c r="D1183" s="167"/>
    </row>
    <row r="1184" spans="4:4" x14ac:dyDescent="0.2">
      <c r="D1184" s="167"/>
    </row>
    <row r="1185" spans="4:4" x14ac:dyDescent="0.2">
      <c r="D1185" s="167"/>
    </row>
    <row r="1186" spans="4:4" x14ac:dyDescent="0.2">
      <c r="D1186" s="167"/>
    </row>
    <row r="1187" spans="4:4" x14ac:dyDescent="0.2">
      <c r="D1187" s="167"/>
    </row>
    <row r="1188" spans="4:4" x14ac:dyDescent="0.2">
      <c r="D1188" s="167"/>
    </row>
    <row r="1189" spans="4:4" x14ac:dyDescent="0.2">
      <c r="D1189" s="167"/>
    </row>
    <row r="1190" spans="4:4" x14ac:dyDescent="0.2">
      <c r="D1190" s="167"/>
    </row>
    <row r="1191" spans="4:4" x14ac:dyDescent="0.2">
      <c r="D1191" s="167"/>
    </row>
    <row r="1192" spans="4:4" x14ac:dyDescent="0.2">
      <c r="D1192" s="167"/>
    </row>
    <row r="1193" spans="4:4" x14ac:dyDescent="0.2">
      <c r="D1193" s="167"/>
    </row>
    <row r="1194" spans="4:4" x14ac:dyDescent="0.2">
      <c r="D1194" s="167"/>
    </row>
    <row r="1195" spans="4:4" x14ac:dyDescent="0.2">
      <c r="D1195" s="167"/>
    </row>
    <row r="1196" spans="4:4" x14ac:dyDescent="0.2">
      <c r="D1196" s="167"/>
    </row>
    <row r="1197" spans="4:4" x14ac:dyDescent="0.2">
      <c r="D1197" s="167"/>
    </row>
    <row r="1198" spans="4:4" x14ac:dyDescent="0.2">
      <c r="D1198" s="167"/>
    </row>
    <row r="1199" spans="4:4" x14ac:dyDescent="0.2">
      <c r="D1199" s="167"/>
    </row>
    <row r="1200" spans="4:4" x14ac:dyDescent="0.2">
      <c r="D1200" s="167"/>
    </row>
    <row r="1201" spans="4:4" x14ac:dyDescent="0.2">
      <c r="D1201" s="167"/>
    </row>
    <row r="1202" spans="4:4" x14ac:dyDescent="0.2">
      <c r="D1202" s="167"/>
    </row>
    <row r="1203" spans="4:4" x14ac:dyDescent="0.2">
      <c r="D1203" s="167"/>
    </row>
    <row r="1204" spans="4:4" x14ac:dyDescent="0.2">
      <c r="D1204" s="167"/>
    </row>
    <row r="1205" spans="4:4" x14ac:dyDescent="0.2">
      <c r="D1205" s="167"/>
    </row>
    <row r="1206" spans="4:4" x14ac:dyDescent="0.2">
      <c r="D1206" s="167"/>
    </row>
    <row r="1207" spans="4:4" x14ac:dyDescent="0.2">
      <c r="D1207" s="167"/>
    </row>
    <row r="1208" spans="4:4" x14ac:dyDescent="0.2">
      <c r="D1208" s="167"/>
    </row>
    <row r="1209" spans="4:4" x14ac:dyDescent="0.2">
      <c r="D1209" s="167"/>
    </row>
    <row r="1210" spans="4:4" x14ac:dyDescent="0.2">
      <c r="D1210" s="167"/>
    </row>
    <row r="1211" spans="4:4" x14ac:dyDescent="0.2">
      <c r="D1211" s="167"/>
    </row>
    <row r="1212" spans="4:4" x14ac:dyDescent="0.2">
      <c r="D1212" s="167"/>
    </row>
    <row r="1213" spans="4:4" x14ac:dyDescent="0.2">
      <c r="D1213" s="167"/>
    </row>
    <row r="1214" spans="4:4" x14ac:dyDescent="0.2">
      <c r="D1214" s="167"/>
    </row>
    <row r="1215" spans="4:4" x14ac:dyDescent="0.2">
      <c r="D1215" s="167"/>
    </row>
    <row r="1216" spans="4:4" x14ac:dyDescent="0.2">
      <c r="D1216" s="167"/>
    </row>
    <row r="1217" spans="4:4" x14ac:dyDescent="0.2">
      <c r="D1217" s="167"/>
    </row>
    <row r="1218" spans="4:4" x14ac:dyDescent="0.2">
      <c r="D1218" s="167"/>
    </row>
    <row r="1219" spans="4:4" x14ac:dyDescent="0.2">
      <c r="D1219" s="167"/>
    </row>
    <row r="1220" spans="4:4" x14ac:dyDescent="0.2">
      <c r="D1220" s="167"/>
    </row>
    <row r="1221" spans="4:4" x14ac:dyDescent="0.2">
      <c r="D1221" s="167"/>
    </row>
    <row r="1222" spans="4:4" x14ac:dyDescent="0.2">
      <c r="D1222" s="167"/>
    </row>
    <row r="1223" spans="4:4" x14ac:dyDescent="0.2">
      <c r="D1223" s="167"/>
    </row>
    <row r="1224" spans="4:4" x14ac:dyDescent="0.2">
      <c r="D1224" s="167"/>
    </row>
    <row r="1225" spans="4:4" x14ac:dyDescent="0.2">
      <c r="D1225" s="167"/>
    </row>
    <row r="1226" spans="4:4" x14ac:dyDescent="0.2">
      <c r="D1226" s="167"/>
    </row>
    <row r="1227" spans="4:4" x14ac:dyDescent="0.2">
      <c r="D1227" s="167"/>
    </row>
    <row r="1228" spans="4:4" x14ac:dyDescent="0.2">
      <c r="D1228" s="167"/>
    </row>
    <row r="1229" spans="4:4" x14ac:dyDescent="0.2">
      <c r="D1229" s="167"/>
    </row>
    <row r="1230" spans="4:4" x14ac:dyDescent="0.2">
      <c r="D1230" s="167"/>
    </row>
    <row r="1231" spans="4:4" x14ac:dyDescent="0.2">
      <c r="D1231" s="167"/>
    </row>
    <row r="1232" spans="4:4" x14ac:dyDescent="0.2">
      <c r="D1232" s="167"/>
    </row>
    <row r="1233" spans="4:4" x14ac:dyDescent="0.2">
      <c r="D1233" s="167"/>
    </row>
    <row r="1234" spans="4:4" x14ac:dyDescent="0.2">
      <c r="D1234" s="167"/>
    </row>
    <row r="1235" spans="4:4" x14ac:dyDescent="0.2">
      <c r="D1235" s="167"/>
    </row>
    <row r="1236" spans="4:4" x14ac:dyDescent="0.2">
      <c r="D1236" s="167"/>
    </row>
    <row r="1237" spans="4:4" x14ac:dyDescent="0.2">
      <c r="D1237" s="167"/>
    </row>
    <row r="1238" spans="4:4" x14ac:dyDescent="0.2">
      <c r="D1238" s="167"/>
    </row>
    <row r="1239" spans="4:4" x14ac:dyDescent="0.2">
      <c r="D1239" s="167"/>
    </row>
    <row r="1240" spans="4:4" x14ac:dyDescent="0.2">
      <c r="D1240" s="167"/>
    </row>
    <row r="1241" spans="4:4" x14ac:dyDescent="0.2">
      <c r="D1241" s="167"/>
    </row>
    <row r="1242" spans="4:4" x14ac:dyDescent="0.2">
      <c r="D1242" s="167"/>
    </row>
    <row r="1243" spans="4:4" x14ac:dyDescent="0.2">
      <c r="D1243" s="167"/>
    </row>
    <row r="1244" spans="4:4" x14ac:dyDescent="0.2">
      <c r="D1244" s="167"/>
    </row>
    <row r="1245" spans="4:4" x14ac:dyDescent="0.2">
      <c r="D1245" s="167"/>
    </row>
    <row r="1246" spans="4:4" x14ac:dyDescent="0.2">
      <c r="D1246" s="167"/>
    </row>
    <row r="1247" spans="4:4" x14ac:dyDescent="0.2">
      <c r="D1247" s="167"/>
    </row>
    <row r="1248" spans="4:4" x14ac:dyDescent="0.2">
      <c r="D1248" s="167"/>
    </row>
    <row r="1249" spans="4:4" x14ac:dyDescent="0.2">
      <c r="D1249" s="167"/>
    </row>
    <row r="1250" spans="4:4" x14ac:dyDescent="0.2">
      <c r="D1250" s="167"/>
    </row>
    <row r="1251" spans="4:4" x14ac:dyDescent="0.2">
      <c r="D1251" s="167"/>
    </row>
    <row r="1252" spans="4:4" x14ac:dyDescent="0.2">
      <c r="D1252" s="167"/>
    </row>
    <row r="1253" spans="4:4" x14ac:dyDescent="0.2">
      <c r="D1253" s="167"/>
    </row>
    <row r="1254" spans="4:4" x14ac:dyDescent="0.2">
      <c r="D1254" s="167"/>
    </row>
    <row r="1255" spans="4:4" x14ac:dyDescent="0.2">
      <c r="D1255" s="167"/>
    </row>
    <row r="1256" spans="4:4" x14ac:dyDescent="0.2">
      <c r="D1256" s="167"/>
    </row>
    <row r="1257" spans="4:4" x14ac:dyDescent="0.2">
      <c r="D1257" s="167"/>
    </row>
    <row r="1258" spans="4:4" x14ac:dyDescent="0.2">
      <c r="D1258" s="167"/>
    </row>
    <row r="1259" spans="4:4" x14ac:dyDescent="0.2">
      <c r="D1259" s="167"/>
    </row>
    <row r="1260" spans="4:4" x14ac:dyDescent="0.2">
      <c r="D1260" s="167"/>
    </row>
    <row r="1261" spans="4:4" x14ac:dyDescent="0.2">
      <c r="D1261" s="167"/>
    </row>
    <row r="1262" spans="4:4" x14ac:dyDescent="0.2">
      <c r="D1262" s="167"/>
    </row>
    <row r="1263" spans="4:4" x14ac:dyDescent="0.2">
      <c r="D1263" s="167"/>
    </row>
    <row r="1264" spans="4:4" x14ac:dyDescent="0.2">
      <c r="D1264" s="167"/>
    </row>
    <row r="1265" spans="4:4" x14ac:dyDescent="0.2">
      <c r="D1265" s="167"/>
    </row>
    <row r="1266" spans="4:4" x14ac:dyDescent="0.2">
      <c r="D1266" s="167"/>
    </row>
    <row r="1267" spans="4:4" x14ac:dyDescent="0.2">
      <c r="D1267" s="167"/>
    </row>
    <row r="1268" spans="4:4" x14ac:dyDescent="0.2">
      <c r="D1268" s="167"/>
    </row>
    <row r="1269" spans="4:4" x14ac:dyDescent="0.2">
      <c r="D1269" s="167"/>
    </row>
    <row r="1270" spans="4:4" x14ac:dyDescent="0.2">
      <c r="D1270" s="167"/>
    </row>
    <row r="1271" spans="4:4" x14ac:dyDescent="0.2">
      <c r="D1271" s="167"/>
    </row>
    <row r="1272" spans="4:4" x14ac:dyDescent="0.2">
      <c r="D1272" s="167"/>
    </row>
    <row r="1273" spans="4:4" x14ac:dyDescent="0.2">
      <c r="D1273" s="167"/>
    </row>
    <row r="1274" spans="4:4" x14ac:dyDescent="0.2">
      <c r="D1274" s="167"/>
    </row>
    <row r="1275" spans="4:4" x14ac:dyDescent="0.2">
      <c r="D1275" s="167"/>
    </row>
    <row r="1276" spans="4:4" x14ac:dyDescent="0.2">
      <c r="D1276" s="167"/>
    </row>
    <row r="1277" spans="4:4" x14ac:dyDescent="0.2">
      <c r="D1277" s="167"/>
    </row>
    <row r="1278" spans="4:4" x14ac:dyDescent="0.2">
      <c r="D1278" s="167"/>
    </row>
    <row r="1279" spans="4:4" x14ac:dyDescent="0.2">
      <c r="D1279" s="167"/>
    </row>
    <row r="1280" spans="4:4" x14ac:dyDescent="0.2">
      <c r="D1280" s="167"/>
    </row>
    <row r="1281" spans="4:4" x14ac:dyDescent="0.2">
      <c r="D1281" s="167"/>
    </row>
    <row r="1282" spans="4:4" x14ac:dyDescent="0.2">
      <c r="D1282" s="167"/>
    </row>
    <row r="1283" spans="4:4" x14ac:dyDescent="0.2">
      <c r="D1283" s="167"/>
    </row>
    <row r="1284" spans="4:4" x14ac:dyDescent="0.2">
      <c r="D1284" s="167"/>
    </row>
    <row r="1285" spans="4:4" x14ac:dyDescent="0.2">
      <c r="D1285" s="167"/>
    </row>
    <row r="1286" spans="4:4" x14ac:dyDescent="0.2">
      <c r="D1286" s="167"/>
    </row>
    <row r="1287" spans="4:4" x14ac:dyDescent="0.2">
      <c r="D1287" s="167"/>
    </row>
    <row r="1288" spans="4:4" x14ac:dyDescent="0.2">
      <c r="D1288" s="167"/>
    </row>
    <row r="1289" spans="4:4" x14ac:dyDescent="0.2">
      <c r="D1289" s="167"/>
    </row>
    <row r="1290" spans="4:4" x14ac:dyDescent="0.2">
      <c r="D1290" s="167"/>
    </row>
    <row r="1291" spans="4:4" x14ac:dyDescent="0.2">
      <c r="D1291" s="167"/>
    </row>
    <row r="1292" spans="4:4" x14ac:dyDescent="0.2">
      <c r="D1292" s="167"/>
    </row>
    <row r="1293" spans="4:4" x14ac:dyDescent="0.2">
      <c r="D1293" s="167"/>
    </row>
    <row r="1294" spans="4:4" x14ac:dyDescent="0.2">
      <c r="D1294" s="167"/>
    </row>
    <row r="1295" spans="4:4" x14ac:dyDescent="0.2">
      <c r="D1295" s="167"/>
    </row>
    <row r="1296" spans="4:4" x14ac:dyDescent="0.2">
      <c r="D1296" s="167"/>
    </row>
    <row r="1297" spans="4:4" x14ac:dyDescent="0.2">
      <c r="D1297" s="167"/>
    </row>
    <row r="1298" spans="4:4" x14ac:dyDescent="0.2">
      <c r="D1298" s="167"/>
    </row>
    <row r="1299" spans="4:4" x14ac:dyDescent="0.2">
      <c r="D1299" s="167"/>
    </row>
    <row r="1300" spans="4:4" x14ac:dyDescent="0.2">
      <c r="D1300" s="167"/>
    </row>
    <row r="1301" spans="4:4" x14ac:dyDescent="0.2">
      <c r="D1301" s="167"/>
    </row>
    <row r="1302" spans="4:4" x14ac:dyDescent="0.2">
      <c r="D1302" s="167"/>
    </row>
    <row r="1303" spans="4:4" x14ac:dyDescent="0.2">
      <c r="D1303" s="167"/>
    </row>
    <row r="1304" spans="4:4" x14ac:dyDescent="0.2">
      <c r="D1304" s="167"/>
    </row>
    <row r="1305" spans="4:4" x14ac:dyDescent="0.2">
      <c r="D1305" s="167"/>
    </row>
    <row r="1306" spans="4:4" x14ac:dyDescent="0.2">
      <c r="D1306" s="167"/>
    </row>
    <row r="1307" spans="4:4" x14ac:dyDescent="0.2">
      <c r="D1307" s="167"/>
    </row>
    <row r="1308" spans="4:4" x14ac:dyDescent="0.2">
      <c r="D1308" s="167"/>
    </row>
    <row r="1309" spans="4:4" x14ac:dyDescent="0.2">
      <c r="D1309" s="167"/>
    </row>
    <row r="1310" spans="4:4" x14ac:dyDescent="0.2">
      <c r="D1310" s="167"/>
    </row>
    <row r="1311" spans="4:4" x14ac:dyDescent="0.2">
      <c r="D1311" s="167"/>
    </row>
    <row r="1312" spans="4:4" x14ac:dyDescent="0.2">
      <c r="D1312" s="167"/>
    </row>
    <row r="1313" spans="4:4" x14ac:dyDescent="0.2">
      <c r="D1313" s="167"/>
    </row>
    <row r="1314" spans="4:4" x14ac:dyDescent="0.2">
      <c r="D1314" s="167"/>
    </row>
    <row r="1315" spans="4:4" x14ac:dyDescent="0.2">
      <c r="D1315" s="167"/>
    </row>
    <row r="1316" spans="4:4" x14ac:dyDescent="0.2">
      <c r="D1316" s="167"/>
    </row>
    <row r="1317" spans="4:4" x14ac:dyDescent="0.2">
      <c r="D1317" s="167"/>
    </row>
    <row r="1318" spans="4:4" x14ac:dyDescent="0.2">
      <c r="D1318" s="167"/>
    </row>
    <row r="1319" spans="4:4" x14ac:dyDescent="0.2">
      <c r="D1319" s="167"/>
    </row>
    <row r="1320" spans="4:4" x14ac:dyDescent="0.2">
      <c r="D1320" s="167"/>
    </row>
    <row r="1321" spans="4:4" x14ac:dyDescent="0.2">
      <c r="D1321" s="167"/>
    </row>
    <row r="1322" spans="4:4" x14ac:dyDescent="0.2">
      <c r="D1322" s="167"/>
    </row>
    <row r="1323" spans="4:4" x14ac:dyDescent="0.2">
      <c r="D1323" s="167"/>
    </row>
    <row r="1324" spans="4:4" x14ac:dyDescent="0.2">
      <c r="D1324" s="167"/>
    </row>
    <row r="1325" spans="4:4" x14ac:dyDescent="0.2">
      <c r="D1325" s="167"/>
    </row>
    <row r="1326" spans="4:4" x14ac:dyDescent="0.2">
      <c r="D1326" s="167"/>
    </row>
    <row r="1327" spans="4:4" x14ac:dyDescent="0.2">
      <c r="D1327" s="167"/>
    </row>
    <row r="1328" spans="4:4" x14ac:dyDescent="0.2">
      <c r="D1328" s="167"/>
    </row>
    <row r="1329" spans="4:4" x14ac:dyDescent="0.2">
      <c r="D1329" s="167"/>
    </row>
    <row r="1330" spans="4:4" x14ac:dyDescent="0.2">
      <c r="D1330" s="167"/>
    </row>
    <row r="1331" spans="4:4" x14ac:dyDescent="0.2">
      <c r="D1331" s="167"/>
    </row>
    <row r="1332" spans="4:4" x14ac:dyDescent="0.2">
      <c r="D1332" s="167"/>
    </row>
    <row r="1333" spans="4:4" x14ac:dyDescent="0.2">
      <c r="D1333" s="167"/>
    </row>
    <row r="1334" spans="4:4" x14ac:dyDescent="0.2">
      <c r="D1334" s="167"/>
    </row>
    <row r="1335" spans="4:4" x14ac:dyDescent="0.2">
      <c r="D1335" s="167"/>
    </row>
    <row r="1336" spans="4:4" x14ac:dyDescent="0.2">
      <c r="D1336" s="167"/>
    </row>
    <row r="1337" spans="4:4" x14ac:dyDescent="0.2">
      <c r="D1337" s="167"/>
    </row>
    <row r="1338" spans="4:4" x14ac:dyDescent="0.2">
      <c r="D1338" s="167"/>
    </row>
    <row r="1339" spans="4:4" x14ac:dyDescent="0.2">
      <c r="D1339" s="167"/>
    </row>
    <row r="1340" spans="4:4" x14ac:dyDescent="0.2">
      <c r="D1340" s="167"/>
    </row>
    <row r="1341" spans="4:4" x14ac:dyDescent="0.2">
      <c r="D1341" s="167"/>
    </row>
    <row r="1342" spans="4:4" x14ac:dyDescent="0.2">
      <c r="D1342" s="167"/>
    </row>
    <row r="1343" spans="4:4" x14ac:dyDescent="0.2">
      <c r="D1343" s="167"/>
    </row>
    <row r="1344" spans="4:4" x14ac:dyDescent="0.2">
      <c r="D1344" s="167"/>
    </row>
    <row r="1345" spans="4:4" x14ac:dyDescent="0.2">
      <c r="D1345" s="167"/>
    </row>
    <row r="1346" spans="4:4" x14ac:dyDescent="0.2">
      <c r="D1346" s="167"/>
    </row>
    <row r="1347" spans="4:4" x14ac:dyDescent="0.2">
      <c r="D1347" s="167"/>
    </row>
    <row r="1348" spans="4:4" x14ac:dyDescent="0.2">
      <c r="D1348" s="167"/>
    </row>
    <row r="1349" spans="4:4" x14ac:dyDescent="0.2">
      <c r="D1349" s="167"/>
    </row>
    <row r="1350" spans="4:4" x14ac:dyDescent="0.2">
      <c r="D1350" s="167"/>
    </row>
    <row r="1351" spans="4:4" x14ac:dyDescent="0.2">
      <c r="D1351" s="167"/>
    </row>
    <row r="1352" spans="4:4" x14ac:dyDescent="0.2">
      <c r="D1352" s="167"/>
    </row>
    <row r="1353" spans="4:4" x14ac:dyDescent="0.2">
      <c r="D1353" s="167"/>
    </row>
    <row r="1354" spans="4:4" x14ac:dyDescent="0.2">
      <c r="D1354" s="167"/>
    </row>
    <row r="1355" spans="4:4" x14ac:dyDescent="0.2">
      <c r="D1355" s="167"/>
    </row>
    <row r="1356" spans="4:4" x14ac:dyDescent="0.2">
      <c r="D1356" s="167"/>
    </row>
    <row r="1357" spans="4:4" x14ac:dyDescent="0.2">
      <c r="D1357" s="167"/>
    </row>
    <row r="1358" spans="4:4" x14ac:dyDescent="0.2">
      <c r="D1358" s="167"/>
    </row>
    <row r="1359" spans="4:4" x14ac:dyDescent="0.2">
      <c r="D1359" s="167"/>
    </row>
    <row r="1360" spans="4:4" x14ac:dyDescent="0.2">
      <c r="D1360" s="167"/>
    </row>
    <row r="1361" spans="4:4" x14ac:dyDescent="0.2">
      <c r="D1361" s="167"/>
    </row>
    <row r="1362" spans="4:4" x14ac:dyDescent="0.2">
      <c r="D1362" s="167"/>
    </row>
    <row r="1363" spans="4:4" x14ac:dyDescent="0.2">
      <c r="D1363" s="167"/>
    </row>
    <row r="1364" spans="4:4" x14ac:dyDescent="0.2">
      <c r="D1364" s="167"/>
    </row>
    <row r="1365" spans="4:4" x14ac:dyDescent="0.2">
      <c r="D1365" s="167"/>
    </row>
    <row r="1366" spans="4:4" x14ac:dyDescent="0.2">
      <c r="D1366" s="167"/>
    </row>
    <row r="1367" spans="4:4" x14ac:dyDescent="0.2">
      <c r="D1367" s="167"/>
    </row>
    <row r="1368" spans="4:4" x14ac:dyDescent="0.2">
      <c r="D1368" s="167"/>
    </row>
    <row r="1369" spans="4:4" x14ac:dyDescent="0.2">
      <c r="D1369" s="167"/>
    </row>
    <row r="1370" spans="4:4" x14ac:dyDescent="0.2">
      <c r="D1370" s="167"/>
    </row>
    <row r="1371" spans="4:4" x14ac:dyDescent="0.2">
      <c r="D1371" s="167"/>
    </row>
    <row r="1372" spans="4:4" x14ac:dyDescent="0.2">
      <c r="D1372" s="167"/>
    </row>
    <row r="1373" spans="4:4" x14ac:dyDescent="0.2">
      <c r="D1373" s="167"/>
    </row>
    <row r="1374" spans="4:4" x14ac:dyDescent="0.2">
      <c r="D1374" s="167"/>
    </row>
    <row r="1375" spans="4:4" x14ac:dyDescent="0.2">
      <c r="D1375" s="167"/>
    </row>
    <row r="1376" spans="4:4" x14ac:dyDescent="0.2">
      <c r="D1376" s="167"/>
    </row>
    <row r="1377" spans="4:4" x14ac:dyDescent="0.2">
      <c r="D1377" s="167"/>
    </row>
    <row r="1378" spans="4:4" x14ac:dyDescent="0.2">
      <c r="D1378" s="167"/>
    </row>
    <row r="1379" spans="4:4" x14ac:dyDescent="0.2">
      <c r="D1379" s="167"/>
    </row>
    <row r="1380" spans="4:4" x14ac:dyDescent="0.2">
      <c r="D1380" s="167"/>
    </row>
    <row r="1381" spans="4:4" x14ac:dyDescent="0.2">
      <c r="D1381" s="167"/>
    </row>
    <row r="1382" spans="4:4" x14ac:dyDescent="0.2">
      <c r="D1382" s="167"/>
    </row>
    <row r="1383" spans="4:4" x14ac:dyDescent="0.2">
      <c r="D1383" s="167"/>
    </row>
    <row r="1384" spans="4:4" x14ac:dyDescent="0.2">
      <c r="D1384" s="167"/>
    </row>
    <row r="1385" spans="4:4" x14ac:dyDescent="0.2">
      <c r="D1385" s="167"/>
    </row>
    <row r="1386" spans="4:4" x14ac:dyDescent="0.2">
      <c r="D1386" s="167"/>
    </row>
    <row r="1387" spans="4:4" x14ac:dyDescent="0.2">
      <c r="D1387" s="167"/>
    </row>
    <row r="1388" spans="4:4" x14ac:dyDescent="0.2">
      <c r="D1388" s="167"/>
    </row>
    <row r="1389" spans="4:4" x14ac:dyDescent="0.2">
      <c r="D1389" s="167"/>
    </row>
    <row r="1390" spans="4:4" x14ac:dyDescent="0.2">
      <c r="D1390" s="167"/>
    </row>
    <row r="1391" spans="4:4" x14ac:dyDescent="0.2">
      <c r="D1391" s="167"/>
    </row>
    <row r="1392" spans="4:4" x14ac:dyDescent="0.2">
      <c r="D1392" s="167"/>
    </row>
    <row r="1393" spans="4:4" x14ac:dyDescent="0.2">
      <c r="D1393" s="167"/>
    </row>
    <row r="1394" spans="4:4" x14ac:dyDescent="0.2">
      <c r="D1394" s="167"/>
    </row>
    <row r="1395" spans="4:4" x14ac:dyDescent="0.2">
      <c r="D1395" s="167"/>
    </row>
    <row r="1396" spans="4:4" x14ac:dyDescent="0.2">
      <c r="D1396" s="167"/>
    </row>
    <row r="1397" spans="4:4" x14ac:dyDescent="0.2">
      <c r="D1397" s="167"/>
    </row>
    <row r="1398" spans="4:4" x14ac:dyDescent="0.2">
      <c r="D1398" s="167"/>
    </row>
    <row r="1399" spans="4:4" x14ac:dyDescent="0.2">
      <c r="D1399" s="167"/>
    </row>
    <row r="1400" spans="4:4" x14ac:dyDescent="0.2">
      <c r="D1400" s="167"/>
    </row>
    <row r="1401" spans="4:4" x14ac:dyDescent="0.2">
      <c r="D1401" s="167"/>
    </row>
    <row r="1402" spans="4:4" x14ac:dyDescent="0.2">
      <c r="D1402" s="167"/>
    </row>
    <row r="1403" spans="4:4" x14ac:dyDescent="0.2">
      <c r="D1403" s="167"/>
    </row>
    <row r="1404" spans="4:4" x14ac:dyDescent="0.2">
      <c r="D1404" s="167"/>
    </row>
    <row r="1405" spans="4:4" x14ac:dyDescent="0.2">
      <c r="D1405" s="167"/>
    </row>
    <row r="1406" spans="4:4" x14ac:dyDescent="0.2">
      <c r="D1406" s="167"/>
    </row>
    <row r="1407" spans="4:4" x14ac:dyDescent="0.2">
      <c r="D1407" s="167"/>
    </row>
    <row r="1408" spans="4:4" x14ac:dyDescent="0.2">
      <c r="D1408" s="167"/>
    </row>
    <row r="1409" spans="4:4" x14ac:dyDescent="0.2">
      <c r="D1409" s="167"/>
    </row>
    <row r="1410" spans="4:4" x14ac:dyDescent="0.2">
      <c r="D1410" s="167"/>
    </row>
    <row r="1411" spans="4:4" x14ac:dyDescent="0.2">
      <c r="D1411" s="167"/>
    </row>
    <row r="1412" spans="4:4" x14ac:dyDescent="0.2">
      <c r="D1412" s="167"/>
    </row>
    <row r="1413" spans="4:4" x14ac:dyDescent="0.2">
      <c r="D1413" s="167"/>
    </row>
    <row r="1414" spans="4:4" x14ac:dyDescent="0.2">
      <c r="D1414" s="167"/>
    </row>
    <row r="1415" spans="4:4" x14ac:dyDescent="0.2">
      <c r="D1415" s="167"/>
    </row>
    <row r="1416" spans="4:4" x14ac:dyDescent="0.2">
      <c r="D1416" s="167"/>
    </row>
    <row r="1417" spans="4:4" x14ac:dyDescent="0.2">
      <c r="D1417" s="167"/>
    </row>
    <row r="1418" spans="4:4" x14ac:dyDescent="0.2">
      <c r="D1418" s="167"/>
    </row>
    <row r="1419" spans="4:4" x14ac:dyDescent="0.2">
      <c r="D1419" s="167"/>
    </row>
    <row r="1420" spans="4:4" x14ac:dyDescent="0.2">
      <c r="D1420" s="167"/>
    </row>
    <row r="1421" spans="4:4" x14ac:dyDescent="0.2">
      <c r="D1421" s="167"/>
    </row>
    <row r="1422" spans="4:4" x14ac:dyDescent="0.2">
      <c r="D1422" s="167"/>
    </row>
    <row r="1423" spans="4:4" x14ac:dyDescent="0.2">
      <c r="D1423" s="167"/>
    </row>
    <row r="1424" spans="4:4" x14ac:dyDescent="0.2">
      <c r="D1424" s="167"/>
    </row>
    <row r="1425" spans="4:4" x14ac:dyDescent="0.2">
      <c r="D1425" s="167"/>
    </row>
    <row r="1426" spans="4:4" x14ac:dyDescent="0.2">
      <c r="D1426" s="167"/>
    </row>
    <row r="1427" spans="4:4" x14ac:dyDescent="0.2">
      <c r="D1427" s="167"/>
    </row>
    <row r="1428" spans="4:4" x14ac:dyDescent="0.2">
      <c r="D1428" s="167"/>
    </row>
    <row r="1429" spans="4:4" x14ac:dyDescent="0.2">
      <c r="D1429" s="167"/>
    </row>
    <row r="1430" spans="4:4" x14ac:dyDescent="0.2">
      <c r="D1430" s="167"/>
    </row>
    <row r="1431" spans="4:4" x14ac:dyDescent="0.2">
      <c r="D1431" s="167"/>
    </row>
    <row r="1432" spans="4:4" x14ac:dyDescent="0.2">
      <c r="D1432" s="167"/>
    </row>
    <row r="1433" spans="4:4" x14ac:dyDescent="0.2">
      <c r="D1433" s="167"/>
    </row>
    <row r="1434" spans="4:4" x14ac:dyDescent="0.2">
      <c r="D1434" s="167"/>
    </row>
    <row r="1435" spans="4:4" x14ac:dyDescent="0.2">
      <c r="D1435" s="167"/>
    </row>
    <row r="1436" spans="4:4" x14ac:dyDescent="0.2">
      <c r="D1436" s="167"/>
    </row>
    <row r="1437" spans="4:4" x14ac:dyDescent="0.2">
      <c r="D1437" s="167"/>
    </row>
    <row r="1438" spans="4:4" x14ac:dyDescent="0.2">
      <c r="D1438" s="167"/>
    </row>
    <row r="1439" spans="4:4" x14ac:dyDescent="0.2">
      <c r="D1439" s="167"/>
    </row>
    <row r="1440" spans="4:4" x14ac:dyDescent="0.2">
      <c r="D1440" s="167"/>
    </row>
    <row r="1441" spans="4:4" x14ac:dyDescent="0.2">
      <c r="D1441" s="167"/>
    </row>
    <row r="1442" spans="4:4" x14ac:dyDescent="0.2">
      <c r="D1442" s="167"/>
    </row>
    <row r="1443" spans="4:4" x14ac:dyDescent="0.2">
      <c r="D1443" s="167"/>
    </row>
    <row r="1444" spans="4:4" x14ac:dyDescent="0.2">
      <c r="D1444" s="167"/>
    </row>
    <row r="1445" spans="4:4" x14ac:dyDescent="0.2">
      <c r="D1445" s="167"/>
    </row>
    <row r="1446" spans="4:4" x14ac:dyDescent="0.2">
      <c r="D1446" s="167"/>
    </row>
    <row r="1447" spans="4:4" x14ac:dyDescent="0.2">
      <c r="D1447" s="167"/>
    </row>
    <row r="1448" spans="4:4" x14ac:dyDescent="0.2">
      <c r="D1448" s="167"/>
    </row>
    <row r="1449" spans="4:4" x14ac:dyDescent="0.2">
      <c r="D1449" s="167"/>
    </row>
    <row r="1450" spans="4:4" x14ac:dyDescent="0.2">
      <c r="D1450" s="167"/>
    </row>
    <row r="1451" spans="4:4" x14ac:dyDescent="0.2">
      <c r="D1451" s="167"/>
    </row>
    <row r="1452" spans="4:4" x14ac:dyDescent="0.2">
      <c r="D1452" s="167"/>
    </row>
    <row r="1453" spans="4:4" x14ac:dyDescent="0.2">
      <c r="D1453" s="167"/>
    </row>
    <row r="1454" spans="4:4" x14ac:dyDescent="0.2">
      <c r="D1454" s="167"/>
    </row>
    <row r="1455" spans="4:4" x14ac:dyDescent="0.2">
      <c r="D1455" s="167"/>
    </row>
    <row r="1456" spans="4:4" x14ac:dyDescent="0.2">
      <c r="D1456" s="167"/>
    </row>
    <row r="1457" spans="4:4" x14ac:dyDescent="0.2">
      <c r="D1457" s="167"/>
    </row>
    <row r="1458" spans="4:4" x14ac:dyDescent="0.2">
      <c r="D1458" s="167"/>
    </row>
    <row r="1459" spans="4:4" x14ac:dyDescent="0.2">
      <c r="D1459" s="167"/>
    </row>
    <row r="1460" spans="4:4" x14ac:dyDescent="0.2">
      <c r="D1460" s="167"/>
    </row>
    <row r="1461" spans="4:4" x14ac:dyDescent="0.2">
      <c r="D1461" s="167"/>
    </row>
    <row r="1462" spans="4:4" x14ac:dyDescent="0.2">
      <c r="D1462" s="167"/>
    </row>
    <row r="1463" spans="4:4" x14ac:dyDescent="0.2">
      <c r="D1463" s="167"/>
    </row>
    <row r="1464" spans="4:4" x14ac:dyDescent="0.2">
      <c r="D1464" s="167"/>
    </row>
    <row r="1465" spans="4:4" x14ac:dyDescent="0.2">
      <c r="D1465" s="167"/>
    </row>
    <row r="1466" spans="4:4" x14ac:dyDescent="0.2">
      <c r="D1466" s="167"/>
    </row>
    <row r="1467" spans="4:4" x14ac:dyDescent="0.2">
      <c r="D1467" s="167"/>
    </row>
    <row r="1468" spans="4:4" x14ac:dyDescent="0.2">
      <c r="D1468" s="167"/>
    </row>
    <row r="1469" spans="4:4" x14ac:dyDescent="0.2">
      <c r="D1469" s="167"/>
    </row>
    <row r="1470" spans="4:4" x14ac:dyDescent="0.2">
      <c r="D1470" s="167"/>
    </row>
    <row r="1471" spans="4:4" x14ac:dyDescent="0.2">
      <c r="D1471" s="167"/>
    </row>
    <row r="1472" spans="4:4" x14ac:dyDescent="0.2">
      <c r="D1472" s="167"/>
    </row>
    <row r="1473" spans="4:4" x14ac:dyDescent="0.2">
      <c r="D1473" s="167"/>
    </row>
    <row r="1474" spans="4:4" x14ac:dyDescent="0.2">
      <c r="D1474" s="167"/>
    </row>
    <row r="1475" spans="4:4" x14ac:dyDescent="0.2">
      <c r="D1475" s="167"/>
    </row>
    <row r="1476" spans="4:4" x14ac:dyDescent="0.2">
      <c r="D1476" s="167"/>
    </row>
    <row r="1477" spans="4:4" x14ac:dyDescent="0.2">
      <c r="D1477" s="167"/>
    </row>
    <row r="1478" spans="4:4" x14ac:dyDescent="0.2">
      <c r="D1478" s="167"/>
    </row>
    <row r="1479" spans="4:4" x14ac:dyDescent="0.2">
      <c r="D1479" s="167"/>
    </row>
    <row r="1480" spans="4:4" x14ac:dyDescent="0.2">
      <c r="D1480" s="167"/>
    </row>
    <row r="1481" spans="4:4" x14ac:dyDescent="0.2">
      <c r="D1481" s="167"/>
    </row>
    <row r="1482" spans="4:4" x14ac:dyDescent="0.2">
      <c r="D1482" s="167"/>
    </row>
    <row r="1483" spans="4:4" x14ac:dyDescent="0.2">
      <c r="D1483" s="167"/>
    </row>
    <row r="1484" spans="4:4" x14ac:dyDescent="0.2">
      <c r="D1484" s="167"/>
    </row>
    <row r="1485" spans="4:4" x14ac:dyDescent="0.2">
      <c r="D1485" s="167"/>
    </row>
    <row r="1486" spans="4:4" x14ac:dyDescent="0.2">
      <c r="D1486" s="167"/>
    </row>
    <row r="1487" spans="4:4" x14ac:dyDescent="0.2">
      <c r="D1487" s="167"/>
    </row>
    <row r="1488" spans="4:4" x14ac:dyDescent="0.2">
      <c r="D1488" s="167"/>
    </row>
    <row r="1489" spans="4:4" x14ac:dyDescent="0.2">
      <c r="D1489" s="167"/>
    </row>
    <row r="1490" spans="4:4" x14ac:dyDescent="0.2">
      <c r="D1490" s="167"/>
    </row>
    <row r="1491" spans="4:4" x14ac:dyDescent="0.2">
      <c r="D1491" s="167"/>
    </row>
    <row r="1492" spans="4:4" x14ac:dyDescent="0.2">
      <c r="D1492" s="167"/>
    </row>
    <row r="1493" spans="4:4" x14ac:dyDescent="0.2">
      <c r="D1493" s="167"/>
    </row>
    <row r="1494" spans="4:4" x14ac:dyDescent="0.2">
      <c r="D1494" s="167"/>
    </row>
    <row r="1495" spans="4:4" x14ac:dyDescent="0.2">
      <c r="D1495" s="167"/>
    </row>
    <row r="1496" spans="4:4" x14ac:dyDescent="0.2">
      <c r="D1496" s="167"/>
    </row>
    <row r="1497" spans="4:4" x14ac:dyDescent="0.2">
      <c r="D1497" s="167"/>
    </row>
    <row r="1498" spans="4:4" x14ac:dyDescent="0.2">
      <c r="D1498" s="167"/>
    </row>
    <row r="1499" spans="4:4" x14ac:dyDescent="0.2">
      <c r="D1499" s="167"/>
    </row>
    <row r="1500" spans="4:4" x14ac:dyDescent="0.2">
      <c r="D1500" s="167"/>
    </row>
    <row r="1501" spans="4:4" x14ac:dyDescent="0.2">
      <c r="D1501" s="167"/>
    </row>
    <row r="1502" spans="4:4" x14ac:dyDescent="0.2">
      <c r="D1502" s="167"/>
    </row>
    <row r="1503" spans="4:4" x14ac:dyDescent="0.2">
      <c r="D1503" s="167"/>
    </row>
    <row r="1504" spans="4:4" x14ac:dyDescent="0.2">
      <c r="D1504" s="167"/>
    </row>
    <row r="1505" spans="4:4" x14ac:dyDescent="0.2">
      <c r="D1505" s="167"/>
    </row>
    <row r="1506" spans="4:4" x14ac:dyDescent="0.2">
      <c r="D1506" s="167"/>
    </row>
    <row r="1507" spans="4:4" x14ac:dyDescent="0.2">
      <c r="D1507" s="167"/>
    </row>
    <row r="1508" spans="4:4" x14ac:dyDescent="0.2">
      <c r="D1508" s="167"/>
    </row>
    <row r="1509" spans="4:4" x14ac:dyDescent="0.2">
      <c r="D1509" s="167"/>
    </row>
    <row r="1510" spans="4:4" x14ac:dyDescent="0.2">
      <c r="D1510" s="167"/>
    </row>
    <row r="1511" spans="4:4" x14ac:dyDescent="0.2">
      <c r="D1511" s="167"/>
    </row>
    <row r="1512" spans="4:4" x14ac:dyDescent="0.2">
      <c r="D1512" s="167"/>
    </row>
    <row r="1513" spans="4:4" x14ac:dyDescent="0.2">
      <c r="D1513" s="167"/>
    </row>
    <row r="1514" spans="4:4" x14ac:dyDescent="0.2">
      <c r="D1514" s="167"/>
    </row>
    <row r="1515" spans="4:4" x14ac:dyDescent="0.2">
      <c r="D1515" s="167"/>
    </row>
    <row r="1516" spans="4:4" x14ac:dyDescent="0.2">
      <c r="D1516" s="167"/>
    </row>
    <row r="1517" spans="4:4" x14ac:dyDescent="0.2">
      <c r="D1517" s="167"/>
    </row>
    <row r="1518" spans="4:4" x14ac:dyDescent="0.2">
      <c r="D1518" s="167"/>
    </row>
    <row r="1519" spans="4:4" x14ac:dyDescent="0.2">
      <c r="D1519" s="167"/>
    </row>
    <row r="1520" spans="4:4" x14ac:dyDescent="0.2">
      <c r="D1520" s="167"/>
    </row>
    <row r="1521" spans="4:4" x14ac:dyDescent="0.2">
      <c r="D1521" s="167"/>
    </row>
    <row r="1522" spans="4:4" x14ac:dyDescent="0.2">
      <c r="D1522" s="167"/>
    </row>
    <row r="1523" spans="4:4" x14ac:dyDescent="0.2">
      <c r="D1523" s="167"/>
    </row>
    <row r="1524" spans="4:4" x14ac:dyDescent="0.2">
      <c r="D1524" s="167"/>
    </row>
    <row r="1525" spans="4:4" x14ac:dyDescent="0.2">
      <c r="D1525" s="167"/>
    </row>
    <row r="1526" spans="4:4" x14ac:dyDescent="0.2">
      <c r="D1526" s="167"/>
    </row>
    <row r="1527" spans="4:4" x14ac:dyDescent="0.2">
      <c r="D1527" s="167"/>
    </row>
    <row r="1528" spans="4:4" x14ac:dyDescent="0.2">
      <c r="D1528" s="167"/>
    </row>
    <row r="1529" spans="4:4" x14ac:dyDescent="0.2">
      <c r="D1529" s="167"/>
    </row>
    <row r="1530" spans="4:4" x14ac:dyDescent="0.2">
      <c r="D1530" s="167"/>
    </row>
    <row r="1531" spans="4:4" x14ac:dyDescent="0.2">
      <c r="D1531" s="167"/>
    </row>
    <row r="1532" spans="4:4" x14ac:dyDescent="0.2">
      <c r="D1532" s="167"/>
    </row>
    <row r="1533" spans="4:4" x14ac:dyDescent="0.2">
      <c r="D1533" s="167"/>
    </row>
    <row r="1534" spans="4:4" x14ac:dyDescent="0.2">
      <c r="D1534" s="167"/>
    </row>
    <row r="1535" spans="4:4" x14ac:dyDescent="0.2">
      <c r="D1535" s="167"/>
    </row>
    <row r="1536" spans="4:4" x14ac:dyDescent="0.2">
      <c r="D1536" s="167"/>
    </row>
    <row r="1537" spans="4:4" x14ac:dyDescent="0.2">
      <c r="D1537" s="167"/>
    </row>
    <row r="1538" spans="4:4" x14ac:dyDescent="0.2">
      <c r="D1538" s="167"/>
    </row>
    <row r="1539" spans="4:4" x14ac:dyDescent="0.2">
      <c r="D1539" s="167"/>
    </row>
    <row r="1540" spans="4:4" x14ac:dyDescent="0.2">
      <c r="D1540" s="167"/>
    </row>
    <row r="1541" spans="4:4" x14ac:dyDescent="0.2">
      <c r="D1541" s="167"/>
    </row>
    <row r="1542" spans="4:4" x14ac:dyDescent="0.2">
      <c r="D1542" s="167"/>
    </row>
    <row r="1543" spans="4:4" x14ac:dyDescent="0.2">
      <c r="D1543" s="167"/>
    </row>
    <row r="1544" spans="4:4" x14ac:dyDescent="0.2">
      <c r="D1544" s="167"/>
    </row>
    <row r="1545" spans="4:4" x14ac:dyDescent="0.2">
      <c r="D1545" s="167"/>
    </row>
    <row r="1546" spans="4:4" x14ac:dyDescent="0.2">
      <c r="D1546" s="167"/>
    </row>
    <row r="1547" spans="4:4" x14ac:dyDescent="0.2">
      <c r="D1547" s="167"/>
    </row>
    <row r="1548" spans="4:4" x14ac:dyDescent="0.2">
      <c r="D1548" s="167"/>
    </row>
    <row r="1549" spans="4:4" x14ac:dyDescent="0.2">
      <c r="D1549" s="167"/>
    </row>
    <row r="1550" spans="4:4" x14ac:dyDescent="0.2">
      <c r="D1550" s="167"/>
    </row>
    <row r="1551" spans="4:4" x14ac:dyDescent="0.2">
      <c r="D1551" s="167"/>
    </row>
    <row r="1552" spans="4:4" x14ac:dyDescent="0.2">
      <c r="D1552" s="167"/>
    </row>
    <row r="1553" spans="4:4" x14ac:dyDescent="0.2">
      <c r="D1553" s="167"/>
    </row>
    <row r="1554" spans="4:4" x14ac:dyDescent="0.2">
      <c r="D1554" s="167"/>
    </row>
    <row r="1555" spans="4:4" x14ac:dyDescent="0.2">
      <c r="D1555" s="167"/>
    </row>
    <row r="1556" spans="4:4" x14ac:dyDescent="0.2">
      <c r="D1556" s="167"/>
    </row>
    <row r="1557" spans="4:4" x14ac:dyDescent="0.2">
      <c r="D1557" s="167"/>
    </row>
    <row r="1558" spans="4:4" x14ac:dyDescent="0.2">
      <c r="D1558" s="167"/>
    </row>
    <row r="1559" spans="4:4" x14ac:dyDescent="0.2">
      <c r="D1559" s="167"/>
    </row>
    <row r="1560" spans="4:4" x14ac:dyDescent="0.2">
      <c r="D1560" s="167"/>
    </row>
    <row r="1561" spans="4:4" x14ac:dyDescent="0.2">
      <c r="D1561" s="167"/>
    </row>
    <row r="1562" spans="4:4" x14ac:dyDescent="0.2">
      <c r="D1562" s="167"/>
    </row>
    <row r="1563" spans="4:4" x14ac:dyDescent="0.2">
      <c r="D1563" s="167"/>
    </row>
    <row r="1564" spans="4:4" x14ac:dyDescent="0.2">
      <c r="D1564" s="167"/>
    </row>
    <row r="1565" spans="4:4" x14ac:dyDescent="0.2">
      <c r="D1565" s="167"/>
    </row>
    <row r="1566" spans="4:4" x14ac:dyDescent="0.2">
      <c r="D1566" s="167"/>
    </row>
    <row r="1567" spans="4:4" x14ac:dyDescent="0.2">
      <c r="D1567" s="167"/>
    </row>
    <row r="1568" spans="4:4" x14ac:dyDescent="0.2">
      <c r="D1568" s="167"/>
    </row>
    <row r="1569" spans="4:4" x14ac:dyDescent="0.2">
      <c r="D1569" s="167"/>
    </row>
    <row r="1570" spans="4:4" x14ac:dyDescent="0.2">
      <c r="D1570" s="167"/>
    </row>
    <row r="1571" spans="4:4" x14ac:dyDescent="0.2">
      <c r="D1571" s="167"/>
    </row>
    <row r="1572" spans="4:4" x14ac:dyDescent="0.2">
      <c r="D1572" s="167"/>
    </row>
    <row r="1573" spans="4:4" x14ac:dyDescent="0.2">
      <c r="D1573" s="167"/>
    </row>
    <row r="1574" spans="4:4" x14ac:dyDescent="0.2">
      <c r="D1574" s="167"/>
    </row>
    <row r="1575" spans="4:4" x14ac:dyDescent="0.2">
      <c r="D1575" s="167"/>
    </row>
    <row r="1576" spans="4:4" x14ac:dyDescent="0.2">
      <c r="D1576" s="167"/>
    </row>
    <row r="1577" spans="4:4" x14ac:dyDescent="0.2">
      <c r="D1577" s="167"/>
    </row>
    <row r="1578" spans="4:4" x14ac:dyDescent="0.2">
      <c r="D1578" s="167"/>
    </row>
    <row r="1579" spans="4:4" x14ac:dyDescent="0.2">
      <c r="D1579" s="167"/>
    </row>
    <row r="1580" spans="4:4" x14ac:dyDescent="0.2">
      <c r="D1580" s="167"/>
    </row>
    <row r="1581" spans="4:4" x14ac:dyDescent="0.2">
      <c r="D1581" s="167"/>
    </row>
    <row r="1582" spans="4:4" x14ac:dyDescent="0.2">
      <c r="D1582" s="167"/>
    </row>
    <row r="1583" spans="4:4" x14ac:dyDescent="0.2">
      <c r="D1583" s="167"/>
    </row>
    <row r="1584" spans="4:4" x14ac:dyDescent="0.2">
      <c r="D1584" s="167"/>
    </row>
    <row r="1585" spans="4:4" x14ac:dyDescent="0.2">
      <c r="D1585" s="167"/>
    </row>
    <row r="1586" spans="4:4" x14ac:dyDescent="0.2">
      <c r="D1586" s="167"/>
    </row>
    <row r="1587" spans="4:4" x14ac:dyDescent="0.2">
      <c r="D1587" s="167"/>
    </row>
    <row r="1588" spans="4:4" x14ac:dyDescent="0.2">
      <c r="D1588" s="167"/>
    </row>
    <row r="1589" spans="4:4" x14ac:dyDescent="0.2">
      <c r="D1589" s="167"/>
    </row>
    <row r="1590" spans="4:4" x14ac:dyDescent="0.2">
      <c r="D1590" s="167"/>
    </row>
    <row r="1591" spans="4:4" x14ac:dyDescent="0.2">
      <c r="D1591" s="167"/>
    </row>
    <row r="1592" spans="4:4" x14ac:dyDescent="0.2">
      <c r="D1592" s="167"/>
    </row>
    <row r="1593" spans="4:4" x14ac:dyDescent="0.2">
      <c r="D1593" s="167"/>
    </row>
    <row r="1594" spans="4:4" x14ac:dyDescent="0.2">
      <c r="D1594" s="167"/>
    </row>
    <row r="1595" spans="4:4" x14ac:dyDescent="0.2">
      <c r="D1595" s="167"/>
    </row>
    <row r="1596" spans="4:4" x14ac:dyDescent="0.2">
      <c r="D1596" s="167"/>
    </row>
    <row r="1597" spans="4:4" x14ac:dyDescent="0.2">
      <c r="D1597" s="167"/>
    </row>
    <row r="1598" spans="4:4" x14ac:dyDescent="0.2">
      <c r="D1598" s="167"/>
    </row>
    <row r="1599" spans="4:4" x14ac:dyDescent="0.2">
      <c r="D1599" s="167"/>
    </row>
    <row r="1600" spans="4:4" x14ac:dyDescent="0.2">
      <c r="D1600" s="167"/>
    </row>
    <row r="1601" spans="4:4" x14ac:dyDescent="0.2">
      <c r="D1601" s="167"/>
    </row>
    <row r="1602" spans="4:4" x14ac:dyDescent="0.2">
      <c r="D1602" s="167"/>
    </row>
    <row r="1603" spans="4:4" x14ac:dyDescent="0.2">
      <c r="D1603" s="167"/>
    </row>
    <row r="1604" spans="4:4" x14ac:dyDescent="0.2">
      <c r="D1604" s="167"/>
    </row>
    <row r="1605" spans="4:4" x14ac:dyDescent="0.2">
      <c r="D1605" s="167"/>
    </row>
    <row r="1606" spans="4:4" x14ac:dyDescent="0.2">
      <c r="D1606" s="167"/>
    </row>
    <row r="1607" spans="4:4" x14ac:dyDescent="0.2">
      <c r="D1607" s="167"/>
    </row>
    <row r="1608" spans="4:4" x14ac:dyDescent="0.2">
      <c r="D1608" s="167"/>
    </row>
    <row r="1609" spans="4:4" x14ac:dyDescent="0.2">
      <c r="D1609" s="167"/>
    </row>
    <row r="1610" spans="4:4" x14ac:dyDescent="0.2">
      <c r="D1610" s="167"/>
    </row>
    <row r="1611" spans="4:4" x14ac:dyDescent="0.2">
      <c r="D1611" s="167"/>
    </row>
    <row r="1612" spans="4:4" x14ac:dyDescent="0.2">
      <c r="D1612" s="167"/>
    </row>
    <row r="1613" spans="4:4" x14ac:dyDescent="0.2">
      <c r="D1613" s="167"/>
    </row>
    <row r="1614" spans="4:4" x14ac:dyDescent="0.2">
      <c r="D1614" s="167"/>
    </row>
    <row r="1615" spans="4:4" x14ac:dyDescent="0.2">
      <c r="D1615" s="167"/>
    </row>
    <row r="1616" spans="4:4" x14ac:dyDescent="0.2">
      <c r="D1616" s="167"/>
    </row>
    <row r="1617" spans="4:4" x14ac:dyDescent="0.2">
      <c r="D1617" s="167"/>
    </row>
    <row r="1618" spans="4:4" x14ac:dyDescent="0.2">
      <c r="D1618" s="167"/>
    </row>
    <row r="1619" spans="4:4" x14ac:dyDescent="0.2">
      <c r="D1619" s="167"/>
    </row>
    <row r="1620" spans="4:4" x14ac:dyDescent="0.2">
      <c r="D1620" s="167"/>
    </row>
    <row r="1621" spans="4:4" x14ac:dyDescent="0.2">
      <c r="D1621" s="167"/>
    </row>
    <row r="1622" spans="4:4" x14ac:dyDescent="0.2">
      <c r="D1622" s="167"/>
    </row>
    <row r="1623" spans="4:4" x14ac:dyDescent="0.2">
      <c r="D1623" s="167"/>
    </row>
    <row r="1624" spans="4:4" x14ac:dyDescent="0.2">
      <c r="D1624" s="167"/>
    </row>
    <row r="1625" spans="4:4" x14ac:dyDescent="0.2">
      <c r="D1625" s="167"/>
    </row>
    <row r="1626" spans="4:4" x14ac:dyDescent="0.2">
      <c r="D1626" s="167"/>
    </row>
    <row r="1627" spans="4:4" x14ac:dyDescent="0.2">
      <c r="D1627" s="167"/>
    </row>
    <row r="1628" spans="4:4" x14ac:dyDescent="0.2">
      <c r="D1628" s="167"/>
    </row>
    <row r="1629" spans="4:4" x14ac:dyDescent="0.2">
      <c r="D1629" s="167"/>
    </row>
    <row r="1630" spans="4:4" x14ac:dyDescent="0.2">
      <c r="D1630" s="167"/>
    </row>
    <row r="1631" spans="4:4" x14ac:dyDescent="0.2">
      <c r="D1631" s="167"/>
    </row>
    <row r="1632" spans="4:4" x14ac:dyDescent="0.2">
      <c r="D1632" s="167"/>
    </row>
    <row r="1633" spans="4:4" x14ac:dyDescent="0.2">
      <c r="D1633" s="167"/>
    </row>
    <row r="1634" spans="4:4" x14ac:dyDescent="0.2">
      <c r="D1634" s="167"/>
    </row>
    <row r="1635" spans="4:4" x14ac:dyDescent="0.2">
      <c r="D1635" s="167"/>
    </row>
    <row r="1636" spans="4:4" x14ac:dyDescent="0.2">
      <c r="D1636" s="167"/>
    </row>
    <row r="1637" spans="4:4" x14ac:dyDescent="0.2">
      <c r="D1637" s="167"/>
    </row>
    <row r="1638" spans="4:4" x14ac:dyDescent="0.2">
      <c r="D1638" s="167"/>
    </row>
    <row r="1639" spans="4:4" x14ac:dyDescent="0.2">
      <c r="D1639" s="167"/>
    </row>
    <row r="1640" spans="4:4" x14ac:dyDescent="0.2">
      <c r="D1640" s="167"/>
    </row>
    <row r="1641" spans="4:4" x14ac:dyDescent="0.2">
      <c r="D1641" s="167"/>
    </row>
    <row r="1642" spans="4:4" x14ac:dyDescent="0.2">
      <c r="D1642" s="167"/>
    </row>
    <row r="1643" spans="4:4" x14ac:dyDescent="0.2">
      <c r="D1643" s="167"/>
    </row>
    <row r="1644" spans="4:4" x14ac:dyDescent="0.2">
      <c r="D1644" s="167"/>
    </row>
    <row r="1645" spans="4:4" x14ac:dyDescent="0.2">
      <c r="D1645" s="167"/>
    </row>
    <row r="1646" spans="4:4" x14ac:dyDescent="0.2">
      <c r="D1646" s="167"/>
    </row>
    <row r="1647" spans="4:4" x14ac:dyDescent="0.2">
      <c r="D1647" s="167"/>
    </row>
    <row r="1648" spans="4:4" x14ac:dyDescent="0.2">
      <c r="D1648" s="167"/>
    </row>
    <row r="1649" spans="4:4" x14ac:dyDescent="0.2">
      <c r="D1649" s="167"/>
    </row>
    <row r="1650" spans="4:4" x14ac:dyDescent="0.2">
      <c r="D1650" s="167"/>
    </row>
    <row r="1651" spans="4:4" x14ac:dyDescent="0.2">
      <c r="D1651" s="167"/>
    </row>
    <row r="1652" spans="4:4" x14ac:dyDescent="0.2">
      <c r="D1652" s="167"/>
    </row>
    <row r="1653" spans="4:4" x14ac:dyDescent="0.2">
      <c r="D1653" s="167"/>
    </row>
    <row r="1654" spans="4:4" x14ac:dyDescent="0.2">
      <c r="D1654" s="167"/>
    </row>
    <row r="1655" spans="4:4" x14ac:dyDescent="0.2">
      <c r="D1655" s="167"/>
    </row>
    <row r="1656" spans="4:4" x14ac:dyDescent="0.2">
      <c r="D1656" s="167"/>
    </row>
    <row r="1657" spans="4:4" x14ac:dyDescent="0.2">
      <c r="D1657" s="167"/>
    </row>
    <row r="1658" spans="4:4" x14ac:dyDescent="0.2">
      <c r="D1658" s="167"/>
    </row>
    <row r="1659" spans="4:4" x14ac:dyDescent="0.2">
      <c r="D1659" s="167"/>
    </row>
    <row r="1660" spans="4:4" x14ac:dyDescent="0.2">
      <c r="D1660" s="167"/>
    </row>
    <row r="1661" spans="4:4" x14ac:dyDescent="0.2">
      <c r="D1661" s="167"/>
    </row>
    <row r="1662" spans="4:4" x14ac:dyDescent="0.2">
      <c r="D1662" s="167"/>
    </row>
    <row r="1663" spans="4:4" x14ac:dyDescent="0.2">
      <c r="D1663" s="167"/>
    </row>
    <row r="1664" spans="4:4" x14ac:dyDescent="0.2">
      <c r="D1664" s="167"/>
    </row>
    <row r="1665" spans="4:4" x14ac:dyDescent="0.2">
      <c r="D1665" s="167"/>
    </row>
    <row r="1666" spans="4:4" x14ac:dyDescent="0.2">
      <c r="D1666" s="167"/>
    </row>
    <row r="1667" spans="4:4" x14ac:dyDescent="0.2">
      <c r="D1667" s="167"/>
    </row>
    <row r="1668" spans="4:4" x14ac:dyDescent="0.2">
      <c r="D1668" s="167"/>
    </row>
    <row r="1669" spans="4:4" x14ac:dyDescent="0.2">
      <c r="D1669" s="167"/>
    </row>
    <row r="1670" spans="4:4" x14ac:dyDescent="0.2">
      <c r="D1670" s="167"/>
    </row>
    <row r="1671" spans="4:4" x14ac:dyDescent="0.2">
      <c r="D1671" s="167"/>
    </row>
    <row r="1672" spans="4:4" x14ac:dyDescent="0.2">
      <c r="D1672" s="167"/>
    </row>
    <row r="1673" spans="4:4" x14ac:dyDescent="0.2">
      <c r="D1673" s="167"/>
    </row>
    <row r="1674" spans="4:4" x14ac:dyDescent="0.2">
      <c r="D1674" s="167"/>
    </row>
    <row r="1675" spans="4:4" x14ac:dyDescent="0.2">
      <c r="D1675" s="167"/>
    </row>
    <row r="1676" spans="4:4" x14ac:dyDescent="0.2">
      <c r="D1676" s="167"/>
    </row>
    <row r="1677" spans="4:4" x14ac:dyDescent="0.2">
      <c r="D1677" s="167"/>
    </row>
    <row r="1678" spans="4:4" x14ac:dyDescent="0.2">
      <c r="D1678" s="167"/>
    </row>
    <row r="1679" spans="4:4" x14ac:dyDescent="0.2">
      <c r="D1679" s="167"/>
    </row>
    <row r="1680" spans="4:4" x14ac:dyDescent="0.2">
      <c r="D1680" s="167"/>
    </row>
    <row r="1681" spans="4:4" x14ac:dyDescent="0.2">
      <c r="D1681" s="167"/>
    </row>
    <row r="1682" spans="4:4" x14ac:dyDescent="0.2">
      <c r="D1682" s="167"/>
    </row>
    <row r="1683" spans="4:4" x14ac:dyDescent="0.2">
      <c r="D1683" s="167"/>
    </row>
    <row r="1684" spans="4:4" x14ac:dyDescent="0.2">
      <c r="D1684" s="167"/>
    </row>
    <row r="1685" spans="4:4" x14ac:dyDescent="0.2">
      <c r="D1685" s="167"/>
    </row>
    <row r="1686" spans="4:4" x14ac:dyDescent="0.2">
      <c r="D1686" s="167"/>
    </row>
    <row r="1687" spans="4:4" x14ac:dyDescent="0.2">
      <c r="D1687" s="167"/>
    </row>
    <row r="1688" spans="4:4" x14ac:dyDescent="0.2">
      <c r="D1688" s="167"/>
    </row>
    <row r="1689" spans="4:4" x14ac:dyDescent="0.2">
      <c r="D1689" s="167"/>
    </row>
    <row r="1690" spans="4:4" x14ac:dyDescent="0.2">
      <c r="D1690" s="167"/>
    </row>
    <row r="1691" spans="4:4" x14ac:dyDescent="0.2">
      <c r="D1691" s="167"/>
    </row>
    <row r="1692" spans="4:4" x14ac:dyDescent="0.2">
      <c r="D1692" s="167"/>
    </row>
    <row r="1693" spans="4:4" x14ac:dyDescent="0.2">
      <c r="D1693" s="167"/>
    </row>
    <row r="1694" spans="4:4" x14ac:dyDescent="0.2">
      <c r="D1694" s="167"/>
    </row>
    <row r="1695" spans="4:4" x14ac:dyDescent="0.2">
      <c r="D1695" s="167"/>
    </row>
    <row r="1696" spans="4:4" x14ac:dyDescent="0.2">
      <c r="D1696" s="167"/>
    </row>
    <row r="1697" spans="4:4" x14ac:dyDescent="0.2">
      <c r="D1697" s="167"/>
    </row>
    <row r="1698" spans="4:4" x14ac:dyDescent="0.2">
      <c r="D1698" s="167"/>
    </row>
    <row r="1699" spans="4:4" x14ac:dyDescent="0.2">
      <c r="D1699" s="167"/>
    </row>
    <row r="1700" spans="4:4" x14ac:dyDescent="0.2">
      <c r="D1700" s="167"/>
    </row>
    <row r="1701" spans="4:4" x14ac:dyDescent="0.2">
      <c r="D1701" s="167"/>
    </row>
    <row r="1702" spans="4:4" x14ac:dyDescent="0.2">
      <c r="D1702" s="167"/>
    </row>
    <row r="1703" spans="4:4" x14ac:dyDescent="0.2">
      <c r="D1703" s="167"/>
    </row>
    <row r="1704" spans="4:4" x14ac:dyDescent="0.2">
      <c r="D1704" s="167"/>
    </row>
    <row r="1705" spans="4:4" x14ac:dyDescent="0.2">
      <c r="D1705" s="167"/>
    </row>
    <row r="1706" spans="4:4" x14ac:dyDescent="0.2">
      <c r="D1706" s="167"/>
    </row>
    <row r="1707" spans="4:4" x14ac:dyDescent="0.2">
      <c r="D1707" s="167"/>
    </row>
    <row r="1708" spans="4:4" x14ac:dyDescent="0.2">
      <c r="D1708" s="167"/>
    </row>
    <row r="1709" spans="4:4" x14ac:dyDescent="0.2">
      <c r="D1709" s="167"/>
    </row>
    <row r="1710" spans="4:4" x14ac:dyDescent="0.2">
      <c r="D1710" s="167"/>
    </row>
    <row r="1711" spans="4:4" x14ac:dyDescent="0.2">
      <c r="D1711" s="167"/>
    </row>
    <row r="1712" spans="4:4" x14ac:dyDescent="0.2">
      <c r="D1712" s="167"/>
    </row>
    <row r="1713" spans="4:4" x14ac:dyDescent="0.2">
      <c r="D1713" s="167"/>
    </row>
    <row r="1714" spans="4:4" x14ac:dyDescent="0.2">
      <c r="D1714" s="167"/>
    </row>
    <row r="1715" spans="4:4" x14ac:dyDescent="0.2">
      <c r="D1715" s="167"/>
    </row>
    <row r="1716" spans="4:4" x14ac:dyDescent="0.2">
      <c r="D1716" s="167"/>
    </row>
    <row r="1717" spans="4:4" x14ac:dyDescent="0.2">
      <c r="D1717" s="167"/>
    </row>
    <row r="1718" spans="4:4" x14ac:dyDescent="0.2">
      <c r="D1718" s="167"/>
    </row>
    <row r="1719" spans="4:4" x14ac:dyDescent="0.2">
      <c r="D1719" s="167"/>
    </row>
    <row r="1720" spans="4:4" x14ac:dyDescent="0.2">
      <c r="D1720" s="167"/>
    </row>
    <row r="1721" spans="4:4" x14ac:dyDescent="0.2">
      <c r="D1721" s="167"/>
    </row>
    <row r="1722" spans="4:4" x14ac:dyDescent="0.2">
      <c r="D1722" s="167"/>
    </row>
    <row r="1723" spans="4:4" x14ac:dyDescent="0.2">
      <c r="D1723" s="167"/>
    </row>
    <row r="1724" spans="4:4" x14ac:dyDescent="0.2">
      <c r="D1724" s="167"/>
    </row>
    <row r="1725" spans="4:4" x14ac:dyDescent="0.2">
      <c r="D1725" s="167"/>
    </row>
    <row r="1726" spans="4:4" x14ac:dyDescent="0.2">
      <c r="D1726" s="167"/>
    </row>
    <row r="1727" spans="4:4" x14ac:dyDescent="0.2">
      <c r="D1727" s="167"/>
    </row>
    <row r="1728" spans="4:4" x14ac:dyDescent="0.2">
      <c r="D1728" s="167"/>
    </row>
    <row r="1729" spans="4:4" x14ac:dyDescent="0.2">
      <c r="D1729" s="167"/>
    </row>
    <row r="1730" spans="4:4" x14ac:dyDescent="0.2">
      <c r="D1730" s="167"/>
    </row>
    <row r="1731" spans="4:4" x14ac:dyDescent="0.2">
      <c r="D1731" s="167"/>
    </row>
    <row r="1732" spans="4:4" x14ac:dyDescent="0.2">
      <c r="D1732" s="167"/>
    </row>
    <row r="1733" spans="4:4" x14ac:dyDescent="0.2">
      <c r="D1733" s="167"/>
    </row>
    <row r="1734" spans="4:4" x14ac:dyDescent="0.2">
      <c r="D1734" s="167"/>
    </row>
    <row r="1735" spans="4:4" x14ac:dyDescent="0.2">
      <c r="D1735" s="167"/>
    </row>
    <row r="1736" spans="4:4" x14ac:dyDescent="0.2">
      <c r="D1736" s="167"/>
    </row>
    <row r="1737" spans="4:4" x14ac:dyDescent="0.2">
      <c r="D1737" s="167"/>
    </row>
    <row r="1738" spans="4:4" x14ac:dyDescent="0.2">
      <c r="D1738" s="167"/>
    </row>
    <row r="1739" spans="4:4" x14ac:dyDescent="0.2">
      <c r="D1739" s="167"/>
    </row>
    <row r="1740" spans="4:4" x14ac:dyDescent="0.2">
      <c r="D1740" s="167"/>
    </row>
    <row r="1741" spans="4:4" x14ac:dyDescent="0.2">
      <c r="D1741" s="167"/>
    </row>
    <row r="1742" spans="4:4" x14ac:dyDescent="0.2">
      <c r="D1742" s="167"/>
    </row>
    <row r="1743" spans="4:4" x14ac:dyDescent="0.2">
      <c r="D1743" s="167"/>
    </row>
    <row r="1744" spans="4:4" x14ac:dyDescent="0.2">
      <c r="D1744" s="167"/>
    </row>
    <row r="1745" spans="4:4" x14ac:dyDescent="0.2">
      <c r="D1745" s="167"/>
    </row>
    <row r="1746" spans="4:4" x14ac:dyDescent="0.2">
      <c r="D1746" s="167"/>
    </row>
    <row r="1747" spans="4:4" x14ac:dyDescent="0.2">
      <c r="D1747" s="167"/>
    </row>
    <row r="1748" spans="4:4" x14ac:dyDescent="0.2">
      <c r="D1748" s="167"/>
    </row>
    <row r="1749" spans="4:4" x14ac:dyDescent="0.2">
      <c r="D1749" s="167"/>
    </row>
    <row r="1750" spans="4:4" x14ac:dyDescent="0.2">
      <c r="D1750" s="167"/>
    </row>
    <row r="1751" spans="4:4" x14ac:dyDescent="0.2">
      <c r="D1751" s="167"/>
    </row>
    <row r="1752" spans="4:4" x14ac:dyDescent="0.2">
      <c r="D1752" s="167"/>
    </row>
    <row r="1753" spans="4:4" x14ac:dyDescent="0.2">
      <c r="D1753" s="167"/>
    </row>
    <row r="1754" spans="4:4" x14ac:dyDescent="0.2">
      <c r="D1754" s="167"/>
    </row>
    <row r="1755" spans="4:4" x14ac:dyDescent="0.2">
      <c r="D1755" s="167"/>
    </row>
    <row r="1756" spans="4:4" x14ac:dyDescent="0.2">
      <c r="D1756" s="167"/>
    </row>
    <row r="1757" spans="4:4" x14ac:dyDescent="0.2">
      <c r="D1757" s="167"/>
    </row>
    <row r="1758" spans="4:4" x14ac:dyDescent="0.2">
      <c r="D1758" s="167"/>
    </row>
    <row r="1759" spans="4:4" x14ac:dyDescent="0.2">
      <c r="D1759" s="167"/>
    </row>
    <row r="1760" spans="4:4" x14ac:dyDescent="0.2">
      <c r="D1760" s="167"/>
    </row>
    <row r="1761" spans="4:4" x14ac:dyDescent="0.2">
      <c r="D1761" s="167"/>
    </row>
    <row r="1762" spans="4:4" x14ac:dyDescent="0.2">
      <c r="D1762" s="167"/>
    </row>
    <row r="1763" spans="4:4" x14ac:dyDescent="0.2">
      <c r="D1763" s="167"/>
    </row>
    <row r="1764" spans="4:4" x14ac:dyDescent="0.2">
      <c r="D1764" s="167"/>
    </row>
    <row r="1765" spans="4:4" x14ac:dyDescent="0.2">
      <c r="D1765" s="167"/>
    </row>
    <row r="1766" spans="4:4" x14ac:dyDescent="0.2">
      <c r="D1766" s="167"/>
    </row>
    <row r="1767" spans="4:4" x14ac:dyDescent="0.2">
      <c r="D1767" s="167"/>
    </row>
    <row r="1768" spans="4:4" x14ac:dyDescent="0.2">
      <c r="D1768" s="167"/>
    </row>
    <row r="1769" spans="4:4" x14ac:dyDescent="0.2">
      <c r="D1769" s="167"/>
    </row>
    <row r="1770" spans="4:4" x14ac:dyDescent="0.2">
      <c r="D1770" s="167"/>
    </row>
    <row r="1771" spans="4:4" x14ac:dyDescent="0.2">
      <c r="D1771" s="167"/>
    </row>
    <row r="1772" spans="4:4" x14ac:dyDescent="0.2">
      <c r="D1772" s="167"/>
    </row>
    <row r="1773" spans="4:4" x14ac:dyDescent="0.2">
      <c r="D1773" s="167"/>
    </row>
    <row r="1774" spans="4:4" x14ac:dyDescent="0.2">
      <c r="D1774" s="167"/>
    </row>
    <row r="1775" spans="4:4" x14ac:dyDescent="0.2">
      <c r="D1775" s="167"/>
    </row>
    <row r="1776" spans="4:4" x14ac:dyDescent="0.2">
      <c r="D1776" s="167"/>
    </row>
    <row r="1777" spans="4:4" x14ac:dyDescent="0.2">
      <c r="D1777" s="167"/>
    </row>
    <row r="1778" spans="4:4" x14ac:dyDescent="0.2">
      <c r="D1778" s="167"/>
    </row>
    <row r="1779" spans="4:4" x14ac:dyDescent="0.2">
      <c r="D1779" s="167"/>
    </row>
    <row r="1780" spans="4:4" x14ac:dyDescent="0.2">
      <c r="D1780" s="167"/>
    </row>
    <row r="1781" spans="4:4" x14ac:dyDescent="0.2">
      <c r="D1781" s="167"/>
    </row>
    <row r="1782" spans="4:4" x14ac:dyDescent="0.2">
      <c r="D1782" s="167"/>
    </row>
    <row r="1783" spans="4:4" x14ac:dyDescent="0.2">
      <c r="D1783" s="167"/>
    </row>
    <row r="1784" spans="4:4" x14ac:dyDescent="0.2">
      <c r="D1784" s="167"/>
    </row>
    <row r="1785" spans="4:4" x14ac:dyDescent="0.2">
      <c r="D1785" s="167"/>
    </row>
    <row r="1786" spans="4:4" x14ac:dyDescent="0.2">
      <c r="D1786" s="167"/>
    </row>
    <row r="1787" spans="4:4" x14ac:dyDescent="0.2">
      <c r="D1787" s="167"/>
    </row>
    <row r="1788" spans="4:4" x14ac:dyDescent="0.2">
      <c r="D1788" s="167"/>
    </row>
    <row r="1789" spans="4:4" x14ac:dyDescent="0.2">
      <c r="D1789" s="167"/>
    </row>
    <row r="1790" spans="4:4" x14ac:dyDescent="0.2">
      <c r="D1790" s="167"/>
    </row>
    <row r="1791" spans="4:4" x14ac:dyDescent="0.2">
      <c r="D1791" s="167"/>
    </row>
    <row r="1792" spans="4:4" x14ac:dyDescent="0.2">
      <c r="D1792" s="167"/>
    </row>
    <row r="1793" spans="4:4" x14ac:dyDescent="0.2">
      <c r="D1793" s="167"/>
    </row>
    <row r="1794" spans="4:4" x14ac:dyDescent="0.2">
      <c r="D1794" s="167"/>
    </row>
    <row r="1795" spans="4:4" x14ac:dyDescent="0.2">
      <c r="D1795" s="167"/>
    </row>
    <row r="1796" spans="4:4" x14ac:dyDescent="0.2">
      <c r="D1796" s="167"/>
    </row>
    <row r="1797" spans="4:4" x14ac:dyDescent="0.2">
      <c r="D1797" s="167"/>
    </row>
    <row r="1798" spans="4:4" x14ac:dyDescent="0.2">
      <c r="D1798" s="167"/>
    </row>
    <row r="1799" spans="4:4" x14ac:dyDescent="0.2">
      <c r="D1799" s="167"/>
    </row>
    <row r="1800" spans="4:4" x14ac:dyDescent="0.2">
      <c r="D1800" s="167"/>
    </row>
    <row r="1801" spans="4:4" x14ac:dyDescent="0.2">
      <c r="D1801" s="167"/>
    </row>
    <row r="1802" spans="4:4" x14ac:dyDescent="0.2">
      <c r="D1802" s="167"/>
    </row>
    <row r="1803" spans="4:4" x14ac:dyDescent="0.2">
      <c r="D1803" s="167"/>
    </row>
    <row r="1804" spans="4:4" x14ac:dyDescent="0.2">
      <c r="D1804" s="167"/>
    </row>
    <row r="1805" spans="4:4" x14ac:dyDescent="0.2">
      <c r="D1805" s="167"/>
    </row>
    <row r="1806" spans="4:4" x14ac:dyDescent="0.2">
      <c r="D1806" s="167"/>
    </row>
    <row r="1807" spans="4:4" x14ac:dyDescent="0.2">
      <c r="D1807" s="167"/>
    </row>
    <row r="1808" spans="4:4" x14ac:dyDescent="0.2">
      <c r="D1808" s="167"/>
    </row>
    <row r="1809" spans="4:4" x14ac:dyDescent="0.2">
      <c r="D1809" s="167"/>
    </row>
    <row r="1810" spans="4:4" x14ac:dyDescent="0.2">
      <c r="D1810" s="167"/>
    </row>
    <row r="1811" spans="4:4" x14ac:dyDescent="0.2">
      <c r="D1811" s="167"/>
    </row>
    <row r="1812" spans="4:4" x14ac:dyDescent="0.2">
      <c r="D1812" s="167"/>
    </row>
    <row r="1813" spans="4:4" x14ac:dyDescent="0.2">
      <c r="D1813" s="167"/>
    </row>
    <row r="1814" spans="4:4" x14ac:dyDescent="0.2">
      <c r="D1814" s="167"/>
    </row>
    <row r="1815" spans="4:4" x14ac:dyDescent="0.2">
      <c r="D1815" s="167"/>
    </row>
    <row r="1816" spans="4:4" x14ac:dyDescent="0.2">
      <c r="D1816" s="167"/>
    </row>
    <row r="1817" spans="4:4" x14ac:dyDescent="0.2">
      <c r="D1817" s="167"/>
    </row>
    <row r="1818" spans="4:4" x14ac:dyDescent="0.2">
      <c r="D1818" s="167"/>
    </row>
    <row r="1819" spans="4:4" x14ac:dyDescent="0.2">
      <c r="D1819" s="167"/>
    </row>
    <row r="1820" spans="4:4" x14ac:dyDescent="0.2">
      <c r="D1820" s="167"/>
    </row>
    <row r="1821" spans="4:4" x14ac:dyDescent="0.2">
      <c r="D1821" s="167"/>
    </row>
    <row r="1822" spans="4:4" x14ac:dyDescent="0.2">
      <c r="D1822" s="167"/>
    </row>
    <row r="1823" spans="4:4" x14ac:dyDescent="0.2">
      <c r="D1823" s="167"/>
    </row>
    <row r="1824" spans="4:4" x14ac:dyDescent="0.2">
      <c r="D1824" s="167"/>
    </row>
    <row r="1825" spans="4:4" x14ac:dyDescent="0.2">
      <c r="D1825" s="167"/>
    </row>
    <row r="1826" spans="4:4" x14ac:dyDescent="0.2">
      <c r="D1826" s="167"/>
    </row>
    <row r="1827" spans="4:4" x14ac:dyDescent="0.2">
      <c r="D1827" s="167"/>
    </row>
    <row r="1828" spans="4:4" x14ac:dyDescent="0.2">
      <c r="D1828" s="167"/>
    </row>
    <row r="1829" spans="4:4" x14ac:dyDescent="0.2">
      <c r="D1829" s="167"/>
    </row>
    <row r="1830" spans="4:4" x14ac:dyDescent="0.2">
      <c r="D1830" s="167"/>
    </row>
    <row r="1831" spans="4:4" x14ac:dyDescent="0.2">
      <c r="D1831" s="167"/>
    </row>
    <row r="1832" spans="4:4" x14ac:dyDescent="0.2">
      <c r="D1832" s="167"/>
    </row>
    <row r="1833" spans="4:4" x14ac:dyDescent="0.2">
      <c r="D1833" s="167"/>
    </row>
    <row r="1834" spans="4:4" x14ac:dyDescent="0.2">
      <c r="D1834" s="167"/>
    </row>
    <row r="1835" spans="4:4" x14ac:dyDescent="0.2">
      <c r="D1835" s="167"/>
    </row>
    <row r="1836" spans="4:4" x14ac:dyDescent="0.2">
      <c r="D1836" s="167"/>
    </row>
    <row r="1837" spans="4:4" x14ac:dyDescent="0.2">
      <c r="D1837" s="167"/>
    </row>
    <row r="1838" spans="4:4" x14ac:dyDescent="0.2">
      <c r="D1838" s="167"/>
    </row>
    <row r="1839" spans="4:4" x14ac:dyDescent="0.2">
      <c r="D1839" s="167"/>
    </row>
    <row r="1840" spans="4:4" x14ac:dyDescent="0.2">
      <c r="D1840" s="167"/>
    </row>
    <row r="1841" spans="4:4" x14ac:dyDescent="0.2">
      <c r="D1841" s="167"/>
    </row>
    <row r="1842" spans="4:4" x14ac:dyDescent="0.2">
      <c r="D1842" s="167"/>
    </row>
    <row r="1843" spans="4:4" x14ac:dyDescent="0.2">
      <c r="D1843" s="167"/>
    </row>
    <row r="1844" spans="4:4" x14ac:dyDescent="0.2">
      <c r="D1844" s="167"/>
    </row>
    <row r="1845" spans="4:4" x14ac:dyDescent="0.2">
      <c r="D1845" s="167"/>
    </row>
    <row r="1846" spans="4:4" x14ac:dyDescent="0.2">
      <c r="D1846" s="167"/>
    </row>
    <row r="1847" spans="4:4" x14ac:dyDescent="0.2">
      <c r="D1847" s="167"/>
    </row>
    <row r="1848" spans="4:4" x14ac:dyDescent="0.2">
      <c r="D1848" s="167"/>
    </row>
    <row r="1849" spans="4:4" x14ac:dyDescent="0.2">
      <c r="D1849" s="167"/>
    </row>
    <row r="1850" spans="4:4" x14ac:dyDescent="0.2">
      <c r="D1850" s="167"/>
    </row>
    <row r="1851" spans="4:4" x14ac:dyDescent="0.2">
      <c r="D1851" s="167"/>
    </row>
    <row r="1852" spans="4:4" x14ac:dyDescent="0.2">
      <c r="D1852" s="167"/>
    </row>
    <row r="1853" spans="4:4" x14ac:dyDescent="0.2">
      <c r="D1853" s="167"/>
    </row>
    <row r="1854" spans="4:4" x14ac:dyDescent="0.2">
      <c r="D1854" s="167"/>
    </row>
    <row r="1855" spans="4:4" x14ac:dyDescent="0.2">
      <c r="D1855" s="167"/>
    </row>
    <row r="1856" spans="4:4" x14ac:dyDescent="0.2">
      <c r="D1856" s="167"/>
    </row>
    <row r="1857" spans="4:4" x14ac:dyDescent="0.2">
      <c r="D1857" s="167"/>
    </row>
    <row r="1858" spans="4:4" x14ac:dyDescent="0.2">
      <c r="D1858" s="167"/>
    </row>
    <row r="1859" spans="4:4" x14ac:dyDescent="0.2">
      <c r="D1859" s="167"/>
    </row>
    <row r="1860" spans="4:4" x14ac:dyDescent="0.2">
      <c r="D1860" s="167"/>
    </row>
    <row r="1861" spans="4:4" x14ac:dyDescent="0.2">
      <c r="D1861" s="167"/>
    </row>
    <row r="1862" spans="4:4" x14ac:dyDescent="0.2">
      <c r="D1862" s="167"/>
    </row>
    <row r="1863" spans="4:4" x14ac:dyDescent="0.2">
      <c r="D1863" s="167"/>
    </row>
    <row r="1864" spans="4:4" x14ac:dyDescent="0.2">
      <c r="D1864" s="167"/>
    </row>
    <row r="1865" spans="4:4" x14ac:dyDescent="0.2">
      <c r="D1865" s="167"/>
    </row>
    <row r="1866" spans="4:4" x14ac:dyDescent="0.2">
      <c r="D1866" s="167"/>
    </row>
    <row r="1867" spans="4:4" x14ac:dyDescent="0.2">
      <c r="D1867" s="167"/>
    </row>
    <row r="1868" spans="4:4" x14ac:dyDescent="0.2">
      <c r="D1868" s="167"/>
    </row>
    <row r="1869" spans="4:4" x14ac:dyDescent="0.2">
      <c r="D1869" s="167"/>
    </row>
    <row r="1870" spans="4:4" x14ac:dyDescent="0.2">
      <c r="D1870" s="167"/>
    </row>
    <row r="1871" spans="4:4" x14ac:dyDescent="0.2">
      <c r="D1871" s="167"/>
    </row>
    <row r="1872" spans="4:4" x14ac:dyDescent="0.2">
      <c r="D1872" s="167"/>
    </row>
    <row r="1873" spans="4:4" x14ac:dyDescent="0.2">
      <c r="D1873" s="167"/>
    </row>
    <row r="1874" spans="4:4" x14ac:dyDescent="0.2">
      <c r="D1874" s="167"/>
    </row>
    <row r="1875" spans="4:4" x14ac:dyDescent="0.2">
      <c r="D1875" s="167"/>
    </row>
    <row r="1876" spans="4:4" x14ac:dyDescent="0.2">
      <c r="D1876" s="167"/>
    </row>
    <row r="1877" spans="4:4" x14ac:dyDescent="0.2">
      <c r="D1877" s="167"/>
    </row>
    <row r="1878" spans="4:4" x14ac:dyDescent="0.2">
      <c r="D1878" s="167"/>
    </row>
    <row r="1879" spans="4:4" x14ac:dyDescent="0.2">
      <c r="D1879" s="167"/>
    </row>
    <row r="1880" spans="4:4" x14ac:dyDescent="0.2">
      <c r="D1880" s="167"/>
    </row>
    <row r="1881" spans="4:4" x14ac:dyDescent="0.2">
      <c r="D1881" s="167"/>
    </row>
    <row r="1882" spans="4:4" x14ac:dyDescent="0.2">
      <c r="D1882" s="167"/>
    </row>
    <row r="1883" spans="4:4" x14ac:dyDescent="0.2">
      <c r="D1883" s="167"/>
    </row>
    <row r="1884" spans="4:4" x14ac:dyDescent="0.2">
      <c r="D1884" s="167"/>
    </row>
    <row r="1885" spans="4:4" x14ac:dyDescent="0.2">
      <c r="D1885" s="167"/>
    </row>
    <row r="1886" spans="4:4" x14ac:dyDescent="0.2">
      <c r="D1886" s="167"/>
    </row>
    <row r="1887" spans="4:4" x14ac:dyDescent="0.2">
      <c r="D1887" s="167"/>
    </row>
    <row r="1888" spans="4:4" x14ac:dyDescent="0.2">
      <c r="D1888" s="167"/>
    </row>
    <row r="1889" spans="4:4" x14ac:dyDescent="0.2">
      <c r="D1889" s="167"/>
    </row>
    <row r="1890" spans="4:4" x14ac:dyDescent="0.2">
      <c r="D1890" s="167"/>
    </row>
    <row r="1891" spans="4:4" x14ac:dyDescent="0.2">
      <c r="D1891" s="167"/>
    </row>
    <row r="1892" spans="4:4" x14ac:dyDescent="0.2">
      <c r="D1892" s="167"/>
    </row>
    <row r="1893" spans="4:4" x14ac:dyDescent="0.2">
      <c r="D1893" s="167"/>
    </row>
    <row r="1894" spans="4:4" x14ac:dyDescent="0.2">
      <c r="D1894" s="167"/>
    </row>
    <row r="1895" spans="4:4" x14ac:dyDescent="0.2">
      <c r="D1895" s="167"/>
    </row>
    <row r="1896" spans="4:4" x14ac:dyDescent="0.2">
      <c r="D1896" s="167"/>
    </row>
    <row r="1897" spans="4:4" x14ac:dyDescent="0.2">
      <c r="D1897" s="167"/>
    </row>
    <row r="1898" spans="4:4" x14ac:dyDescent="0.2">
      <c r="D1898" s="167"/>
    </row>
    <row r="1899" spans="4:4" x14ac:dyDescent="0.2">
      <c r="D1899" s="167"/>
    </row>
    <row r="1900" spans="4:4" x14ac:dyDescent="0.2">
      <c r="D1900" s="167"/>
    </row>
    <row r="1901" spans="4:4" x14ac:dyDescent="0.2">
      <c r="D1901" s="167"/>
    </row>
    <row r="1902" spans="4:4" x14ac:dyDescent="0.2">
      <c r="D1902" s="167"/>
    </row>
    <row r="1903" spans="4:4" x14ac:dyDescent="0.2">
      <c r="D1903" s="167"/>
    </row>
    <row r="1904" spans="4:4" x14ac:dyDescent="0.2">
      <c r="D1904" s="167"/>
    </row>
    <row r="1905" spans="4:4" x14ac:dyDescent="0.2">
      <c r="D1905" s="167"/>
    </row>
    <row r="1906" spans="4:4" x14ac:dyDescent="0.2">
      <c r="D1906" s="167"/>
    </row>
    <row r="1907" spans="4:4" x14ac:dyDescent="0.2">
      <c r="D1907" s="167"/>
    </row>
    <row r="1908" spans="4:4" x14ac:dyDescent="0.2">
      <c r="D1908" s="167"/>
    </row>
    <row r="1909" spans="4:4" x14ac:dyDescent="0.2">
      <c r="D1909" s="167"/>
    </row>
    <row r="1910" spans="4:4" x14ac:dyDescent="0.2">
      <c r="D1910" s="167"/>
    </row>
    <row r="1911" spans="4:4" x14ac:dyDescent="0.2">
      <c r="D1911" s="167"/>
    </row>
    <row r="1912" spans="4:4" x14ac:dyDescent="0.2">
      <c r="D1912" s="167"/>
    </row>
    <row r="1913" spans="4:4" x14ac:dyDescent="0.2">
      <c r="D1913" s="167"/>
    </row>
    <row r="1914" spans="4:4" x14ac:dyDescent="0.2">
      <c r="D1914" s="167"/>
    </row>
    <row r="1915" spans="4:4" x14ac:dyDescent="0.2">
      <c r="D1915" s="167"/>
    </row>
    <row r="1916" spans="4:4" x14ac:dyDescent="0.2">
      <c r="D1916" s="167"/>
    </row>
    <row r="1917" spans="4:4" x14ac:dyDescent="0.2">
      <c r="D1917" s="167"/>
    </row>
    <row r="1918" spans="4:4" x14ac:dyDescent="0.2">
      <c r="D1918" s="167"/>
    </row>
    <row r="1919" spans="4:4" x14ac:dyDescent="0.2">
      <c r="D1919" s="167"/>
    </row>
    <row r="1920" spans="4:4" x14ac:dyDescent="0.2">
      <c r="D1920" s="167"/>
    </row>
    <row r="1921" spans="4:4" x14ac:dyDescent="0.2">
      <c r="D1921" s="167"/>
    </row>
    <row r="1922" spans="4:4" x14ac:dyDescent="0.2">
      <c r="D1922" s="167"/>
    </row>
    <row r="1923" spans="4:4" x14ac:dyDescent="0.2">
      <c r="D1923" s="167"/>
    </row>
    <row r="1924" spans="4:4" x14ac:dyDescent="0.2">
      <c r="D1924" s="167"/>
    </row>
    <row r="1925" spans="4:4" x14ac:dyDescent="0.2">
      <c r="D1925" s="167"/>
    </row>
    <row r="1926" spans="4:4" x14ac:dyDescent="0.2">
      <c r="D1926" s="167"/>
    </row>
    <row r="1927" spans="4:4" x14ac:dyDescent="0.2">
      <c r="D1927" s="167"/>
    </row>
    <row r="1928" spans="4:4" x14ac:dyDescent="0.2">
      <c r="D1928" s="167"/>
    </row>
    <row r="1929" spans="4:4" x14ac:dyDescent="0.2">
      <c r="D1929" s="167"/>
    </row>
    <row r="1930" spans="4:4" x14ac:dyDescent="0.2">
      <c r="D1930" s="167"/>
    </row>
    <row r="1931" spans="4:4" x14ac:dyDescent="0.2">
      <c r="D1931" s="167"/>
    </row>
    <row r="1932" spans="4:4" x14ac:dyDescent="0.2">
      <c r="D1932" s="167"/>
    </row>
    <row r="1933" spans="4:4" x14ac:dyDescent="0.2">
      <c r="D1933" s="167"/>
    </row>
    <row r="1934" spans="4:4" x14ac:dyDescent="0.2">
      <c r="D1934" s="167"/>
    </row>
    <row r="1935" spans="4:4" x14ac:dyDescent="0.2">
      <c r="D1935" s="167"/>
    </row>
    <row r="1936" spans="4:4" x14ac:dyDescent="0.2">
      <c r="D1936" s="167"/>
    </row>
    <row r="1937" spans="4:4" x14ac:dyDescent="0.2">
      <c r="D1937" s="167"/>
    </row>
    <row r="1938" spans="4:4" x14ac:dyDescent="0.2">
      <c r="D1938" s="167"/>
    </row>
    <row r="1939" spans="4:4" x14ac:dyDescent="0.2">
      <c r="D1939" s="167"/>
    </row>
    <row r="1940" spans="4:4" x14ac:dyDescent="0.2">
      <c r="D1940" s="167"/>
    </row>
    <row r="1941" spans="4:4" x14ac:dyDescent="0.2">
      <c r="D1941" s="167"/>
    </row>
    <row r="1942" spans="4:4" x14ac:dyDescent="0.2">
      <c r="D1942" s="167"/>
    </row>
    <row r="1943" spans="4:4" x14ac:dyDescent="0.2">
      <c r="D1943" s="167"/>
    </row>
    <row r="1944" spans="4:4" x14ac:dyDescent="0.2">
      <c r="D1944" s="167"/>
    </row>
    <row r="1945" spans="4:4" x14ac:dyDescent="0.2">
      <c r="D1945" s="167"/>
    </row>
    <row r="1946" spans="4:4" x14ac:dyDescent="0.2">
      <c r="D1946" s="167"/>
    </row>
    <row r="1947" spans="4:4" x14ac:dyDescent="0.2">
      <c r="D1947" s="167"/>
    </row>
    <row r="1948" spans="4:4" x14ac:dyDescent="0.2">
      <c r="D1948" s="167"/>
    </row>
    <row r="1949" spans="4:4" x14ac:dyDescent="0.2">
      <c r="D1949" s="167"/>
    </row>
    <row r="1950" spans="4:4" x14ac:dyDescent="0.2">
      <c r="D1950" s="167"/>
    </row>
    <row r="1951" spans="4:4" x14ac:dyDescent="0.2">
      <c r="D1951" s="167"/>
    </row>
    <row r="1952" spans="4:4" x14ac:dyDescent="0.2">
      <c r="D1952" s="167"/>
    </row>
    <row r="1953" spans="4:4" x14ac:dyDescent="0.2">
      <c r="D1953" s="167"/>
    </row>
    <row r="1954" spans="4:4" x14ac:dyDescent="0.2">
      <c r="D1954" s="167"/>
    </row>
    <row r="1955" spans="4:4" x14ac:dyDescent="0.2">
      <c r="D1955" s="167"/>
    </row>
    <row r="1956" spans="4:4" x14ac:dyDescent="0.2">
      <c r="D1956" s="167"/>
    </row>
    <row r="1957" spans="4:4" x14ac:dyDescent="0.2">
      <c r="D1957" s="167"/>
    </row>
    <row r="1958" spans="4:4" x14ac:dyDescent="0.2">
      <c r="D1958" s="167"/>
    </row>
    <row r="1959" spans="4:4" x14ac:dyDescent="0.2">
      <c r="D1959" s="167"/>
    </row>
    <row r="1960" spans="4:4" x14ac:dyDescent="0.2">
      <c r="D1960" s="167"/>
    </row>
    <row r="1961" spans="4:4" x14ac:dyDescent="0.2">
      <c r="D1961" s="167"/>
    </row>
    <row r="1962" spans="4:4" x14ac:dyDescent="0.2">
      <c r="D1962" s="167"/>
    </row>
    <row r="1963" spans="4:4" x14ac:dyDescent="0.2">
      <c r="D1963" s="167"/>
    </row>
    <row r="1964" spans="4:4" x14ac:dyDescent="0.2">
      <c r="D1964" s="167"/>
    </row>
    <row r="1965" spans="4:4" x14ac:dyDescent="0.2">
      <c r="D1965" s="167"/>
    </row>
    <row r="1966" spans="4:4" x14ac:dyDescent="0.2">
      <c r="D1966" s="167"/>
    </row>
    <row r="1967" spans="4:4" x14ac:dyDescent="0.2">
      <c r="D1967" s="167"/>
    </row>
    <row r="1968" spans="4:4" x14ac:dyDescent="0.2">
      <c r="D1968" s="167"/>
    </row>
    <row r="1969" spans="4:4" x14ac:dyDescent="0.2">
      <c r="D1969" s="167"/>
    </row>
    <row r="1970" spans="4:4" x14ac:dyDescent="0.2">
      <c r="D1970" s="167"/>
    </row>
    <row r="1971" spans="4:4" x14ac:dyDescent="0.2">
      <c r="D1971" s="167"/>
    </row>
    <row r="1972" spans="4:4" x14ac:dyDescent="0.2">
      <c r="D1972" s="167"/>
    </row>
    <row r="1973" spans="4:4" x14ac:dyDescent="0.2">
      <c r="D1973" s="167"/>
    </row>
    <row r="1974" spans="4:4" x14ac:dyDescent="0.2">
      <c r="D1974" s="167"/>
    </row>
    <row r="1975" spans="4:4" x14ac:dyDescent="0.2">
      <c r="D1975" s="167"/>
    </row>
    <row r="1976" spans="4:4" x14ac:dyDescent="0.2">
      <c r="D1976" s="167"/>
    </row>
    <row r="1977" spans="4:4" x14ac:dyDescent="0.2">
      <c r="D1977" s="167"/>
    </row>
    <row r="1978" spans="4:4" x14ac:dyDescent="0.2">
      <c r="D1978" s="167"/>
    </row>
    <row r="1979" spans="4:4" x14ac:dyDescent="0.2">
      <c r="D1979" s="167"/>
    </row>
    <row r="1980" spans="4:4" x14ac:dyDescent="0.2">
      <c r="D1980" s="167"/>
    </row>
    <row r="1981" spans="4:4" x14ac:dyDescent="0.2">
      <c r="D1981" s="167"/>
    </row>
    <row r="1982" spans="4:4" x14ac:dyDescent="0.2">
      <c r="D1982" s="167"/>
    </row>
    <row r="1983" spans="4:4" x14ac:dyDescent="0.2">
      <c r="D1983" s="167"/>
    </row>
    <row r="1984" spans="4:4" x14ac:dyDescent="0.2">
      <c r="D1984" s="167"/>
    </row>
    <row r="1985" spans="4:4" x14ac:dyDescent="0.2">
      <c r="D1985" s="167"/>
    </row>
    <row r="1986" spans="4:4" x14ac:dyDescent="0.2">
      <c r="D1986" s="167"/>
    </row>
    <row r="1987" spans="4:4" x14ac:dyDescent="0.2">
      <c r="D1987" s="167"/>
    </row>
    <row r="1988" spans="4:4" x14ac:dyDescent="0.2">
      <c r="D1988" s="167"/>
    </row>
    <row r="1989" spans="4:4" x14ac:dyDescent="0.2">
      <c r="D1989" s="167"/>
    </row>
    <row r="1990" spans="4:4" x14ac:dyDescent="0.2">
      <c r="D1990" s="167"/>
    </row>
    <row r="1991" spans="4:4" x14ac:dyDescent="0.2">
      <c r="D1991" s="167"/>
    </row>
    <row r="1992" spans="4:4" x14ac:dyDescent="0.2">
      <c r="D1992" s="167"/>
    </row>
    <row r="1993" spans="4:4" x14ac:dyDescent="0.2">
      <c r="D1993" s="167"/>
    </row>
    <row r="1994" spans="4:4" x14ac:dyDescent="0.2">
      <c r="D1994" s="167"/>
    </row>
    <row r="1995" spans="4:4" x14ac:dyDescent="0.2">
      <c r="D1995" s="167"/>
    </row>
    <row r="1996" spans="4:4" x14ac:dyDescent="0.2">
      <c r="D1996" s="167"/>
    </row>
    <row r="1997" spans="4:4" x14ac:dyDescent="0.2">
      <c r="D1997" s="167"/>
    </row>
    <row r="1998" spans="4:4" x14ac:dyDescent="0.2">
      <c r="D1998" s="167"/>
    </row>
    <row r="1999" spans="4:4" x14ac:dyDescent="0.2">
      <c r="D1999" s="167"/>
    </row>
    <row r="2000" spans="4:4" x14ac:dyDescent="0.2">
      <c r="D2000" s="167"/>
    </row>
    <row r="2001" spans="4:4" x14ac:dyDescent="0.2">
      <c r="D2001" s="167"/>
    </row>
    <row r="2002" spans="4:4" x14ac:dyDescent="0.2">
      <c r="D2002" s="167"/>
    </row>
    <row r="2003" spans="4:4" x14ac:dyDescent="0.2">
      <c r="D2003" s="167"/>
    </row>
    <row r="2004" spans="4:4" x14ac:dyDescent="0.2">
      <c r="D2004" s="167"/>
    </row>
    <row r="2005" spans="4:4" x14ac:dyDescent="0.2">
      <c r="D2005" s="167"/>
    </row>
    <row r="2006" spans="4:4" x14ac:dyDescent="0.2">
      <c r="D2006" s="167"/>
    </row>
    <row r="2007" spans="4:4" x14ac:dyDescent="0.2">
      <c r="D2007" s="167"/>
    </row>
    <row r="2008" spans="4:4" x14ac:dyDescent="0.2">
      <c r="D2008" s="167"/>
    </row>
    <row r="2009" spans="4:4" x14ac:dyDescent="0.2">
      <c r="D2009" s="167"/>
    </row>
    <row r="2010" spans="4:4" x14ac:dyDescent="0.2">
      <c r="D2010" s="167"/>
    </row>
    <row r="2011" spans="4:4" x14ac:dyDescent="0.2">
      <c r="D2011" s="167"/>
    </row>
    <row r="2012" spans="4:4" x14ac:dyDescent="0.2">
      <c r="D2012" s="167"/>
    </row>
    <row r="2013" spans="4:4" x14ac:dyDescent="0.2">
      <c r="D2013" s="167"/>
    </row>
    <row r="2014" spans="4:4" x14ac:dyDescent="0.2">
      <c r="D2014" s="167"/>
    </row>
    <row r="2015" spans="4:4" x14ac:dyDescent="0.2">
      <c r="D2015" s="167"/>
    </row>
    <row r="2016" spans="4:4" x14ac:dyDescent="0.2">
      <c r="D2016" s="167"/>
    </row>
    <row r="2017" spans="4:4" x14ac:dyDescent="0.2">
      <c r="D2017" s="167"/>
    </row>
    <row r="2018" spans="4:4" x14ac:dyDescent="0.2">
      <c r="D2018" s="167"/>
    </row>
    <row r="2019" spans="4:4" x14ac:dyDescent="0.2">
      <c r="D2019" s="167"/>
    </row>
    <row r="2020" spans="4:4" x14ac:dyDescent="0.2">
      <c r="D2020" s="167"/>
    </row>
    <row r="2021" spans="4:4" x14ac:dyDescent="0.2">
      <c r="D2021" s="167"/>
    </row>
    <row r="2022" spans="4:4" x14ac:dyDescent="0.2">
      <c r="D2022" s="167"/>
    </row>
    <row r="2023" spans="4:4" x14ac:dyDescent="0.2">
      <c r="D2023" s="167"/>
    </row>
    <row r="2024" spans="4:4" x14ac:dyDescent="0.2">
      <c r="D2024" s="167"/>
    </row>
    <row r="2025" spans="4:4" x14ac:dyDescent="0.2">
      <c r="D2025" s="167"/>
    </row>
    <row r="2026" spans="4:4" x14ac:dyDescent="0.2">
      <c r="D2026" s="167"/>
    </row>
    <row r="2027" spans="4:4" x14ac:dyDescent="0.2">
      <c r="D2027" s="167"/>
    </row>
    <row r="2028" spans="4:4" x14ac:dyDescent="0.2">
      <c r="D2028" s="167"/>
    </row>
    <row r="2029" spans="4:4" x14ac:dyDescent="0.2">
      <c r="D2029" s="167"/>
    </row>
    <row r="2030" spans="4:4" x14ac:dyDescent="0.2">
      <c r="D2030" s="167"/>
    </row>
    <row r="2031" spans="4:4" x14ac:dyDescent="0.2">
      <c r="D2031" s="167"/>
    </row>
    <row r="2032" spans="4:4" x14ac:dyDescent="0.2">
      <c r="D2032" s="167"/>
    </row>
    <row r="2033" spans="4:4" x14ac:dyDescent="0.2">
      <c r="D2033" s="167"/>
    </row>
    <row r="2034" spans="4:4" x14ac:dyDescent="0.2">
      <c r="D2034" s="167"/>
    </row>
    <row r="2035" spans="4:4" x14ac:dyDescent="0.2">
      <c r="D2035" s="167"/>
    </row>
    <row r="2036" spans="4:4" x14ac:dyDescent="0.2">
      <c r="D2036" s="167"/>
    </row>
    <row r="2037" spans="4:4" x14ac:dyDescent="0.2">
      <c r="D2037" s="167"/>
    </row>
    <row r="2038" spans="4:4" x14ac:dyDescent="0.2">
      <c r="D2038" s="167"/>
    </row>
    <row r="2039" spans="4:4" x14ac:dyDescent="0.2">
      <c r="D2039" s="167"/>
    </row>
    <row r="2040" spans="4:4" x14ac:dyDescent="0.2">
      <c r="D2040" s="167"/>
    </row>
    <row r="2041" spans="4:4" x14ac:dyDescent="0.2">
      <c r="D2041" s="167"/>
    </row>
    <row r="2042" spans="4:4" x14ac:dyDescent="0.2">
      <c r="D2042" s="167"/>
    </row>
    <row r="2043" spans="4:4" x14ac:dyDescent="0.2">
      <c r="D2043" s="167"/>
    </row>
    <row r="2044" spans="4:4" x14ac:dyDescent="0.2">
      <c r="D2044" s="167"/>
    </row>
    <row r="2045" spans="4:4" x14ac:dyDescent="0.2">
      <c r="D2045" s="167"/>
    </row>
    <row r="2046" spans="4:4" x14ac:dyDescent="0.2">
      <c r="D2046" s="167"/>
    </row>
    <row r="2047" spans="4:4" x14ac:dyDescent="0.2">
      <c r="D2047" s="167"/>
    </row>
    <row r="2048" spans="4:4" x14ac:dyDescent="0.2">
      <c r="D2048" s="167"/>
    </row>
    <row r="2049" spans="4:4" x14ac:dyDescent="0.2">
      <c r="D2049" s="167"/>
    </row>
    <row r="2050" spans="4:4" x14ac:dyDescent="0.2">
      <c r="D2050" s="167"/>
    </row>
    <row r="2051" spans="4:4" x14ac:dyDescent="0.2">
      <c r="D2051" s="167"/>
    </row>
    <row r="2052" spans="4:4" x14ac:dyDescent="0.2">
      <c r="D2052" s="167"/>
    </row>
    <row r="2053" spans="4:4" x14ac:dyDescent="0.2">
      <c r="D2053" s="167"/>
    </row>
    <row r="2054" spans="4:4" x14ac:dyDescent="0.2">
      <c r="D2054" s="167"/>
    </row>
    <row r="2055" spans="4:4" x14ac:dyDescent="0.2">
      <c r="D2055" s="167"/>
    </row>
    <row r="2056" spans="4:4" x14ac:dyDescent="0.2">
      <c r="D2056" s="167"/>
    </row>
    <row r="2057" spans="4:4" x14ac:dyDescent="0.2">
      <c r="D2057" s="167"/>
    </row>
    <row r="2058" spans="4:4" x14ac:dyDescent="0.2">
      <c r="D2058" s="167"/>
    </row>
    <row r="2059" spans="4:4" x14ac:dyDescent="0.2">
      <c r="D2059" s="167"/>
    </row>
    <row r="2060" spans="4:4" x14ac:dyDescent="0.2">
      <c r="D2060" s="167"/>
    </row>
    <row r="2061" spans="4:4" x14ac:dyDescent="0.2">
      <c r="D2061" s="167"/>
    </row>
    <row r="2062" spans="4:4" x14ac:dyDescent="0.2">
      <c r="D2062" s="167"/>
    </row>
    <row r="2063" spans="4:4" x14ac:dyDescent="0.2">
      <c r="D2063" s="167"/>
    </row>
    <row r="2064" spans="4:4" x14ac:dyDescent="0.2">
      <c r="D2064" s="167"/>
    </row>
    <row r="2065" spans="4:4" x14ac:dyDescent="0.2">
      <c r="D2065" s="167"/>
    </row>
    <row r="2066" spans="4:4" x14ac:dyDescent="0.2">
      <c r="D2066" s="167"/>
    </row>
    <row r="2067" spans="4:4" x14ac:dyDescent="0.2">
      <c r="D2067" s="167"/>
    </row>
    <row r="2068" spans="4:4" x14ac:dyDescent="0.2">
      <c r="D2068" s="167"/>
    </row>
    <row r="2069" spans="4:4" x14ac:dyDescent="0.2">
      <c r="D2069" s="167"/>
    </row>
    <row r="2070" spans="4:4" x14ac:dyDescent="0.2">
      <c r="D2070" s="167"/>
    </row>
    <row r="2071" spans="4:4" x14ac:dyDescent="0.2">
      <c r="D2071" s="167"/>
    </row>
    <row r="2072" spans="4:4" x14ac:dyDescent="0.2">
      <c r="D2072" s="167"/>
    </row>
    <row r="2073" spans="4:4" x14ac:dyDescent="0.2">
      <c r="D2073" s="167"/>
    </row>
    <row r="2074" spans="4:4" x14ac:dyDescent="0.2">
      <c r="D2074" s="167"/>
    </row>
    <row r="2075" spans="4:4" x14ac:dyDescent="0.2">
      <c r="D2075" s="167"/>
    </row>
    <row r="2076" spans="4:4" x14ac:dyDescent="0.2">
      <c r="D2076" s="167"/>
    </row>
    <row r="2077" spans="4:4" x14ac:dyDescent="0.2">
      <c r="D2077" s="167"/>
    </row>
    <row r="2078" spans="4:4" x14ac:dyDescent="0.2">
      <c r="D2078" s="167"/>
    </row>
    <row r="2079" spans="4:4" x14ac:dyDescent="0.2">
      <c r="D2079" s="167"/>
    </row>
    <row r="2080" spans="4:4" x14ac:dyDescent="0.2">
      <c r="D2080" s="167"/>
    </row>
    <row r="2081" spans="4:4" x14ac:dyDescent="0.2">
      <c r="D2081" s="167"/>
    </row>
    <row r="2082" spans="4:4" x14ac:dyDescent="0.2">
      <c r="D2082" s="167"/>
    </row>
    <row r="2083" spans="4:4" x14ac:dyDescent="0.2">
      <c r="D2083" s="167"/>
    </row>
    <row r="2084" spans="4:4" x14ac:dyDescent="0.2">
      <c r="D2084" s="167"/>
    </row>
    <row r="2085" spans="4:4" x14ac:dyDescent="0.2">
      <c r="D2085" s="167"/>
    </row>
    <row r="2086" spans="4:4" x14ac:dyDescent="0.2">
      <c r="D2086" s="167"/>
    </row>
    <row r="2087" spans="4:4" x14ac:dyDescent="0.2">
      <c r="D2087" s="167"/>
    </row>
    <row r="2088" spans="4:4" x14ac:dyDescent="0.2">
      <c r="D2088" s="167"/>
    </row>
    <row r="2089" spans="4:4" x14ac:dyDescent="0.2">
      <c r="D2089" s="167"/>
    </row>
    <row r="2090" spans="4:4" x14ac:dyDescent="0.2">
      <c r="D2090" s="167"/>
    </row>
    <row r="2091" spans="4:4" x14ac:dyDescent="0.2">
      <c r="D2091" s="167"/>
    </row>
    <row r="2092" spans="4:4" x14ac:dyDescent="0.2">
      <c r="D2092" s="167"/>
    </row>
    <row r="2093" spans="4:4" x14ac:dyDescent="0.2">
      <c r="D2093" s="167"/>
    </row>
    <row r="2094" spans="4:4" x14ac:dyDescent="0.2">
      <c r="D2094" s="167"/>
    </row>
    <row r="2095" spans="4:4" x14ac:dyDescent="0.2">
      <c r="D2095" s="167"/>
    </row>
    <row r="2096" spans="4:4" x14ac:dyDescent="0.2">
      <c r="D2096" s="167"/>
    </row>
    <row r="2097" spans="4:4" x14ac:dyDescent="0.2">
      <c r="D2097" s="167"/>
    </row>
    <row r="2098" spans="4:4" x14ac:dyDescent="0.2">
      <c r="D2098" s="167"/>
    </row>
    <row r="2099" spans="4:4" x14ac:dyDescent="0.2">
      <c r="D2099" s="167"/>
    </row>
    <row r="2100" spans="4:4" x14ac:dyDescent="0.2">
      <c r="D2100" s="167"/>
    </row>
    <row r="2101" spans="4:4" x14ac:dyDescent="0.2">
      <c r="D2101" s="167"/>
    </row>
    <row r="2102" spans="4:4" x14ac:dyDescent="0.2">
      <c r="D2102" s="167"/>
    </row>
    <row r="2103" spans="4:4" x14ac:dyDescent="0.2">
      <c r="D2103" s="167"/>
    </row>
    <row r="2104" spans="4:4" x14ac:dyDescent="0.2">
      <c r="D2104" s="167"/>
    </row>
    <row r="2105" spans="4:4" x14ac:dyDescent="0.2">
      <c r="D2105" s="167"/>
    </row>
    <row r="2106" spans="4:4" x14ac:dyDescent="0.2">
      <c r="D2106" s="167"/>
    </row>
    <row r="2107" spans="4:4" x14ac:dyDescent="0.2">
      <c r="D2107" s="167"/>
    </row>
    <row r="2108" spans="4:4" x14ac:dyDescent="0.2">
      <c r="D2108" s="167"/>
    </row>
    <row r="2109" spans="4:4" x14ac:dyDescent="0.2">
      <c r="D2109" s="167"/>
    </row>
    <row r="2110" spans="4:4" x14ac:dyDescent="0.2">
      <c r="D2110" s="167"/>
    </row>
    <row r="2111" spans="4:4" x14ac:dyDescent="0.2">
      <c r="D2111" s="167"/>
    </row>
    <row r="2112" spans="4:4" x14ac:dyDescent="0.2">
      <c r="D2112" s="167"/>
    </row>
    <row r="2113" spans="4:4" x14ac:dyDescent="0.2">
      <c r="D2113" s="167"/>
    </row>
    <row r="2114" spans="4:4" x14ac:dyDescent="0.2">
      <c r="D2114" s="167"/>
    </row>
    <row r="2115" spans="4:4" x14ac:dyDescent="0.2">
      <c r="D2115" s="167"/>
    </row>
    <row r="2116" spans="4:4" x14ac:dyDescent="0.2">
      <c r="D2116" s="167"/>
    </row>
    <row r="2117" spans="4:4" x14ac:dyDescent="0.2">
      <c r="D2117" s="167"/>
    </row>
    <row r="2118" spans="4:4" x14ac:dyDescent="0.2">
      <c r="D2118" s="167"/>
    </row>
    <row r="2119" spans="4:4" x14ac:dyDescent="0.2">
      <c r="D2119" s="167"/>
    </row>
    <row r="2120" spans="4:4" x14ac:dyDescent="0.2">
      <c r="D2120" s="167"/>
    </row>
    <row r="2121" spans="4:4" x14ac:dyDescent="0.2">
      <c r="D2121" s="167"/>
    </row>
    <row r="2122" spans="4:4" x14ac:dyDescent="0.2">
      <c r="D2122" s="167"/>
    </row>
    <row r="2123" spans="4:4" x14ac:dyDescent="0.2">
      <c r="D2123" s="167"/>
    </row>
    <row r="2124" spans="4:4" x14ac:dyDescent="0.2">
      <c r="D2124" s="167"/>
    </row>
    <row r="2125" spans="4:4" x14ac:dyDescent="0.2">
      <c r="D2125" s="167"/>
    </row>
    <row r="2126" spans="4:4" x14ac:dyDescent="0.2">
      <c r="D2126" s="167"/>
    </row>
    <row r="2127" spans="4:4" x14ac:dyDescent="0.2">
      <c r="D2127" s="167"/>
    </row>
    <row r="2128" spans="4:4" x14ac:dyDescent="0.2">
      <c r="D2128" s="167"/>
    </row>
    <row r="2129" spans="4:4" x14ac:dyDescent="0.2">
      <c r="D2129" s="167"/>
    </row>
    <row r="2130" spans="4:4" x14ac:dyDescent="0.2">
      <c r="D2130" s="167"/>
    </row>
    <row r="2131" spans="4:4" x14ac:dyDescent="0.2">
      <c r="D2131" s="167"/>
    </row>
    <row r="2132" spans="4:4" x14ac:dyDescent="0.2">
      <c r="D2132" s="167"/>
    </row>
    <row r="2133" spans="4:4" x14ac:dyDescent="0.2">
      <c r="D2133" s="167"/>
    </row>
    <row r="2134" spans="4:4" x14ac:dyDescent="0.2">
      <c r="D2134" s="167"/>
    </row>
    <row r="2135" spans="4:4" x14ac:dyDescent="0.2">
      <c r="D2135" s="167"/>
    </row>
    <row r="2136" spans="4:4" x14ac:dyDescent="0.2">
      <c r="D2136" s="167"/>
    </row>
    <row r="2137" spans="4:4" x14ac:dyDescent="0.2">
      <c r="D2137" s="167"/>
    </row>
    <row r="2138" spans="4:4" x14ac:dyDescent="0.2">
      <c r="D2138" s="167"/>
    </row>
    <row r="2139" spans="4:4" x14ac:dyDescent="0.2">
      <c r="D2139" s="167"/>
    </row>
    <row r="2140" spans="4:4" x14ac:dyDescent="0.2">
      <c r="D2140" s="167"/>
    </row>
    <row r="2141" spans="4:4" x14ac:dyDescent="0.2">
      <c r="D2141" s="167"/>
    </row>
    <row r="2142" spans="4:4" x14ac:dyDescent="0.2">
      <c r="D2142" s="167"/>
    </row>
    <row r="2143" spans="4:4" x14ac:dyDescent="0.2">
      <c r="D2143" s="167"/>
    </row>
    <row r="2144" spans="4:4" x14ac:dyDescent="0.2">
      <c r="D2144" s="167"/>
    </row>
    <row r="2145" spans="4:4" x14ac:dyDescent="0.2">
      <c r="D2145" s="167"/>
    </row>
    <row r="2146" spans="4:4" x14ac:dyDescent="0.2">
      <c r="D2146" s="167"/>
    </row>
    <row r="2147" spans="4:4" x14ac:dyDescent="0.2">
      <c r="D2147" s="167"/>
    </row>
    <row r="2148" spans="4:4" x14ac:dyDescent="0.2">
      <c r="D2148" s="167"/>
    </row>
    <row r="2149" spans="4:4" x14ac:dyDescent="0.2">
      <c r="D2149" s="167"/>
    </row>
    <row r="2150" spans="4:4" x14ac:dyDescent="0.2">
      <c r="D2150" s="167"/>
    </row>
    <row r="2151" spans="4:4" x14ac:dyDescent="0.2">
      <c r="D2151" s="167"/>
    </row>
    <row r="2152" spans="4:4" x14ac:dyDescent="0.2">
      <c r="D2152" s="167"/>
    </row>
    <row r="2153" spans="4:4" x14ac:dyDescent="0.2">
      <c r="D2153" s="167"/>
    </row>
    <row r="2154" spans="4:4" x14ac:dyDescent="0.2">
      <c r="D2154" s="167"/>
    </row>
    <row r="2155" spans="4:4" x14ac:dyDescent="0.2">
      <c r="D2155" s="167"/>
    </row>
    <row r="2156" spans="4:4" x14ac:dyDescent="0.2">
      <c r="D2156" s="167"/>
    </row>
    <row r="2157" spans="4:4" x14ac:dyDescent="0.2">
      <c r="D2157" s="167"/>
    </row>
    <row r="2158" spans="4:4" x14ac:dyDescent="0.2">
      <c r="D2158" s="167"/>
    </row>
    <row r="2159" spans="4:4" x14ac:dyDescent="0.2">
      <c r="D2159" s="167"/>
    </row>
    <row r="2160" spans="4:4" x14ac:dyDescent="0.2">
      <c r="D2160" s="167"/>
    </row>
    <row r="2161" spans="4:4" x14ac:dyDescent="0.2">
      <c r="D2161" s="167"/>
    </row>
    <row r="2162" spans="4:4" x14ac:dyDescent="0.2">
      <c r="D2162" s="167"/>
    </row>
    <row r="2163" spans="4:4" x14ac:dyDescent="0.2">
      <c r="D2163" s="167"/>
    </row>
    <row r="2164" spans="4:4" x14ac:dyDescent="0.2">
      <c r="D2164" s="167"/>
    </row>
    <row r="2165" spans="4:4" x14ac:dyDescent="0.2">
      <c r="D2165" s="167"/>
    </row>
    <row r="2166" spans="4:4" x14ac:dyDescent="0.2">
      <c r="D2166" s="167"/>
    </row>
    <row r="2167" spans="4:4" x14ac:dyDescent="0.2">
      <c r="D2167" s="167"/>
    </row>
    <row r="2168" spans="4:4" x14ac:dyDescent="0.2">
      <c r="D2168" s="167"/>
    </row>
    <row r="2169" spans="4:4" x14ac:dyDescent="0.2">
      <c r="D2169" s="167"/>
    </row>
    <row r="2170" spans="4:4" x14ac:dyDescent="0.2">
      <c r="D2170" s="167"/>
    </row>
    <row r="2171" spans="4:4" x14ac:dyDescent="0.2">
      <c r="D2171" s="167"/>
    </row>
    <row r="2172" spans="4:4" x14ac:dyDescent="0.2">
      <c r="D2172" s="167"/>
    </row>
    <row r="2173" spans="4:4" x14ac:dyDescent="0.2">
      <c r="D2173" s="167"/>
    </row>
    <row r="2174" spans="4:4" x14ac:dyDescent="0.2">
      <c r="D2174" s="167"/>
    </row>
    <row r="2175" spans="4:4" x14ac:dyDescent="0.2">
      <c r="D2175" s="167"/>
    </row>
    <row r="2176" spans="4:4" x14ac:dyDescent="0.2">
      <c r="D2176" s="167"/>
    </row>
    <row r="2177" spans="4:4" x14ac:dyDescent="0.2">
      <c r="D2177" s="167"/>
    </row>
    <row r="2178" spans="4:4" x14ac:dyDescent="0.2">
      <c r="D2178" s="167"/>
    </row>
    <row r="2179" spans="4:4" x14ac:dyDescent="0.2">
      <c r="D2179" s="167"/>
    </row>
    <row r="2180" spans="4:4" x14ac:dyDescent="0.2">
      <c r="D2180" s="167"/>
    </row>
    <row r="2181" spans="4:4" x14ac:dyDescent="0.2">
      <c r="D2181" s="167"/>
    </row>
    <row r="2182" spans="4:4" x14ac:dyDescent="0.2">
      <c r="D2182" s="167"/>
    </row>
    <row r="2183" spans="4:4" x14ac:dyDescent="0.2">
      <c r="D2183" s="167"/>
    </row>
    <row r="2184" spans="4:4" x14ac:dyDescent="0.2">
      <c r="D2184" s="167"/>
    </row>
    <row r="2185" spans="4:4" x14ac:dyDescent="0.2">
      <c r="D2185" s="167"/>
    </row>
    <row r="2186" spans="4:4" x14ac:dyDescent="0.2">
      <c r="D2186" s="167"/>
    </row>
    <row r="2187" spans="4:4" x14ac:dyDescent="0.2">
      <c r="D2187" s="167"/>
    </row>
    <row r="2188" spans="4:4" x14ac:dyDescent="0.2">
      <c r="D2188" s="167"/>
    </row>
    <row r="2189" spans="4:4" x14ac:dyDescent="0.2">
      <c r="D2189" s="167"/>
    </row>
    <row r="2190" spans="4:4" x14ac:dyDescent="0.2">
      <c r="D2190" s="167"/>
    </row>
    <row r="2191" spans="4:4" x14ac:dyDescent="0.2">
      <c r="D2191" s="167"/>
    </row>
    <row r="2192" spans="4:4" x14ac:dyDescent="0.2">
      <c r="D2192" s="167"/>
    </row>
    <row r="2193" spans="4:4" x14ac:dyDescent="0.2">
      <c r="D2193" s="167"/>
    </row>
    <row r="2194" spans="4:4" x14ac:dyDescent="0.2">
      <c r="D2194" s="167"/>
    </row>
    <row r="2195" spans="4:4" x14ac:dyDescent="0.2">
      <c r="D2195" s="167"/>
    </row>
    <row r="2196" spans="4:4" x14ac:dyDescent="0.2">
      <c r="D2196" s="167"/>
    </row>
    <row r="2197" spans="4:4" x14ac:dyDescent="0.2">
      <c r="D2197" s="167"/>
    </row>
    <row r="2198" spans="4:4" x14ac:dyDescent="0.2">
      <c r="D2198" s="167"/>
    </row>
    <row r="2199" spans="4:4" x14ac:dyDescent="0.2">
      <c r="D2199" s="167"/>
    </row>
    <row r="2200" spans="4:4" x14ac:dyDescent="0.2">
      <c r="D2200" s="167"/>
    </row>
    <row r="2201" spans="4:4" x14ac:dyDescent="0.2">
      <c r="D2201" s="167"/>
    </row>
    <row r="2202" spans="4:4" x14ac:dyDescent="0.2">
      <c r="D2202" s="167"/>
    </row>
    <row r="2203" spans="4:4" x14ac:dyDescent="0.2">
      <c r="D2203" s="167"/>
    </row>
    <row r="2204" spans="4:4" x14ac:dyDescent="0.2">
      <c r="D2204" s="167"/>
    </row>
    <row r="2205" spans="4:4" x14ac:dyDescent="0.2">
      <c r="D2205" s="167"/>
    </row>
    <row r="2206" spans="4:4" x14ac:dyDescent="0.2">
      <c r="D2206" s="167"/>
    </row>
    <row r="2207" spans="4:4" x14ac:dyDescent="0.2">
      <c r="D2207" s="167"/>
    </row>
    <row r="2208" spans="4:4" x14ac:dyDescent="0.2">
      <c r="D2208" s="167"/>
    </row>
    <row r="2209" spans="4:4" x14ac:dyDescent="0.2">
      <c r="D2209" s="167"/>
    </row>
    <row r="2210" spans="4:4" x14ac:dyDescent="0.2">
      <c r="D2210" s="167"/>
    </row>
    <row r="2211" spans="4:4" x14ac:dyDescent="0.2">
      <c r="D2211" s="167"/>
    </row>
    <row r="2212" spans="4:4" x14ac:dyDescent="0.2">
      <c r="D2212" s="167"/>
    </row>
    <row r="2213" spans="4:4" x14ac:dyDescent="0.2">
      <c r="D2213" s="167"/>
    </row>
    <row r="2214" spans="4:4" x14ac:dyDescent="0.2">
      <c r="D2214" s="167"/>
    </row>
    <row r="2215" spans="4:4" x14ac:dyDescent="0.2">
      <c r="D2215" s="167"/>
    </row>
    <row r="2216" spans="4:4" x14ac:dyDescent="0.2">
      <c r="D2216" s="167"/>
    </row>
    <row r="2217" spans="4:4" x14ac:dyDescent="0.2">
      <c r="D2217" s="167"/>
    </row>
    <row r="2218" spans="4:4" x14ac:dyDescent="0.2">
      <c r="D2218" s="167"/>
    </row>
    <row r="2219" spans="4:4" x14ac:dyDescent="0.2">
      <c r="D2219" s="167"/>
    </row>
    <row r="2220" spans="4:4" x14ac:dyDescent="0.2">
      <c r="D2220" s="167"/>
    </row>
    <row r="2221" spans="4:4" x14ac:dyDescent="0.2">
      <c r="D2221" s="167"/>
    </row>
    <row r="2222" spans="4:4" x14ac:dyDescent="0.2">
      <c r="D2222" s="167"/>
    </row>
    <row r="2223" spans="4:4" x14ac:dyDescent="0.2">
      <c r="D2223" s="167"/>
    </row>
    <row r="2224" spans="4:4" x14ac:dyDescent="0.2">
      <c r="D2224" s="167"/>
    </row>
    <row r="2225" spans="4:4" x14ac:dyDescent="0.2">
      <c r="D2225" s="167"/>
    </row>
    <row r="2226" spans="4:4" x14ac:dyDescent="0.2">
      <c r="D2226" s="167"/>
    </row>
    <row r="2227" spans="4:4" x14ac:dyDescent="0.2">
      <c r="D2227" s="167"/>
    </row>
    <row r="2228" spans="4:4" x14ac:dyDescent="0.2">
      <c r="D2228" s="167"/>
    </row>
    <row r="2229" spans="4:4" x14ac:dyDescent="0.2">
      <c r="D2229" s="167"/>
    </row>
    <row r="2230" spans="4:4" x14ac:dyDescent="0.2">
      <c r="D2230" s="167"/>
    </row>
    <row r="2231" spans="4:4" x14ac:dyDescent="0.2">
      <c r="D2231" s="167"/>
    </row>
    <row r="2232" spans="4:4" x14ac:dyDescent="0.2">
      <c r="D2232" s="167"/>
    </row>
    <row r="2233" spans="4:4" x14ac:dyDescent="0.2">
      <c r="D2233" s="167"/>
    </row>
    <row r="2234" spans="4:4" x14ac:dyDescent="0.2">
      <c r="D2234" s="167"/>
    </row>
    <row r="2235" spans="4:4" x14ac:dyDescent="0.2">
      <c r="D2235" s="167"/>
    </row>
    <row r="2236" spans="4:4" x14ac:dyDescent="0.2">
      <c r="D2236" s="167"/>
    </row>
    <row r="2237" spans="4:4" x14ac:dyDescent="0.2">
      <c r="D2237" s="167"/>
    </row>
    <row r="2238" spans="4:4" x14ac:dyDescent="0.2">
      <c r="D2238" s="167"/>
    </row>
    <row r="2239" spans="4:4" x14ac:dyDescent="0.2">
      <c r="D2239" s="167"/>
    </row>
    <row r="2240" spans="4:4" x14ac:dyDescent="0.2">
      <c r="D2240" s="167"/>
    </row>
    <row r="2241" spans="4:4" x14ac:dyDescent="0.2">
      <c r="D2241" s="167"/>
    </row>
    <row r="2242" spans="4:4" x14ac:dyDescent="0.2">
      <c r="D2242" s="167"/>
    </row>
    <row r="2243" spans="4:4" x14ac:dyDescent="0.2">
      <c r="D2243" s="167"/>
    </row>
    <row r="2244" spans="4:4" x14ac:dyDescent="0.2">
      <c r="D2244" s="167"/>
    </row>
    <row r="2245" spans="4:4" x14ac:dyDescent="0.2">
      <c r="D2245" s="167"/>
    </row>
    <row r="2246" spans="4:4" x14ac:dyDescent="0.2">
      <c r="D2246" s="167"/>
    </row>
    <row r="2247" spans="4:4" x14ac:dyDescent="0.2">
      <c r="D2247" s="167"/>
    </row>
    <row r="2248" spans="4:4" x14ac:dyDescent="0.2">
      <c r="D2248" s="167"/>
    </row>
    <row r="2249" spans="4:4" x14ac:dyDescent="0.2">
      <c r="D2249" s="167"/>
    </row>
    <row r="2250" spans="4:4" x14ac:dyDescent="0.2">
      <c r="D2250" s="167"/>
    </row>
    <row r="2251" spans="4:4" x14ac:dyDescent="0.2">
      <c r="D2251" s="167"/>
    </row>
    <row r="2252" spans="4:4" x14ac:dyDescent="0.2">
      <c r="D2252" s="167"/>
    </row>
    <row r="2253" spans="4:4" x14ac:dyDescent="0.2">
      <c r="D2253" s="167"/>
    </row>
    <row r="2254" spans="4:4" x14ac:dyDescent="0.2">
      <c r="D2254" s="167"/>
    </row>
    <row r="2255" spans="4:4" x14ac:dyDescent="0.2">
      <c r="D2255" s="167"/>
    </row>
    <row r="2256" spans="4:4" x14ac:dyDescent="0.2">
      <c r="D2256" s="167"/>
    </row>
    <row r="2257" spans="4:4" x14ac:dyDescent="0.2">
      <c r="D2257" s="167"/>
    </row>
    <row r="2258" spans="4:4" x14ac:dyDescent="0.2">
      <c r="D2258" s="167"/>
    </row>
    <row r="2259" spans="4:4" x14ac:dyDescent="0.2">
      <c r="D2259" s="167"/>
    </row>
    <row r="2260" spans="4:4" x14ac:dyDescent="0.2">
      <c r="D2260" s="167"/>
    </row>
    <row r="2261" spans="4:4" x14ac:dyDescent="0.2">
      <c r="D2261" s="167"/>
    </row>
    <row r="2262" spans="4:4" x14ac:dyDescent="0.2">
      <c r="D2262" s="167"/>
    </row>
    <row r="2263" spans="4:4" x14ac:dyDescent="0.2">
      <c r="D2263" s="167"/>
    </row>
    <row r="2264" spans="4:4" x14ac:dyDescent="0.2">
      <c r="D2264" s="167"/>
    </row>
    <row r="2265" spans="4:4" x14ac:dyDescent="0.2">
      <c r="D2265" s="167"/>
    </row>
    <row r="2266" spans="4:4" x14ac:dyDescent="0.2">
      <c r="D2266" s="167"/>
    </row>
    <row r="2267" spans="4:4" x14ac:dyDescent="0.2">
      <c r="D2267" s="167"/>
    </row>
    <row r="2268" spans="4:4" x14ac:dyDescent="0.2">
      <c r="D2268" s="167"/>
    </row>
    <row r="2269" spans="4:4" x14ac:dyDescent="0.2">
      <c r="D2269" s="167"/>
    </row>
    <row r="2270" spans="4:4" x14ac:dyDescent="0.2">
      <c r="D2270" s="167"/>
    </row>
    <row r="2271" spans="4:4" x14ac:dyDescent="0.2">
      <c r="D2271" s="167"/>
    </row>
    <row r="2272" spans="4:4" x14ac:dyDescent="0.2">
      <c r="D2272" s="167"/>
    </row>
    <row r="2273" spans="4:4" x14ac:dyDescent="0.2">
      <c r="D2273" s="167"/>
    </row>
    <row r="2274" spans="4:4" x14ac:dyDescent="0.2">
      <c r="D2274" s="167"/>
    </row>
    <row r="2275" spans="4:4" x14ac:dyDescent="0.2">
      <c r="D2275" s="167"/>
    </row>
    <row r="2276" spans="4:4" x14ac:dyDescent="0.2">
      <c r="D2276" s="167"/>
    </row>
    <row r="2277" spans="4:4" x14ac:dyDescent="0.2">
      <c r="D2277" s="167"/>
    </row>
    <row r="2278" spans="4:4" x14ac:dyDescent="0.2">
      <c r="D2278" s="167"/>
    </row>
    <row r="2279" spans="4:4" x14ac:dyDescent="0.2">
      <c r="D2279" s="167"/>
    </row>
    <row r="2280" spans="4:4" x14ac:dyDescent="0.2">
      <c r="D2280" s="167"/>
    </row>
    <row r="2281" spans="4:4" x14ac:dyDescent="0.2">
      <c r="D2281" s="167"/>
    </row>
    <row r="2282" spans="4:4" x14ac:dyDescent="0.2">
      <c r="D2282" s="167"/>
    </row>
    <row r="2283" spans="4:4" x14ac:dyDescent="0.2">
      <c r="D2283" s="167"/>
    </row>
    <row r="2284" spans="4:4" x14ac:dyDescent="0.2">
      <c r="D2284" s="167"/>
    </row>
    <row r="2285" spans="4:4" x14ac:dyDescent="0.2">
      <c r="D2285" s="167"/>
    </row>
    <row r="2286" spans="4:4" x14ac:dyDescent="0.2">
      <c r="D2286" s="167"/>
    </row>
    <row r="2287" spans="4:4" x14ac:dyDescent="0.2">
      <c r="D2287" s="167"/>
    </row>
    <row r="2288" spans="4:4" x14ac:dyDescent="0.2">
      <c r="D2288" s="167"/>
    </row>
    <row r="2289" spans="4:4" x14ac:dyDescent="0.2">
      <c r="D2289" s="167"/>
    </row>
    <row r="2290" spans="4:4" x14ac:dyDescent="0.2">
      <c r="D2290" s="167"/>
    </row>
    <row r="2291" spans="4:4" x14ac:dyDescent="0.2">
      <c r="D2291" s="167"/>
    </row>
    <row r="2292" spans="4:4" x14ac:dyDescent="0.2">
      <c r="D2292" s="167"/>
    </row>
    <row r="2293" spans="4:4" x14ac:dyDescent="0.2">
      <c r="D2293" s="167"/>
    </row>
    <row r="2294" spans="4:4" x14ac:dyDescent="0.2">
      <c r="D2294" s="167"/>
    </row>
    <row r="2295" spans="4:4" x14ac:dyDescent="0.2">
      <c r="D2295" s="167"/>
    </row>
    <row r="2296" spans="4:4" x14ac:dyDescent="0.2">
      <c r="D2296" s="167"/>
    </row>
    <row r="2297" spans="4:4" x14ac:dyDescent="0.2">
      <c r="D2297" s="167"/>
    </row>
    <row r="2298" spans="4:4" x14ac:dyDescent="0.2">
      <c r="D2298" s="167"/>
    </row>
    <row r="2299" spans="4:4" x14ac:dyDescent="0.2">
      <c r="D2299" s="167"/>
    </row>
    <row r="2300" spans="4:4" x14ac:dyDescent="0.2">
      <c r="D2300" s="167"/>
    </row>
    <row r="2301" spans="4:4" x14ac:dyDescent="0.2">
      <c r="D2301" s="167"/>
    </row>
    <row r="2302" spans="4:4" x14ac:dyDescent="0.2">
      <c r="D2302" s="167"/>
    </row>
    <row r="2303" spans="4:4" x14ac:dyDescent="0.2">
      <c r="D2303" s="167"/>
    </row>
    <row r="2304" spans="4:4" x14ac:dyDescent="0.2">
      <c r="D2304" s="167"/>
    </row>
    <row r="2305" spans="4:4" x14ac:dyDescent="0.2">
      <c r="D2305" s="167"/>
    </row>
    <row r="2306" spans="4:4" x14ac:dyDescent="0.2">
      <c r="D2306" s="167"/>
    </row>
    <row r="2307" spans="4:4" x14ac:dyDescent="0.2">
      <c r="D2307" s="167"/>
    </row>
    <row r="2308" spans="4:4" x14ac:dyDescent="0.2">
      <c r="D2308" s="167"/>
    </row>
    <row r="2309" spans="4:4" x14ac:dyDescent="0.2">
      <c r="D2309" s="167"/>
    </row>
    <row r="2310" spans="4:4" x14ac:dyDescent="0.2">
      <c r="D2310" s="167"/>
    </row>
    <row r="2311" spans="4:4" x14ac:dyDescent="0.2">
      <c r="D2311" s="167"/>
    </row>
    <row r="2312" spans="4:4" x14ac:dyDescent="0.2">
      <c r="D2312" s="167"/>
    </row>
    <row r="2313" spans="4:4" x14ac:dyDescent="0.2">
      <c r="D2313" s="167"/>
    </row>
    <row r="2314" spans="4:4" x14ac:dyDescent="0.2">
      <c r="D2314" s="167"/>
    </row>
    <row r="2315" spans="4:4" x14ac:dyDescent="0.2">
      <c r="D2315" s="167"/>
    </row>
    <row r="2316" spans="4:4" x14ac:dyDescent="0.2">
      <c r="D2316" s="167"/>
    </row>
    <row r="2317" spans="4:4" x14ac:dyDescent="0.2">
      <c r="D2317" s="167"/>
    </row>
    <row r="2318" spans="4:4" x14ac:dyDescent="0.2">
      <c r="D2318" s="167"/>
    </row>
    <row r="2319" spans="4:4" x14ac:dyDescent="0.2">
      <c r="D2319" s="167"/>
    </row>
    <row r="2320" spans="4:4" x14ac:dyDescent="0.2">
      <c r="D2320" s="167"/>
    </row>
    <row r="2321" spans="4:4" x14ac:dyDescent="0.2">
      <c r="D2321" s="167"/>
    </row>
    <row r="2322" spans="4:4" x14ac:dyDescent="0.2">
      <c r="D2322" s="167"/>
    </row>
    <row r="2323" spans="4:4" x14ac:dyDescent="0.2">
      <c r="D2323" s="167"/>
    </row>
    <row r="2324" spans="4:4" x14ac:dyDescent="0.2">
      <c r="D2324" s="167"/>
    </row>
    <row r="2325" spans="4:4" x14ac:dyDescent="0.2">
      <c r="D2325" s="167"/>
    </row>
    <row r="2326" spans="4:4" x14ac:dyDescent="0.2">
      <c r="D2326" s="167"/>
    </row>
    <row r="2327" spans="4:4" x14ac:dyDescent="0.2">
      <c r="D2327" s="167"/>
    </row>
    <row r="2328" spans="4:4" x14ac:dyDescent="0.2">
      <c r="D2328" s="167"/>
    </row>
    <row r="2329" spans="4:4" x14ac:dyDescent="0.2">
      <c r="D2329" s="167"/>
    </row>
    <row r="2330" spans="4:4" x14ac:dyDescent="0.2">
      <c r="D2330" s="167"/>
    </row>
    <row r="2331" spans="4:4" x14ac:dyDescent="0.2">
      <c r="D2331" s="167"/>
    </row>
    <row r="2332" spans="4:4" x14ac:dyDescent="0.2">
      <c r="D2332" s="167"/>
    </row>
    <row r="2333" spans="4:4" x14ac:dyDescent="0.2">
      <c r="D2333" s="167"/>
    </row>
    <row r="2334" spans="4:4" x14ac:dyDescent="0.2">
      <c r="D2334" s="167"/>
    </row>
    <row r="2335" spans="4:4" x14ac:dyDescent="0.2">
      <c r="D2335" s="167"/>
    </row>
    <row r="2336" spans="4:4" x14ac:dyDescent="0.2">
      <c r="D2336" s="167"/>
    </row>
    <row r="2337" spans="4:4" x14ac:dyDescent="0.2">
      <c r="D2337" s="167"/>
    </row>
    <row r="2338" spans="4:4" x14ac:dyDescent="0.2">
      <c r="D2338" s="167"/>
    </row>
    <row r="2339" spans="4:4" x14ac:dyDescent="0.2">
      <c r="D2339" s="167"/>
    </row>
    <row r="2340" spans="4:4" x14ac:dyDescent="0.2">
      <c r="D2340" s="167"/>
    </row>
    <row r="2341" spans="4:4" x14ac:dyDescent="0.2">
      <c r="D2341" s="167"/>
    </row>
    <row r="2342" spans="4:4" x14ac:dyDescent="0.2">
      <c r="D2342" s="167"/>
    </row>
    <row r="2343" spans="4:4" x14ac:dyDescent="0.2">
      <c r="D2343" s="167"/>
    </row>
    <row r="2344" spans="4:4" x14ac:dyDescent="0.2">
      <c r="D2344" s="167"/>
    </row>
    <row r="2345" spans="4:4" x14ac:dyDescent="0.2">
      <c r="D2345" s="167"/>
    </row>
    <row r="2346" spans="4:4" x14ac:dyDescent="0.2">
      <c r="D2346" s="167"/>
    </row>
    <row r="2347" spans="4:4" x14ac:dyDescent="0.2">
      <c r="D2347" s="167"/>
    </row>
    <row r="2348" spans="4:4" x14ac:dyDescent="0.2">
      <c r="D2348" s="167"/>
    </row>
    <row r="2349" spans="4:4" x14ac:dyDescent="0.2">
      <c r="D2349" s="167"/>
    </row>
    <row r="2350" spans="4:4" x14ac:dyDescent="0.2">
      <c r="D2350" s="167"/>
    </row>
    <row r="2351" spans="4:4" x14ac:dyDescent="0.2">
      <c r="D2351" s="167"/>
    </row>
    <row r="2352" spans="4:4" x14ac:dyDescent="0.2">
      <c r="D2352" s="167"/>
    </row>
    <row r="2353" spans="4:4" x14ac:dyDescent="0.2">
      <c r="D2353" s="167"/>
    </row>
    <row r="2354" spans="4:4" x14ac:dyDescent="0.2">
      <c r="D2354" s="167"/>
    </row>
    <row r="2355" spans="4:4" x14ac:dyDescent="0.2">
      <c r="D2355" s="167"/>
    </row>
    <row r="2356" spans="4:4" x14ac:dyDescent="0.2">
      <c r="D2356" s="167"/>
    </row>
    <row r="2357" spans="4:4" x14ac:dyDescent="0.2">
      <c r="D2357" s="167"/>
    </row>
    <row r="2358" spans="4:4" x14ac:dyDescent="0.2">
      <c r="D2358" s="167"/>
    </row>
    <row r="2359" spans="4:4" x14ac:dyDescent="0.2">
      <c r="D2359" s="167"/>
    </row>
    <row r="2360" spans="4:4" x14ac:dyDescent="0.2">
      <c r="D2360" s="167"/>
    </row>
    <row r="2361" spans="4:4" x14ac:dyDescent="0.2">
      <c r="D2361" s="167"/>
    </row>
    <row r="2362" spans="4:4" x14ac:dyDescent="0.2">
      <c r="D2362" s="167"/>
    </row>
    <row r="2363" spans="4:4" x14ac:dyDescent="0.2">
      <c r="D2363" s="167"/>
    </row>
    <row r="2364" spans="4:4" x14ac:dyDescent="0.2">
      <c r="D2364" s="167"/>
    </row>
    <row r="2365" spans="4:4" x14ac:dyDescent="0.2">
      <c r="D2365" s="167"/>
    </row>
    <row r="2366" spans="4:4" x14ac:dyDescent="0.2">
      <c r="D2366" s="167"/>
    </row>
    <row r="2367" spans="4:4" x14ac:dyDescent="0.2">
      <c r="D2367" s="167"/>
    </row>
    <row r="2368" spans="4:4" x14ac:dyDescent="0.2">
      <c r="D2368" s="167"/>
    </row>
    <row r="2369" spans="4:4" x14ac:dyDescent="0.2">
      <c r="D2369" s="167"/>
    </row>
    <row r="2370" spans="4:4" x14ac:dyDescent="0.2">
      <c r="D2370" s="167"/>
    </row>
    <row r="2371" spans="4:4" x14ac:dyDescent="0.2">
      <c r="D2371" s="167"/>
    </row>
    <row r="2372" spans="4:4" x14ac:dyDescent="0.2">
      <c r="D2372" s="167"/>
    </row>
    <row r="2373" spans="4:4" x14ac:dyDescent="0.2">
      <c r="D2373" s="167"/>
    </row>
    <row r="2374" spans="4:4" x14ac:dyDescent="0.2">
      <c r="D2374" s="167"/>
    </row>
    <row r="2375" spans="4:4" x14ac:dyDescent="0.2">
      <c r="D2375" s="167"/>
    </row>
    <row r="2376" spans="4:4" x14ac:dyDescent="0.2">
      <c r="D2376" s="167"/>
    </row>
    <row r="2377" spans="4:4" x14ac:dyDescent="0.2">
      <c r="D2377" s="167"/>
    </row>
    <row r="2378" spans="4:4" x14ac:dyDescent="0.2">
      <c r="D2378" s="167"/>
    </row>
    <row r="2379" spans="4:4" x14ac:dyDescent="0.2">
      <c r="D2379" s="167"/>
    </row>
    <row r="2380" spans="4:4" x14ac:dyDescent="0.2">
      <c r="D2380" s="167"/>
    </row>
    <row r="2381" spans="4:4" x14ac:dyDescent="0.2">
      <c r="D2381" s="167"/>
    </row>
    <row r="2382" spans="4:4" x14ac:dyDescent="0.2">
      <c r="D2382" s="167"/>
    </row>
    <row r="2383" spans="4:4" x14ac:dyDescent="0.2">
      <c r="D2383" s="167"/>
    </row>
    <row r="2384" spans="4:4" x14ac:dyDescent="0.2">
      <c r="D2384" s="167"/>
    </row>
    <row r="2385" spans="4:4" x14ac:dyDescent="0.2">
      <c r="D2385" s="167"/>
    </row>
    <row r="2386" spans="4:4" x14ac:dyDescent="0.2">
      <c r="D2386" s="167"/>
    </row>
    <row r="2387" spans="4:4" x14ac:dyDescent="0.2">
      <c r="D2387" s="167"/>
    </row>
    <row r="2388" spans="4:4" x14ac:dyDescent="0.2">
      <c r="D2388" s="167"/>
    </row>
    <row r="2389" spans="4:4" x14ac:dyDescent="0.2">
      <c r="D2389" s="167"/>
    </row>
    <row r="2390" spans="4:4" x14ac:dyDescent="0.2">
      <c r="D2390" s="167"/>
    </row>
    <row r="2391" spans="4:4" x14ac:dyDescent="0.2">
      <c r="D2391" s="167"/>
    </row>
    <row r="2392" spans="4:4" x14ac:dyDescent="0.2">
      <c r="D2392" s="167"/>
    </row>
    <row r="2393" spans="4:4" x14ac:dyDescent="0.2">
      <c r="D2393" s="167"/>
    </row>
    <row r="2394" spans="4:4" x14ac:dyDescent="0.2">
      <c r="D2394" s="167"/>
    </row>
    <row r="2395" spans="4:4" x14ac:dyDescent="0.2">
      <c r="D2395" s="167"/>
    </row>
    <row r="2396" spans="4:4" x14ac:dyDescent="0.2">
      <c r="D2396" s="167"/>
    </row>
    <row r="2397" spans="4:4" x14ac:dyDescent="0.2">
      <c r="D2397" s="167"/>
    </row>
    <row r="2398" spans="4:4" x14ac:dyDescent="0.2">
      <c r="D2398" s="167"/>
    </row>
    <row r="2399" spans="4:4" x14ac:dyDescent="0.2">
      <c r="D2399" s="167"/>
    </row>
    <row r="2400" spans="4:4" x14ac:dyDescent="0.2">
      <c r="D2400" s="167"/>
    </row>
    <row r="2401" spans="4:4" x14ac:dyDescent="0.2">
      <c r="D2401" s="167"/>
    </row>
    <row r="2402" spans="4:4" x14ac:dyDescent="0.2">
      <c r="D2402" s="167"/>
    </row>
    <row r="2403" spans="4:4" x14ac:dyDescent="0.2">
      <c r="D2403" s="167"/>
    </row>
    <row r="2404" spans="4:4" x14ac:dyDescent="0.2">
      <c r="D2404" s="167"/>
    </row>
    <row r="2405" spans="4:4" x14ac:dyDescent="0.2">
      <c r="D2405" s="167"/>
    </row>
    <row r="2406" spans="4:4" x14ac:dyDescent="0.2">
      <c r="D2406" s="167"/>
    </row>
    <row r="2407" spans="4:4" x14ac:dyDescent="0.2">
      <c r="D2407" s="167"/>
    </row>
    <row r="2408" spans="4:4" x14ac:dyDescent="0.2">
      <c r="D2408" s="167"/>
    </row>
    <row r="2409" spans="4:4" x14ac:dyDescent="0.2">
      <c r="D2409" s="167"/>
    </row>
    <row r="2410" spans="4:4" x14ac:dyDescent="0.2">
      <c r="D2410" s="167"/>
    </row>
    <row r="2411" spans="4:4" x14ac:dyDescent="0.2">
      <c r="D2411" s="167"/>
    </row>
    <row r="2412" spans="4:4" x14ac:dyDescent="0.2">
      <c r="D2412" s="167"/>
    </row>
    <row r="2413" spans="4:4" x14ac:dyDescent="0.2">
      <c r="D2413" s="167"/>
    </row>
    <row r="2414" spans="4:4" x14ac:dyDescent="0.2">
      <c r="D2414" s="167"/>
    </row>
    <row r="2415" spans="4:4" x14ac:dyDescent="0.2">
      <c r="D2415" s="167"/>
    </row>
    <row r="2416" spans="4:4" x14ac:dyDescent="0.2">
      <c r="D2416" s="167"/>
    </row>
    <row r="2417" spans="4:4" x14ac:dyDescent="0.2">
      <c r="D2417" s="167"/>
    </row>
    <row r="2418" spans="4:4" x14ac:dyDescent="0.2">
      <c r="D2418" s="167"/>
    </row>
    <row r="2419" spans="4:4" x14ac:dyDescent="0.2">
      <c r="D2419" s="167"/>
    </row>
    <row r="2420" spans="4:4" x14ac:dyDescent="0.2">
      <c r="D2420" s="167"/>
    </row>
    <row r="2421" spans="4:4" x14ac:dyDescent="0.2">
      <c r="D2421" s="167"/>
    </row>
    <row r="2422" spans="4:4" x14ac:dyDescent="0.2">
      <c r="D2422" s="167"/>
    </row>
    <row r="2423" spans="4:4" x14ac:dyDescent="0.2">
      <c r="D2423" s="167"/>
    </row>
    <row r="2424" spans="4:4" x14ac:dyDescent="0.2">
      <c r="D2424" s="167"/>
    </row>
    <row r="2425" spans="4:4" x14ac:dyDescent="0.2">
      <c r="D2425" s="167"/>
    </row>
    <row r="2426" spans="4:4" x14ac:dyDescent="0.2">
      <c r="D2426" s="167"/>
    </row>
    <row r="2427" spans="4:4" x14ac:dyDescent="0.2">
      <c r="D2427" s="167"/>
    </row>
    <row r="2428" spans="4:4" x14ac:dyDescent="0.2">
      <c r="D2428" s="167"/>
    </row>
    <row r="2429" spans="4:4" x14ac:dyDescent="0.2">
      <c r="D2429" s="167"/>
    </row>
    <row r="2430" spans="4:4" x14ac:dyDescent="0.2">
      <c r="D2430" s="167"/>
    </row>
    <row r="2431" spans="4:4" x14ac:dyDescent="0.2">
      <c r="D2431" s="167"/>
    </row>
    <row r="2432" spans="4:4" x14ac:dyDescent="0.2">
      <c r="D2432" s="167"/>
    </row>
    <row r="2433" spans="4:4" x14ac:dyDescent="0.2">
      <c r="D2433" s="167"/>
    </row>
    <row r="2434" spans="4:4" x14ac:dyDescent="0.2">
      <c r="D2434" s="167"/>
    </row>
    <row r="2435" spans="4:4" x14ac:dyDescent="0.2">
      <c r="D2435" s="167"/>
    </row>
    <row r="2436" spans="4:4" x14ac:dyDescent="0.2">
      <c r="D2436" s="167"/>
    </row>
    <row r="2437" spans="4:4" x14ac:dyDescent="0.2">
      <c r="D2437" s="167"/>
    </row>
    <row r="2438" spans="4:4" x14ac:dyDescent="0.2">
      <c r="D2438" s="167"/>
    </row>
    <row r="2439" spans="4:4" x14ac:dyDescent="0.2">
      <c r="D2439" s="167"/>
    </row>
    <row r="2440" spans="4:4" x14ac:dyDescent="0.2">
      <c r="D2440" s="167"/>
    </row>
    <row r="2441" spans="4:4" x14ac:dyDescent="0.2">
      <c r="D2441" s="167"/>
    </row>
    <row r="2442" spans="4:4" x14ac:dyDescent="0.2">
      <c r="D2442" s="167"/>
    </row>
    <row r="2443" spans="4:4" x14ac:dyDescent="0.2">
      <c r="D2443" s="167"/>
    </row>
    <row r="2444" spans="4:4" x14ac:dyDescent="0.2">
      <c r="D2444" s="167"/>
    </row>
    <row r="2445" spans="4:4" x14ac:dyDescent="0.2">
      <c r="D2445" s="167"/>
    </row>
    <row r="2446" spans="4:4" x14ac:dyDescent="0.2">
      <c r="D2446" s="167"/>
    </row>
    <row r="2447" spans="4:4" x14ac:dyDescent="0.2">
      <c r="D2447" s="167"/>
    </row>
    <row r="2448" spans="4:4" x14ac:dyDescent="0.2">
      <c r="D2448" s="167"/>
    </row>
    <row r="2449" spans="4:4" x14ac:dyDescent="0.2">
      <c r="D2449" s="167"/>
    </row>
    <row r="2450" spans="4:4" x14ac:dyDescent="0.2">
      <c r="D2450" s="167"/>
    </row>
    <row r="2451" spans="4:4" x14ac:dyDescent="0.2">
      <c r="D2451" s="167"/>
    </row>
    <row r="2452" spans="4:4" x14ac:dyDescent="0.2">
      <c r="D2452" s="167"/>
    </row>
    <row r="2453" spans="4:4" x14ac:dyDescent="0.2">
      <c r="D2453" s="167"/>
    </row>
    <row r="2454" spans="4:4" x14ac:dyDescent="0.2">
      <c r="D2454" s="167"/>
    </row>
    <row r="2455" spans="4:4" x14ac:dyDescent="0.2">
      <c r="D2455" s="167"/>
    </row>
    <row r="2456" spans="4:4" x14ac:dyDescent="0.2">
      <c r="D2456" s="167"/>
    </row>
    <row r="2457" spans="4:4" x14ac:dyDescent="0.2">
      <c r="D2457" s="167"/>
    </row>
    <row r="2458" spans="4:4" x14ac:dyDescent="0.2">
      <c r="D2458" s="167"/>
    </row>
    <row r="2459" spans="4:4" x14ac:dyDescent="0.2">
      <c r="D2459" s="167"/>
    </row>
    <row r="2460" spans="4:4" x14ac:dyDescent="0.2">
      <c r="D2460" s="167"/>
    </row>
    <row r="2461" spans="4:4" x14ac:dyDescent="0.2">
      <c r="D2461" s="167"/>
    </row>
    <row r="2462" spans="4:4" x14ac:dyDescent="0.2">
      <c r="D2462" s="167"/>
    </row>
    <row r="2463" spans="4:4" x14ac:dyDescent="0.2">
      <c r="D2463" s="167"/>
    </row>
    <row r="2464" spans="4:4" x14ac:dyDescent="0.2">
      <c r="D2464" s="167"/>
    </row>
    <row r="2465" spans="4:4" x14ac:dyDescent="0.2">
      <c r="D2465" s="167"/>
    </row>
    <row r="2466" spans="4:4" x14ac:dyDescent="0.2">
      <c r="D2466" s="167"/>
    </row>
    <row r="2467" spans="4:4" x14ac:dyDescent="0.2">
      <c r="D2467" s="167"/>
    </row>
    <row r="2468" spans="4:4" x14ac:dyDescent="0.2">
      <c r="D2468" s="167"/>
    </row>
    <row r="2469" spans="4:4" x14ac:dyDescent="0.2">
      <c r="D2469" s="167"/>
    </row>
    <row r="2470" spans="4:4" x14ac:dyDescent="0.2">
      <c r="D2470" s="167"/>
    </row>
    <row r="2471" spans="4:4" x14ac:dyDescent="0.2">
      <c r="D2471" s="167"/>
    </row>
    <row r="2472" spans="4:4" x14ac:dyDescent="0.2">
      <c r="D2472" s="167"/>
    </row>
    <row r="2473" spans="4:4" x14ac:dyDescent="0.2">
      <c r="D2473" s="167"/>
    </row>
    <row r="2474" spans="4:4" x14ac:dyDescent="0.2">
      <c r="D2474" s="167"/>
    </row>
    <row r="2475" spans="4:4" x14ac:dyDescent="0.2">
      <c r="D2475" s="167"/>
    </row>
    <row r="2476" spans="4:4" x14ac:dyDescent="0.2">
      <c r="D2476" s="167"/>
    </row>
    <row r="2477" spans="4:4" x14ac:dyDescent="0.2">
      <c r="D2477" s="167"/>
    </row>
    <row r="2478" spans="4:4" x14ac:dyDescent="0.2">
      <c r="D2478" s="167"/>
    </row>
    <row r="2479" spans="4:4" x14ac:dyDescent="0.2">
      <c r="D2479" s="167"/>
    </row>
    <row r="2480" spans="4:4" x14ac:dyDescent="0.2">
      <c r="D2480" s="167"/>
    </row>
    <row r="2481" spans="4:4" x14ac:dyDescent="0.2">
      <c r="D2481" s="167"/>
    </row>
    <row r="2482" spans="4:4" x14ac:dyDescent="0.2">
      <c r="D2482" s="167"/>
    </row>
    <row r="2483" spans="4:4" x14ac:dyDescent="0.2">
      <c r="D2483" s="167"/>
    </row>
    <row r="2484" spans="4:4" x14ac:dyDescent="0.2">
      <c r="D2484" s="167"/>
    </row>
    <row r="2485" spans="4:4" x14ac:dyDescent="0.2">
      <c r="D2485" s="167"/>
    </row>
    <row r="2486" spans="4:4" x14ac:dyDescent="0.2">
      <c r="D2486" s="167"/>
    </row>
    <row r="2487" spans="4:4" x14ac:dyDescent="0.2">
      <c r="D2487" s="167"/>
    </row>
    <row r="2488" spans="4:4" x14ac:dyDescent="0.2">
      <c r="D2488" s="167"/>
    </row>
    <row r="2489" spans="4:4" x14ac:dyDescent="0.2">
      <c r="D2489" s="167"/>
    </row>
    <row r="2490" spans="4:4" x14ac:dyDescent="0.2">
      <c r="D2490" s="167"/>
    </row>
    <row r="2491" spans="4:4" x14ac:dyDescent="0.2">
      <c r="D2491" s="167"/>
    </row>
    <row r="2492" spans="4:4" x14ac:dyDescent="0.2">
      <c r="D2492" s="167"/>
    </row>
    <row r="2493" spans="4:4" x14ac:dyDescent="0.2">
      <c r="D2493" s="167"/>
    </row>
    <row r="2494" spans="4:4" x14ac:dyDescent="0.2">
      <c r="D2494" s="167"/>
    </row>
    <row r="2495" spans="4:4" x14ac:dyDescent="0.2">
      <c r="D2495" s="167"/>
    </row>
    <row r="2496" spans="4:4" x14ac:dyDescent="0.2">
      <c r="D2496" s="167"/>
    </row>
    <row r="2497" spans="4:4" x14ac:dyDescent="0.2">
      <c r="D2497" s="167"/>
    </row>
    <row r="2498" spans="4:4" x14ac:dyDescent="0.2">
      <c r="D2498" s="167"/>
    </row>
    <row r="2499" spans="4:4" x14ac:dyDescent="0.2">
      <c r="D2499" s="167"/>
    </row>
    <row r="2500" spans="4:4" x14ac:dyDescent="0.2">
      <c r="D2500" s="167"/>
    </row>
    <row r="2501" spans="4:4" x14ac:dyDescent="0.2">
      <c r="D2501" s="167"/>
    </row>
    <row r="2502" spans="4:4" x14ac:dyDescent="0.2">
      <c r="D2502" s="167"/>
    </row>
    <row r="2503" spans="4:4" x14ac:dyDescent="0.2">
      <c r="D2503" s="167"/>
    </row>
    <row r="2504" spans="4:4" x14ac:dyDescent="0.2">
      <c r="D2504" s="167"/>
    </row>
    <row r="2505" spans="4:4" x14ac:dyDescent="0.2">
      <c r="D2505" s="167"/>
    </row>
    <row r="2506" spans="4:4" x14ac:dyDescent="0.2">
      <c r="D2506" s="167"/>
    </row>
    <row r="2507" spans="4:4" x14ac:dyDescent="0.2">
      <c r="D2507" s="167"/>
    </row>
    <row r="2508" spans="4:4" x14ac:dyDescent="0.2">
      <c r="D2508" s="167"/>
    </row>
    <row r="2509" spans="4:4" x14ac:dyDescent="0.2">
      <c r="D2509" s="167"/>
    </row>
    <row r="2510" spans="4:4" x14ac:dyDescent="0.2">
      <c r="D2510" s="167"/>
    </row>
    <row r="2511" spans="4:4" x14ac:dyDescent="0.2">
      <c r="D2511" s="167"/>
    </row>
    <row r="2512" spans="4:4" x14ac:dyDescent="0.2">
      <c r="D2512" s="167"/>
    </row>
    <row r="2513" spans="4:4" x14ac:dyDescent="0.2">
      <c r="D2513" s="167"/>
    </row>
    <row r="2514" spans="4:4" x14ac:dyDescent="0.2">
      <c r="D2514" s="167"/>
    </row>
    <row r="2515" spans="4:4" x14ac:dyDescent="0.2">
      <c r="D2515" s="167"/>
    </row>
    <row r="2516" spans="4:4" x14ac:dyDescent="0.2">
      <c r="D2516" s="167"/>
    </row>
    <row r="2517" spans="4:4" x14ac:dyDescent="0.2">
      <c r="D2517" s="167"/>
    </row>
    <row r="2518" spans="4:4" x14ac:dyDescent="0.2">
      <c r="D2518" s="167"/>
    </row>
    <row r="2519" spans="4:4" x14ac:dyDescent="0.2">
      <c r="D2519" s="167"/>
    </row>
    <row r="2520" spans="4:4" x14ac:dyDescent="0.2">
      <c r="D2520" s="167"/>
    </row>
    <row r="2521" spans="4:4" x14ac:dyDescent="0.2">
      <c r="D2521" s="167"/>
    </row>
    <row r="2522" spans="4:4" x14ac:dyDescent="0.2">
      <c r="D2522" s="167"/>
    </row>
    <row r="2523" spans="4:4" x14ac:dyDescent="0.2">
      <c r="D2523" s="167"/>
    </row>
    <row r="2524" spans="4:4" x14ac:dyDescent="0.2">
      <c r="D2524" s="167"/>
    </row>
    <row r="2525" spans="4:4" x14ac:dyDescent="0.2">
      <c r="D2525" s="167"/>
    </row>
    <row r="2526" spans="4:4" x14ac:dyDescent="0.2">
      <c r="D2526" s="167"/>
    </row>
    <row r="2527" spans="4:4" x14ac:dyDescent="0.2">
      <c r="D2527" s="167"/>
    </row>
    <row r="2528" spans="4:4" x14ac:dyDescent="0.2">
      <c r="D2528" s="167"/>
    </row>
    <row r="2529" spans="4:4" x14ac:dyDescent="0.2">
      <c r="D2529" s="167"/>
    </row>
    <row r="2530" spans="4:4" x14ac:dyDescent="0.2">
      <c r="D2530" s="167"/>
    </row>
    <row r="2531" spans="4:4" x14ac:dyDescent="0.2">
      <c r="D2531" s="167"/>
    </row>
    <row r="2532" spans="4:4" x14ac:dyDescent="0.2">
      <c r="D2532" s="167"/>
    </row>
    <row r="2533" spans="4:4" x14ac:dyDescent="0.2">
      <c r="D2533" s="167"/>
    </row>
    <row r="2534" spans="4:4" x14ac:dyDescent="0.2">
      <c r="D2534" s="167"/>
    </row>
    <row r="2535" spans="4:4" x14ac:dyDescent="0.2">
      <c r="D2535" s="167"/>
    </row>
    <row r="2536" spans="4:4" x14ac:dyDescent="0.2">
      <c r="D2536" s="167"/>
    </row>
    <row r="2537" spans="4:4" x14ac:dyDescent="0.2">
      <c r="D2537" s="167"/>
    </row>
    <row r="2538" spans="4:4" x14ac:dyDescent="0.2">
      <c r="D2538" s="167"/>
    </row>
    <row r="2539" spans="4:4" x14ac:dyDescent="0.2">
      <c r="D2539" s="167"/>
    </row>
    <row r="2540" spans="4:4" x14ac:dyDescent="0.2">
      <c r="D2540" s="167"/>
    </row>
    <row r="2541" spans="4:4" x14ac:dyDescent="0.2">
      <c r="D2541" s="167"/>
    </row>
    <row r="2542" spans="4:4" x14ac:dyDescent="0.2">
      <c r="D2542" s="167"/>
    </row>
    <row r="2543" spans="4:4" x14ac:dyDescent="0.2">
      <c r="D2543" s="167"/>
    </row>
    <row r="2544" spans="4:4" x14ac:dyDescent="0.2">
      <c r="D2544" s="167"/>
    </row>
    <row r="2545" spans="4:4" x14ac:dyDescent="0.2">
      <c r="D2545" s="167"/>
    </row>
    <row r="2546" spans="4:4" x14ac:dyDescent="0.2">
      <c r="D2546" s="167"/>
    </row>
    <row r="2547" spans="4:4" x14ac:dyDescent="0.2">
      <c r="D2547" s="167"/>
    </row>
    <row r="2548" spans="4:4" x14ac:dyDescent="0.2">
      <c r="D2548" s="167"/>
    </row>
    <row r="2549" spans="4:4" x14ac:dyDescent="0.2">
      <c r="D2549" s="167"/>
    </row>
    <row r="2550" spans="4:4" x14ac:dyDescent="0.2">
      <c r="D2550" s="167"/>
    </row>
    <row r="2551" spans="4:4" x14ac:dyDescent="0.2">
      <c r="D2551" s="167"/>
    </row>
    <row r="2552" spans="4:4" x14ac:dyDescent="0.2">
      <c r="D2552" s="167"/>
    </row>
    <row r="2553" spans="4:4" x14ac:dyDescent="0.2">
      <c r="D2553" s="167"/>
    </row>
    <row r="2554" spans="4:4" x14ac:dyDescent="0.2">
      <c r="D2554" s="167"/>
    </row>
    <row r="2555" spans="4:4" x14ac:dyDescent="0.2">
      <c r="D2555" s="167"/>
    </row>
    <row r="2556" spans="4:4" x14ac:dyDescent="0.2">
      <c r="D2556" s="167"/>
    </row>
    <row r="2557" spans="4:4" x14ac:dyDescent="0.2">
      <c r="D2557" s="167"/>
    </row>
    <row r="2558" spans="4:4" x14ac:dyDescent="0.2">
      <c r="D2558" s="167"/>
    </row>
    <row r="2559" spans="4:4" x14ac:dyDescent="0.2">
      <c r="D2559" s="167"/>
    </row>
    <row r="2560" spans="4:4" x14ac:dyDescent="0.2">
      <c r="D2560" s="167"/>
    </row>
    <row r="2561" spans="4:4" x14ac:dyDescent="0.2">
      <c r="D2561" s="167"/>
    </row>
    <row r="2562" spans="4:4" x14ac:dyDescent="0.2">
      <c r="D2562" s="167"/>
    </row>
    <row r="2563" spans="4:4" x14ac:dyDescent="0.2">
      <c r="D2563" s="167"/>
    </row>
    <row r="2564" spans="4:4" x14ac:dyDescent="0.2">
      <c r="D2564" s="167"/>
    </row>
    <row r="2565" spans="4:4" x14ac:dyDescent="0.2">
      <c r="D2565" s="167"/>
    </row>
    <row r="2566" spans="4:4" x14ac:dyDescent="0.2">
      <c r="D2566" s="167"/>
    </row>
    <row r="2567" spans="4:4" x14ac:dyDescent="0.2">
      <c r="D2567" s="167"/>
    </row>
    <row r="2568" spans="4:4" x14ac:dyDescent="0.2">
      <c r="D2568" s="167"/>
    </row>
    <row r="2569" spans="4:4" x14ac:dyDescent="0.2">
      <c r="D2569" s="167"/>
    </row>
    <row r="2570" spans="4:4" x14ac:dyDescent="0.2">
      <c r="D2570" s="167"/>
    </row>
    <row r="2571" spans="4:4" x14ac:dyDescent="0.2">
      <c r="D2571" s="167"/>
    </row>
    <row r="2572" spans="4:4" x14ac:dyDescent="0.2">
      <c r="D2572" s="167"/>
    </row>
    <row r="2573" spans="4:4" x14ac:dyDescent="0.2">
      <c r="D2573" s="167"/>
    </row>
    <row r="2574" spans="4:4" x14ac:dyDescent="0.2">
      <c r="D2574" s="167"/>
    </row>
    <row r="2575" spans="4:4" x14ac:dyDescent="0.2">
      <c r="D2575" s="167"/>
    </row>
    <row r="2576" spans="4:4" x14ac:dyDescent="0.2">
      <c r="D2576" s="167"/>
    </row>
    <row r="2577" spans="4:4" x14ac:dyDescent="0.2">
      <c r="D2577" s="167"/>
    </row>
    <row r="2578" spans="4:4" x14ac:dyDescent="0.2">
      <c r="D2578" s="167"/>
    </row>
    <row r="2579" spans="4:4" x14ac:dyDescent="0.2">
      <c r="D2579" s="167"/>
    </row>
    <row r="2580" spans="4:4" x14ac:dyDescent="0.2">
      <c r="D2580" s="167"/>
    </row>
    <row r="2581" spans="4:4" x14ac:dyDescent="0.2">
      <c r="D2581" s="167"/>
    </row>
    <row r="2582" spans="4:4" x14ac:dyDescent="0.2">
      <c r="D2582" s="167"/>
    </row>
    <row r="2583" spans="4:4" x14ac:dyDescent="0.2">
      <c r="D2583" s="167"/>
    </row>
    <row r="2584" spans="4:4" x14ac:dyDescent="0.2">
      <c r="D2584" s="167"/>
    </row>
    <row r="2585" spans="4:4" x14ac:dyDescent="0.2">
      <c r="D2585" s="167"/>
    </row>
    <row r="2586" spans="4:4" x14ac:dyDescent="0.2">
      <c r="D2586" s="167"/>
    </row>
    <row r="2587" spans="4:4" x14ac:dyDescent="0.2">
      <c r="D2587" s="167"/>
    </row>
    <row r="2588" spans="4:4" x14ac:dyDescent="0.2">
      <c r="D2588" s="167"/>
    </row>
    <row r="2589" spans="4:4" x14ac:dyDescent="0.2">
      <c r="D2589" s="167"/>
    </row>
    <row r="2590" spans="4:4" x14ac:dyDescent="0.2">
      <c r="D2590" s="167"/>
    </row>
    <row r="2591" spans="4:4" x14ac:dyDescent="0.2">
      <c r="D2591" s="167"/>
    </row>
    <row r="2592" spans="4:4" x14ac:dyDescent="0.2">
      <c r="D2592" s="167"/>
    </row>
    <row r="2593" spans="4:4" x14ac:dyDescent="0.2">
      <c r="D2593" s="167"/>
    </row>
    <row r="2594" spans="4:4" x14ac:dyDescent="0.2">
      <c r="D2594" s="167"/>
    </row>
    <row r="2595" spans="4:4" x14ac:dyDescent="0.2">
      <c r="D2595" s="167"/>
    </row>
    <row r="2596" spans="4:4" x14ac:dyDescent="0.2">
      <c r="D2596" s="167"/>
    </row>
    <row r="2597" spans="4:4" x14ac:dyDescent="0.2">
      <c r="D2597" s="167"/>
    </row>
    <row r="2598" spans="4:4" x14ac:dyDescent="0.2">
      <c r="D2598" s="167"/>
    </row>
    <row r="2599" spans="4:4" x14ac:dyDescent="0.2">
      <c r="D2599" s="167"/>
    </row>
    <row r="2600" spans="4:4" x14ac:dyDescent="0.2">
      <c r="D2600" s="167"/>
    </row>
    <row r="2601" spans="4:4" x14ac:dyDescent="0.2">
      <c r="D2601" s="167"/>
    </row>
    <row r="2602" spans="4:4" x14ac:dyDescent="0.2">
      <c r="D2602" s="167"/>
    </row>
    <row r="2603" spans="4:4" x14ac:dyDescent="0.2">
      <c r="D2603" s="167"/>
    </row>
    <row r="2604" spans="4:4" x14ac:dyDescent="0.2">
      <c r="D2604" s="167"/>
    </row>
    <row r="2605" spans="4:4" x14ac:dyDescent="0.2">
      <c r="D2605" s="167"/>
    </row>
    <row r="2606" spans="4:4" x14ac:dyDescent="0.2">
      <c r="D2606" s="167"/>
    </row>
    <row r="2607" spans="4:4" x14ac:dyDescent="0.2">
      <c r="D2607" s="167"/>
    </row>
    <row r="2608" spans="4:4" x14ac:dyDescent="0.2">
      <c r="D2608" s="167"/>
    </row>
    <row r="2609" spans="4:4" x14ac:dyDescent="0.2">
      <c r="D2609" s="167"/>
    </row>
    <row r="2610" spans="4:4" x14ac:dyDescent="0.2">
      <c r="D2610" s="167"/>
    </row>
    <row r="2611" spans="4:4" x14ac:dyDescent="0.2">
      <c r="D2611" s="167"/>
    </row>
    <row r="2612" spans="4:4" x14ac:dyDescent="0.2">
      <c r="D2612" s="167"/>
    </row>
    <row r="2613" spans="4:4" x14ac:dyDescent="0.2">
      <c r="D2613" s="167"/>
    </row>
    <row r="2614" spans="4:4" x14ac:dyDescent="0.2">
      <c r="D2614" s="167"/>
    </row>
    <row r="2615" spans="4:4" x14ac:dyDescent="0.2">
      <c r="D2615" s="167"/>
    </row>
    <row r="2616" spans="4:4" x14ac:dyDescent="0.2">
      <c r="D2616" s="167"/>
    </row>
    <row r="2617" spans="4:4" x14ac:dyDescent="0.2">
      <c r="D2617" s="167"/>
    </row>
    <row r="2618" spans="4:4" x14ac:dyDescent="0.2">
      <c r="D2618" s="167"/>
    </row>
    <row r="2619" spans="4:4" x14ac:dyDescent="0.2">
      <c r="D2619" s="167"/>
    </row>
    <row r="2620" spans="4:4" x14ac:dyDescent="0.2">
      <c r="D2620" s="167"/>
    </row>
    <row r="2621" spans="4:4" x14ac:dyDescent="0.2">
      <c r="D2621" s="167"/>
    </row>
    <row r="2622" spans="4:4" x14ac:dyDescent="0.2">
      <c r="D2622" s="167"/>
    </row>
    <row r="2623" spans="4:4" x14ac:dyDescent="0.2">
      <c r="D2623" s="167"/>
    </row>
    <row r="2624" spans="4:4" x14ac:dyDescent="0.2">
      <c r="D2624" s="167"/>
    </row>
    <row r="2625" spans="4:4" x14ac:dyDescent="0.2">
      <c r="D2625" s="167"/>
    </row>
    <row r="2626" spans="4:4" x14ac:dyDescent="0.2">
      <c r="D2626" s="167"/>
    </row>
    <row r="2627" spans="4:4" x14ac:dyDescent="0.2">
      <c r="D2627" s="167"/>
    </row>
    <row r="2628" spans="4:4" x14ac:dyDescent="0.2">
      <c r="D2628" s="167"/>
    </row>
    <row r="2629" spans="4:4" x14ac:dyDescent="0.2">
      <c r="D2629" s="167"/>
    </row>
    <row r="2630" spans="4:4" x14ac:dyDescent="0.2">
      <c r="D2630" s="167"/>
    </row>
    <row r="2631" spans="4:4" x14ac:dyDescent="0.2">
      <c r="D2631" s="167"/>
    </row>
    <row r="2632" spans="4:4" x14ac:dyDescent="0.2">
      <c r="D2632" s="167"/>
    </row>
    <row r="2633" spans="4:4" x14ac:dyDescent="0.2">
      <c r="D2633" s="167"/>
    </row>
    <row r="2634" spans="4:4" x14ac:dyDescent="0.2">
      <c r="D2634" s="167"/>
    </row>
    <row r="2635" spans="4:4" x14ac:dyDescent="0.2">
      <c r="D2635" s="167"/>
    </row>
    <row r="2636" spans="4:4" x14ac:dyDescent="0.2">
      <c r="D2636" s="167"/>
    </row>
    <row r="2637" spans="4:4" x14ac:dyDescent="0.2">
      <c r="D2637" s="167"/>
    </row>
    <row r="2638" spans="4:4" x14ac:dyDescent="0.2">
      <c r="D2638" s="167"/>
    </row>
    <row r="2639" spans="4:4" x14ac:dyDescent="0.2">
      <c r="D2639" s="167"/>
    </row>
    <row r="2640" spans="4:4" x14ac:dyDescent="0.2">
      <c r="D2640" s="167"/>
    </row>
    <row r="2641" spans="4:4" x14ac:dyDescent="0.2">
      <c r="D2641" s="167"/>
    </row>
    <row r="2642" spans="4:4" x14ac:dyDescent="0.2">
      <c r="D2642" s="167"/>
    </row>
    <row r="2643" spans="4:4" x14ac:dyDescent="0.2">
      <c r="D2643" s="167"/>
    </row>
    <row r="2644" spans="4:4" x14ac:dyDescent="0.2">
      <c r="D2644" s="167"/>
    </row>
    <row r="2645" spans="4:4" x14ac:dyDescent="0.2">
      <c r="D2645" s="167"/>
    </row>
    <row r="2646" spans="4:4" x14ac:dyDescent="0.2">
      <c r="D2646" s="167"/>
    </row>
    <row r="2647" spans="4:4" x14ac:dyDescent="0.2">
      <c r="D2647" s="167"/>
    </row>
    <row r="2648" spans="4:4" x14ac:dyDescent="0.2">
      <c r="D2648" s="167"/>
    </row>
    <row r="2649" spans="4:4" x14ac:dyDescent="0.2">
      <c r="D2649" s="167"/>
    </row>
    <row r="2650" spans="4:4" x14ac:dyDescent="0.2">
      <c r="D2650" s="167"/>
    </row>
    <row r="2651" spans="4:4" x14ac:dyDescent="0.2">
      <c r="D2651" s="167"/>
    </row>
    <row r="2652" spans="4:4" x14ac:dyDescent="0.2">
      <c r="D2652" s="167"/>
    </row>
    <row r="2653" spans="4:4" x14ac:dyDescent="0.2">
      <c r="D2653" s="167"/>
    </row>
    <row r="2654" spans="4:4" x14ac:dyDescent="0.2">
      <c r="D2654" s="167"/>
    </row>
    <row r="2655" spans="4:4" x14ac:dyDescent="0.2">
      <c r="D2655" s="167"/>
    </row>
    <row r="2656" spans="4:4" x14ac:dyDescent="0.2">
      <c r="D2656" s="167"/>
    </row>
    <row r="2657" spans="4:4" x14ac:dyDescent="0.2">
      <c r="D2657" s="167"/>
    </row>
    <row r="2658" spans="4:4" x14ac:dyDescent="0.2">
      <c r="D2658" s="167"/>
    </row>
    <row r="2659" spans="4:4" x14ac:dyDescent="0.2">
      <c r="D2659" s="167"/>
    </row>
    <row r="2660" spans="4:4" x14ac:dyDescent="0.2">
      <c r="D2660" s="167"/>
    </row>
    <row r="2661" spans="4:4" x14ac:dyDescent="0.2">
      <c r="D2661" s="167"/>
    </row>
    <row r="2662" spans="4:4" x14ac:dyDescent="0.2">
      <c r="D2662" s="167"/>
    </row>
    <row r="2663" spans="4:4" x14ac:dyDescent="0.2">
      <c r="D2663" s="167"/>
    </row>
    <row r="2664" spans="4:4" x14ac:dyDescent="0.2">
      <c r="D2664" s="167"/>
    </row>
    <row r="2665" spans="4:4" x14ac:dyDescent="0.2">
      <c r="D2665" s="167"/>
    </row>
    <row r="2666" spans="4:4" x14ac:dyDescent="0.2">
      <c r="D2666" s="167"/>
    </row>
    <row r="2667" spans="4:4" x14ac:dyDescent="0.2">
      <c r="D2667" s="167"/>
    </row>
    <row r="2668" spans="4:4" x14ac:dyDescent="0.2">
      <c r="D2668" s="167"/>
    </row>
    <row r="2669" spans="4:4" x14ac:dyDescent="0.2">
      <c r="D2669" s="167"/>
    </row>
    <row r="2670" spans="4:4" x14ac:dyDescent="0.2">
      <c r="D2670" s="167"/>
    </row>
    <row r="2671" spans="4:4" x14ac:dyDescent="0.2">
      <c r="D2671" s="167"/>
    </row>
    <row r="2672" spans="4:4" x14ac:dyDescent="0.2">
      <c r="D2672" s="167"/>
    </row>
    <row r="2673" spans="4:4" x14ac:dyDescent="0.2">
      <c r="D2673" s="167"/>
    </row>
    <row r="2674" spans="4:4" x14ac:dyDescent="0.2">
      <c r="D2674" s="167"/>
    </row>
    <row r="2675" spans="4:4" x14ac:dyDescent="0.2">
      <c r="D2675" s="167"/>
    </row>
    <row r="2676" spans="4:4" x14ac:dyDescent="0.2">
      <c r="D2676" s="167"/>
    </row>
    <row r="2677" spans="4:4" x14ac:dyDescent="0.2">
      <c r="D2677" s="167"/>
    </row>
    <row r="2678" spans="4:4" x14ac:dyDescent="0.2">
      <c r="D2678" s="167"/>
    </row>
    <row r="2679" spans="4:4" x14ac:dyDescent="0.2">
      <c r="D2679" s="167"/>
    </row>
    <row r="2680" spans="4:4" x14ac:dyDescent="0.2">
      <c r="D2680" s="167"/>
    </row>
    <row r="2681" spans="4:4" x14ac:dyDescent="0.2">
      <c r="D2681" s="167"/>
    </row>
    <row r="2682" spans="4:4" x14ac:dyDescent="0.2">
      <c r="D2682" s="167"/>
    </row>
    <row r="2683" spans="4:4" x14ac:dyDescent="0.2">
      <c r="D2683" s="167"/>
    </row>
    <row r="2684" spans="4:4" x14ac:dyDescent="0.2">
      <c r="D2684" s="167"/>
    </row>
    <row r="2685" spans="4:4" x14ac:dyDescent="0.2">
      <c r="D2685" s="167"/>
    </row>
    <row r="2686" spans="4:4" x14ac:dyDescent="0.2">
      <c r="D2686" s="167"/>
    </row>
    <row r="2687" spans="4:4" x14ac:dyDescent="0.2">
      <c r="D2687" s="167"/>
    </row>
    <row r="2688" spans="4:4" x14ac:dyDescent="0.2">
      <c r="D2688" s="167"/>
    </row>
    <row r="2689" spans="4:4" x14ac:dyDescent="0.2">
      <c r="D2689" s="167"/>
    </row>
    <row r="2690" spans="4:4" x14ac:dyDescent="0.2">
      <c r="D2690" s="167"/>
    </row>
    <row r="2691" spans="4:4" x14ac:dyDescent="0.2">
      <c r="D2691" s="167"/>
    </row>
    <row r="2692" spans="4:4" x14ac:dyDescent="0.2">
      <c r="D2692" s="167"/>
    </row>
    <row r="2693" spans="4:4" x14ac:dyDescent="0.2">
      <c r="D2693" s="167"/>
    </row>
    <row r="2694" spans="4:4" x14ac:dyDescent="0.2">
      <c r="D2694" s="167"/>
    </row>
    <row r="2695" spans="4:4" x14ac:dyDescent="0.2">
      <c r="D2695" s="167"/>
    </row>
    <row r="2696" spans="4:4" x14ac:dyDescent="0.2">
      <c r="D2696" s="167"/>
    </row>
    <row r="2697" spans="4:4" x14ac:dyDescent="0.2">
      <c r="D2697" s="167"/>
    </row>
    <row r="2698" spans="4:4" x14ac:dyDescent="0.2">
      <c r="D2698" s="167"/>
    </row>
    <row r="2699" spans="4:4" x14ac:dyDescent="0.2">
      <c r="D2699" s="167"/>
    </row>
    <row r="2700" spans="4:4" x14ac:dyDescent="0.2">
      <c r="D2700" s="167"/>
    </row>
    <row r="2701" spans="4:4" x14ac:dyDescent="0.2">
      <c r="D2701" s="167"/>
    </row>
    <row r="2702" spans="4:4" x14ac:dyDescent="0.2">
      <c r="D2702" s="167"/>
    </row>
    <row r="2703" spans="4:4" x14ac:dyDescent="0.2">
      <c r="D2703" s="167"/>
    </row>
    <row r="2704" spans="4:4" x14ac:dyDescent="0.2">
      <c r="D2704" s="167"/>
    </row>
    <row r="2705" spans="4:4" x14ac:dyDescent="0.2">
      <c r="D2705" s="167"/>
    </row>
    <row r="2706" spans="4:4" x14ac:dyDescent="0.2">
      <c r="D2706" s="167"/>
    </row>
    <row r="2707" spans="4:4" x14ac:dyDescent="0.2">
      <c r="D2707" s="167"/>
    </row>
    <row r="2708" spans="4:4" x14ac:dyDescent="0.2">
      <c r="D2708" s="167"/>
    </row>
    <row r="2709" spans="4:4" x14ac:dyDescent="0.2">
      <c r="D2709" s="167"/>
    </row>
    <row r="2710" spans="4:4" x14ac:dyDescent="0.2">
      <c r="D2710" s="167"/>
    </row>
    <row r="2711" spans="4:4" x14ac:dyDescent="0.2">
      <c r="D2711" s="167"/>
    </row>
    <row r="2712" spans="4:4" x14ac:dyDescent="0.2">
      <c r="D2712" s="167"/>
    </row>
    <row r="2713" spans="4:4" x14ac:dyDescent="0.2">
      <c r="D2713" s="167"/>
    </row>
    <row r="2714" spans="4:4" x14ac:dyDescent="0.2">
      <c r="D2714" s="167"/>
    </row>
    <row r="2715" spans="4:4" x14ac:dyDescent="0.2">
      <c r="D2715" s="167"/>
    </row>
    <row r="2716" spans="4:4" x14ac:dyDescent="0.2">
      <c r="D2716" s="167"/>
    </row>
    <row r="2717" spans="4:4" x14ac:dyDescent="0.2">
      <c r="D2717" s="167"/>
    </row>
    <row r="2718" spans="4:4" x14ac:dyDescent="0.2">
      <c r="D2718" s="167"/>
    </row>
    <row r="2719" spans="4:4" x14ac:dyDescent="0.2">
      <c r="D2719" s="167"/>
    </row>
    <row r="2720" spans="4:4" x14ac:dyDescent="0.2">
      <c r="D2720" s="167"/>
    </row>
    <row r="2721" spans="4:4" x14ac:dyDescent="0.2">
      <c r="D2721" s="167"/>
    </row>
    <row r="2722" spans="4:4" x14ac:dyDescent="0.2">
      <c r="D2722" s="167"/>
    </row>
    <row r="2723" spans="4:4" x14ac:dyDescent="0.2">
      <c r="D2723" s="167"/>
    </row>
    <row r="2724" spans="4:4" x14ac:dyDescent="0.2">
      <c r="D2724" s="167"/>
    </row>
    <row r="2725" spans="4:4" x14ac:dyDescent="0.2">
      <c r="D2725" s="167"/>
    </row>
    <row r="2726" spans="4:4" x14ac:dyDescent="0.2">
      <c r="D2726" s="167"/>
    </row>
    <row r="2727" spans="4:4" x14ac:dyDescent="0.2">
      <c r="D2727" s="167"/>
    </row>
    <row r="2728" spans="4:4" x14ac:dyDescent="0.2">
      <c r="D2728" s="167"/>
    </row>
    <row r="2729" spans="4:4" x14ac:dyDescent="0.2">
      <c r="D2729" s="167"/>
    </row>
    <row r="2730" spans="4:4" x14ac:dyDescent="0.2">
      <c r="D2730" s="167"/>
    </row>
    <row r="2731" spans="4:4" x14ac:dyDescent="0.2">
      <c r="D2731" s="167"/>
    </row>
    <row r="2732" spans="4:4" x14ac:dyDescent="0.2">
      <c r="D2732" s="167"/>
    </row>
    <row r="2733" spans="4:4" x14ac:dyDescent="0.2">
      <c r="D2733" s="167"/>
    </row>
    <row r="2734" spans="4:4" x14ac:dyDescent="0.2">
      <c r="D2734" s="167"/>
    </row>
    <row r="2735" spans="4:4" x14ac:dyDescent="0.2">
      <c r="D2735" s="167"/>
    </row>
    <row r="2736" spans="4:4" x14ac:dyDescent="0.2">
      <c r="D2736" s="167"/>
    </row>
    <row r="2737" spans="4:4" x14ac:dyDescent="0.2">
      <c r="D2737" s="167"/>
    </row>
    <row r="2738" spans="4:4" x14ac:dyDescent="0.2">
      <c r="D2738" s="167"/>
    </row>
    <row r="2739" spans="4:4" x14ac:dyDescent="0.2">
      <c r="D2739" s="167"/>
    </row>
    <row r="2740" spans="4:4" x14ac:dyDescent="0.2">
      <c r="D2740" s="167"/>
    </row>
    <row r="2741" spans="4:4" x14ac:dyDescent="0.2">
      <c r="D2741" s="167"/>
    </row>
    <row r="2742" spans="4:4" x14ac:dyDescent="0.2">
      <c r="D2742" s="167"/>
    </row>
    <row r="2743" spans="4:4" x14ac:dyDescent="0.2">
      <c r="D2743" s="167"/>
    </row>
    <row r="2744" spans="4:4" x14ac:dyDescent="0.2">
      <c r="D2744" s="167"/>
    </row>
    <row r="2745" spans="4:4" x14ac:dyDescent="0.2">
      <c r="D2745" s="167"/>
    </row>
    <row r="2746" spans="4:4" x14ac:dyDescent="0.2">
      <c r="D2746" s="167"/>
    </row>
    <row r="2747" spans="4:4" x14ac:dyDescent="0.2">
      <c r="D2747" s="167"/>
    </row>
    <row r="2748" spans="4:4" x14ac:dyDescent="0.2">
      <c r="D2748" s="167"/>
    </row>
    <row r="2749" spans="4:4" x14ac:dyDescent="0.2">
      <c r="D2749" s="167"/>
    </row>
    <row r="2750" spans="4:4" x14ac:dyDescent="0.2">
      <c r="D2750" s="167"/>
    </row>
    <row r="2751" spans="4:4" x14ac:dyDescent="0.2">
      <c r="D2751" s="167"/>
    </row>
    <row r="2752" spans="4:4" x14ac:dyDescent="0.2">
      <c r="D2752" s="167"/>
    </row>
    <row r="2753" spans="4:4" x14ac:dyDescent="0.2">
      <c r="D2753" s="167"/>
    </row>
    <row r="2754" spans="4:4" x14ac:dyDescent="0.2">
      <c r="D2754" s="167"/>
    </row>
    <row r="2755" spans="4:4" x14ac:dyDescent="0.2">
      <c r="D2755" s="167"/>
    </row>
    <row r="2756" spans="4:4" x14ac:dyDescent="0.2">
      <c r="D2756" s="167"/>
    </row>
    <row r="2757" spans="4:4" x14ac:dyDescent="0.2">
      <c r="D2757" s="167"/>
    </row>
    <row r="2758" spans="4:4" x14ac:dyDescent="0.2">
      <c r="D2758" s="167"/>
    </row>
    <row r="2759" spans="4:4" x14ac:dyDescent="0.2">
      <c r="D2759" s="167"/>
    </row>
    <row r="2760" spans="4:4" x14ac:dyDescent="0.2">
      <c r="D2760" s="167"/>
    </row>
    <row r="2761" spans="4:4" x14ac:dyDescent="0.2">
      <c r="D2761" s="167"/>
    </row>
    <row r="2762" spans="4:4" x14ac:dyDescent="0.2">
      <c r="D2762" s="167"/>
    </row>
    <row r="2763" spans="4:4" x14ac:dyDescent="0.2">
      <c r="D2763" s="167"/>
    </row>
    <row r="2764" spans="4:4" x14ac:dyDescent="0.2">
      <c r="D2764" s="167"/>
    </row>
    <row r="2765" spans="4:4" x14ac:dyDescent="0.2">
      <c r="D2765" s="167"/>
    </row>
    <row r="2766" spans="4:4" x14ac:dyDescent="0.2">
      <c r="D2766" s="167"/>
    </row>
    <row r="2767" spans="4:4" x14ac:dyDescent="0.2">
      <c r="D2767" s="167"/>
    </row>
    <row r="2768" spans="4:4" x14ac:dyDescent="0.2">
      <c r="D2768" s="167"/>
    </row>
    <row r="2769" spans="4:4" x14ac:dyDescent="0.2">
      <c r="D2769" s="167"/>
    </row>
    <row r="2770" spans="4:4" x14ac:dyDescent="0.2">
      <c r="D2770" s="167"/>
    </row>
    <row r="2771" spans="4:4" x14ac:dyDescent="0.2">
      <c r="D2771" s="167"/>
    </row>
    <row r="2772" spans="4:4" x14ac:dyDescent="0.2">
      <c r="D2772" s="167"/>
    </row>
    <row r="2773" spans="4:4" x14ac:dyDescent="0.2">
      <c r="D2773" s="167"/>
    </row>
    <row r="2774" spans="4:4" x14ac:dyDescent="0.2">
      <c r="D2774" s="167"/>
    </row>
    <row r="2775" spans="4:4" x14ac:dyDescent="0.2">
      <c r="D2775" s="167"/>
    </row>
    <row r="2776" spans="4:4" x14ac:dyDescent="0.2">
      <c r="D2776" s="167"/>
    </row>
    <row r="2777" spans="4:4" x14ac:dyDescent="0.2">
      <c r="D2777" s="167"/>
    </row>
    <row r="2778" spans="4:4" x14ac:dyDescent="0.2">
      <c r="D2778" s="167"/>
    </row>
    <row r="2779" spans="4:4" x14ac:dyDescent="0.2">
      <c r="D2779" s="167"/>
    </row>
    <row r="2780" spans="4:4" x14ac:dyDescent="0.2">
      <c r="D2780" s="167"/>
    </row>
    <row r="2781" spans="4:4" x14ac:dyDescent="0.2">
      <c r="D2781" s="167"/>
    </row>
    <row r="2782" spans="4:4" x14ac:dyDescent="0.2">
      <c r="D2782" s="167"/>
    </row>
    <row r="2783" spans="4:4" x14ac:dyDescent="0.2">
      <c r="D2783" s="167"/>
    </row>
    <row r="2784" spans="4:4" x14ac:dyDescent="0.2">
      <c r="D2784" s="167"/>
    </row>
    <row r="2785" spans="4:4" x14ac:dyDescent="0.2">
      <c r="D2785" s="167"/>
    </row>
    <row r="2786" spans="4:4" x14ac:dyDescent="0.2">
      <c r="D2786" s="167"/>
    </row>
    <row r="2787" spans="4:4" x14ac:dyDescent="0.2">
      <c r="D2787" s="167"/>
    </row>
    <row r="2788" spans="4:4" x14ac:dyDescent="0.2">
      <c r="D2788" s="167"/>
    </row>
    <row r="2789" spans="4:4" x14ac:dyDescent="0.2">
      <c r="D2789" s="167"/>
    </row>
    <row r="2790" spans="4:4" x14ac:dyDescent="0.2">
      <c r="D2790" s="167"/>
    </row>
    <row r="2791" spans="4:4" x14ac:dyDescent="0.2">
      <c r="D2791" s="167"/>
    </row>
    <row r="2792" spans="4:4" x14ac:dyDescent="0.2">
      <c r="D2792" s="167"/>
    </row>
    <row r="2793" spans="4:4" x14ac:dyDescent="0.2">
      <c r="D2793" s="167"/>
    </row>
    <row r="2794" spans="4:4" x14ac:dyDescent="0.2">
      <c r="D2794" s="167"/>
    </row>
    <row r="2795" spans="4:4" x14ac:dyDescent="0.2">
      <c r="D2795" s="167"/>
    </row>
    <row r="2796" spans="4:4" x14ac:dyDescent="0.2">
      <c r="D2796" s="167"/>
    </row>
    <row r="2797" spans="4:4" x14ac:dyDescent="0.2">
      <c r="D2797" s="167"/>
    </row>
    <row r="2798" spans="4:4" x14ac:dyDescent="0.2">
      <c r="D2798" s="167"/>
    </row>
    <row r="2799" spans="4:4" x14ac:dyDescent="0.2">
      <c r="D2799" s="167"/>
    </row>
    <row r="2800" spans="4:4" x14ac:dyDescent="0.2">
      <c r="D2800" s="167"/>
    </row>
    <row r="2801" spans="4:4" x14ac:dyDescent="0.2">
      <c r="D2801" s="167"/>
    </row>
    <row r="2802" spans="4:4" x14ac:dyDescent="0.2">
      <c r="D2802" s="167"/>
    </row>
    <row r="2803" spans="4:4" x14ac:dyDescent="0.2">
      <c r="D2803" s="167"/>
    </row>
    <row r="2804" spans="4:4" x14ac:dyDescent="0.2">
      <c r="D2804" s="167"/>
    </row>
    <row r="2805" spans="4:4" x14ac:dyDescent="0.2">
      <c r="D2805" s="167"/>
    </row>
    <row r="2806" spans="4:4" x14ac:dyDescent="0.2">
      <c r="D2806" s="167"/>
    </row>
    <row r="2807" spans="4:4" x14ac:dyDescent="0.2">
      <c r="D2807" s="167"/>
    </row>
    <row r="2808" spans="4:4" x14ac:dyDescent="0.2">
      <c r="D2808" s="167"/>
    </row>
    <row r="2809" spans="4:4" x14ac:dyDescent="0.2">
      <c r="D2809" s="167"/>
    </row>
    <row r="2810" spans="4:4" x14ac:dyDescent="0.2">
      <c r="D2810" s="167"/>
    </row>
    <row r="2811" spans="4:4" x14ac:dyDescent="0.2">
      <c r="D2811" s="167"/>
    </row>
    <row r="2812" spans="4:4" x14ac:dyDescent="0.2">
      <c r="D2812" s="167"/>
    </row>
    <row r="2813" spans="4:4" x14ac:dyDescent="0.2">
      <c r="D2813" s="167"/>
    </row>
    <row r="2814" spans="4:4" x14ac:dyDescent="0.2">
      <c r="D2814" s="167"/>
    </row>
    <row r="2815" spans="4:4" x14ac:dyDescent="0.2">
      <c r="D2815" s="167"/>
    </row>
    <row r="2816" spans="4:4" x14ac:dyDescent="0.2">
      <c r="D2816" s="167"/>
    </row>
    <row r="2817" spans="4:4" x14ac:dyDescent="0.2">
      <c r="D2817" s="167"/>
    </row>
    <row r="2818" spans="4:4" x14ac:dyDescent="0.2">
      <c r="D2818" s="167"/>
    </row>
    <row r="2819" spans="4:4" x14ac:dyDescent="0.2">
      <c r="D2819" s="167"/>
    </row>
    <row r="2820" spans="4:4" x14ac:dyDescent="0.2">
      <c r="D2820" s="167"/>
    </row>
    <row r="2821" spans="4:4" x14ac:dyDescent="0.2">
      <c r="D2821" s="167"/>
    </row>
    <row r="2822" spans="4:4" x14ac:dyDescent="0.2">
      <c r="D2822" s="167"/>
    </row>
    <row r="2823" spans="4:4" x14ac:dyDescent="0.2">
      <c r="D2823" s="167"/>
    </row>
    <row r="2824" spans="4:4" x14ac:dyDescent="0.2">
      <c r="D2824" s="167"/>
    </row>
    <row r="2825" spans="4:4" x14ac:dyDescent="0.2">
      <c r="D2825" s="167"/>
    </row>
    <row r="2826" spans="4:4" x14ac:dyDescent="0.2">
      <c r="D2826" s="167"/>
    </row>
    <row r="2827" spans="4:4" x14ac:dyDescent="0.2">
      <c r="D2827" s="167"/>
    </row>
    <row r="2828" spans="4:4" x14ac:dyDescent="0.2">
      <c r="D2828" s="167"/>
    </row>
    <row r="2829" spans="4:4" x14ac:dyDescent="0.2">
      <c r="D2829" s="167"/>
    </row>
    <row r="2830" spans="4:4" x14ac:dyDescent="0.2">
      <c r="D2830" s="167"/>
    </row>
    <row r="2831" spans="4:4" x14ac:dyDescent="0.2">
      <c r="D2831" s="167"/>
    </row>
    <row r="2832" spans="4:4" x14ac:dyDescent="0.2">
      <c r="D2832" s="167"/>
    </row>
    <row r="2833" spans="4:4" x14ac:dyDescent="0.2">
      <c r="D2833" s="167"/>
    </row>
    <row r="2834" spans="4:4" x14ac:dyDescent="0.2">
      <c r="D2834" s="167"/>
    </row>
    <row r="2835" spans="4:4" x14ac:dyDescent="0.2">
      <c r="D2835" s="167"/>
    </row>
    <row r="2836" spans="4:4" x14ac:dyDescent="0.2">
      <c r="D2836" s="167"/>
    </row>
    <row r="2837" spans="4:4" x14ac:dyDescent="0.2">
      <c r="D2837" s="167"/>
    </row>
    <row r="2838" spans="4:4" x14ac:dyDescent="0.2">
      <c r="D2838" s="167"/>
    </row>
    <row r="2839" spans="4:4" x14ac:dyDescent="0.2">
      <c r="D2839" s="167"/>
    </row>
    <row r="2840" spans="4:4" x14ac:dyDescent="0.2">
      <c r="D2840" s="167"/>
    </row>
    <row r="2841" spans="4:4" x14ac:dyDescent="0.2">
      <c r="D2841" s="167"/>
    </row>
    <row r="2842" spans="4:4" x14ac:dyDescent="0.2">
      <c r="D2842" s="167"/>
    </row>
    <row r="2843" spans="4:4" x14ac:dyDescent="0.2">
      <c r="D2843" s="167"/>
    </row>
    <row r="2844" spans="4:4" x14ac:dyDescent="0.2">
      <c r="D2844" s="167"/>
    </row>
    <row r="2845" spans="4:4" x14ac:dyDescent="0.2">
      <c r="D2845" s="167"/>
    </row>
    <row r="2846" spans="4:4" x14ac:dyDescent="0.2">
      <c r="D2846" s="167"/>
    </row>
    <row r="2847" spans="4:4" x14ac:dyDescent="0.2">
      <c r="D2847" s="167"/>
    </row>
    <row r="2848" spans="4:4" x14ac:dyDescent="0.2">
      <c r="D2848" s="167"/>
    </row>
    <row r="2849" spans="4:4" x14ac:dyDescent="0.2">
      <c r="D2849" s="167"/>
    </row>
    <row r="2850" spans="4:4" x14ac:dyDescent="0.2">
      <c r="D2850" s="167"/>
    </row>
    <row r="2851" spans="4:4" x14ac:dyDescent="0.2">
      <c r="D2851" s="167"/>
    </row>
    <row r="2852" spans="4:4" x14ac:dyDescent="0.2">
      <c r="D2852" s="167"/>
    </row>
    <row r="2853" spans="4:4" x14ac:dyDescent="0.2">
      <c r="D2853" s="167"/>
    </row>
    <row r="2854" spans="4:4" x14ac:dyDescent="0.2">
      <c r="D2854" s="167"/>
    </row>
    <row r="2855" spans="4:4" x14ac:dyDescent="0.2">
      <c r="D2855" s="167"/>
    </row>
    <row r="2856" spans="4:4" x14ac:dyDescent="0.2">
      <c r="D2856" s="167"/>
    </row>
    <row r="2857" spans="4:4" x14ac:dyDescent="0.2">
      <c r="D2857" s="167"/>
    </row>
    <row r="2858" spans="4:4" x14ac:dyDescent="0.2">
      <c r="D2858" s="167"/>
    </row>
    <row r="2859" spans="4:4" x14ac:dyDescent="0.2">
      <c r="D2859" s="167"/>
    </row>
    <row r="2860" spans="4:4" x14ac:dyDescent="0.2">
      <c r="D2860" s="167"/>
    </row>
    <row r="2861" spans="4:4" x14ac:dyDescent="0.2">
      <c r="D2861" s="167"/>
    </row>
    <row r="2862" spans="4:4" x14ac:dyDescent="0.2">
      <c r="D2862" s="167"/>
    </row>
    <row r="2863" spans="4:4" x14ac:dyDescent="0.2">
      <c r="D2863" s="167"/>
    </row>
    <row r="2864" spans="4:4" x14ac:dyDescent="0.2">
      <c r="D2864" s="167"/>
    </row>
    <row r="2865" spans="4:4" x14ac:dyDescent="0.2">
      <c r="D2865" s="167"/>
    </row>
    <row r="2866" spans="4:4" x14ac:dyDescent="0.2">
      <c r="D2866" s="167"/>
    </row>
    <row r="2867" spans="4:4" x14ac:dyDescent="0.2">
      <c r="D2867" s="167"/>
    </row>
    <row r="2868" spans="4:4" x14ac:dyDescent="0.2">
      <c r="D2868" s="167"/>
    </row>
    <row r="2869" spans="4:4" x14ac:dyDescent="0.2">
      <c r="D2869" s="167"/>
    </row>
    <row r="2870" spans="4:4" x14ac:dyDescent="0.2">
      <c r="D2870" s="167"/>
    </row>
    <row r="2871" spans="4:4" x14ac:dyDescent="0.2">
      <c r="D2871" s="167"/>
    </row>
    <row r="2872" spans="4:4" x14ac:dyDescent="0.2">
      <c r="D2872" s="167"/>
    </row>
    <row r="2873" spans="4:4" x14ac:dyDescent="0.2">
      <c r="D2873" s="167"/>
    </row>
    <row r="2874" spans="4:4" x14ac:dyDescent="0.2">
      <c r="D2874" s="167"/>
    </row>
    <row r="2875" spans="4:4" x14ac:dyDescent="0.2">
      <c r="D2875" s="167"/>
    </row>
    <row r="2876" spans="4:4" x14ac:dyDescent="0.2">
      <c r="D2876" s="167"/>
    </row>
    <row r="2877" spans="4:4" x14ac:dyDescent="0.2">
      <c r="D2877" s="167"/>
    </row>
    <row r="2878" spans="4:4" x14ac:dyDescent="0.2">
      <c r="D2878" s="167"/>
    </row>
    <row r="2879" spans="4:4" x14ac:dyDescent="0.2">
      <c r="D2879" s="167"/>
    </row>
    <row r="2880" spans="4:4" x14ac:dyDescent="0.2">
      <c r="D2880" s="167"/>
    </row>
    <row r="2881" spans="4:4" x14ac:dyDescent="0.2">
      <c r="D2881" s="167"/>
    </row>
    <row r="2882" spans="4:4" x14ac:dyDescent="0.2">
      <c r="D2882" s="167"/>
    </row>
    <row r="2883" spans="4:4" x14ac:dyDescent="0.2">
      <c r="D2883" s="167"/>
    </row>
    <row r="2884" spans="4:4" x14ac:dyDescent="0.2">
      <c r="D2884" s="167"/>
    </row>
    <row r="2885" spans="4:4" x14ac:dyDescent="0.2">
      <c r="D2885" s="167"/>
    </row>
    <row r="2886" spans="4:4" x14ac:dyDescent="0.2">
      <c r="D2886" s="167"/>
    </row>
    <row r="2887" spans="4:4" x14ac:dyDescent="0.2">
      <c r="D2887" s="167"/>
    </row>
    <row r="2888" spans="4:4" x14ac:dyDescent="0.2">
      <c r="D2888" s="167"/>
    </row>
    <row r="2889" spans="4:4" x14ac:dyDescent="0.2">
      <c r="D2889" s="167"/>
    </row>
    <row r="2890" spans="4:4" x14ac:dyDescent="0.2">
      <c r="D2890" s="167"/>
    </row>
    <row r="2891" spans="4:4" x14ac:dyDescent="0.2">
      <c r="D2891" s="167"/>
    </row>
    <row r="2892" spans="4:4" x14ac:dyDescent="0.2">
      <c r="D2892" s="167"/>
    </row>
    <row r="2893" spans="4:4" x14ac:dyDescent="0.2">
      <c r="D2893" s="167"/>
    </row>
    <row r="2894" spans="4:4" x14ac:dyDescent="0.2">
      <c r="D2894" s="167"/>
    </row>
    <row r="2895" spans="4:4" x14ac:dyDescent="0.2">
      <c r="D2895" s="167"/>
    </row>
    <row r="2896" spans="4:4" x14ac:dyDescent="0.2">
      <c r="D2896" s="167"/>
    </row>
    <row r="2897" spans="4:4" x14ac:dyDescent="0.2">
      <c r="D2897" s="167"/>
    </row>
    <row r="2898" spans="4:4" x14ac:dyDescent="0.2">
      <c r="D2898" s="167"/>
    </row>
    <row r="2899" spans="4:4" x14ac:dyDescent="0.2">
      <c r="D2899" s="167"/>
    </row>
    <row r="2900" spans="4:4" x14ac:dyDescent="0.2">
      <c r="D2900" s="167"/>
    </row>
    <row r="2901" spans="4:4" x14ac:dyDescent="0.2">
      <c r="D2901" s="167"/>
    </row>
    <row r="2902" spans="4:4" x14ac:dyDescent="0.2">
      <c r="D2902" s="167"/>
    </row>
    <row r="2903" spans="4:4" x14ac:dyDescent="0.2">
      <c r="D2903" s="167"/>
    </row>
    <row r="2904" spans="4:4" x14ac:dyDescent="0.2">
      <c r="D2904" s="167"/>
    </row>
    <row r="2905" spans="4:4" x14ac:dyDescent="0.2">
      <c r="D2905" s="167"/>
    </row>
    <row r="2906" spans="4:4" x14ac:dyDescent="0.2">
      <c r="D2906" s="167"/>
    </row>
    <row r="2907" spans="4:4" x14ac:dyDescent="0.2">
      <c r="D2907" s="167"/>
    </row>
    <row r="2908" spans="4:4" x14ac:dyDescent="0.2">
      <c r="D2908" s="167"/>
    </row>
    <row r="2909" spans="4:4" x14ac:dyDescent="0.2">
      <c r="D2909" s="167"/>
    </row>
    <row r="2910" spans="4:4" x14ac:dyDescent="0.2">
      <c r="D2910" s="167"/>
    </row>
    <row r="2911" spans="4:4" x14ac:dyDescent="0.2">
      <c r="D2911" s="167"/>
    </row>
    <row r="2912" spans="4:4" x14ac:dyDescent="0.2">
      <c r="D2912" s="167"/>
    </row>
    <row r="2913" spans="4:4" x14ac:dyDescent="0.2">
      <c r="D2913" s="167"/>
    </row>
    <row r="2914" spans="4:4" x14ac:dyDescent="0.2">
      <c r="D2914" s="167"/>
    </row>
    <row r="2915" spans="4:4" x14ac:dyDescent="0.2">
      <c r="D2915" s="167"/>
    </row>
    <row r="2916" spans="4:4" x14ac:dyDescent="0.2">
      <c r="D2916" s="167"/>
    </row>
    <row r="2917" spans="4:4" x14ac:dyDescent="0.2">
      <c r="D2917" s="167"/>
    </row>
    <row r="2918" spans="4:4" x14ac:dyDescent="0.2">
      <c r="D2918" s="167"/>
    </row>
    <row r="2919" spans="4:4" x14ac:dyDescent="0.2">
      <c r="D2919" s="167"/>
    </row>
    <row r="2920" spans="4:4" x14ac:dyDescent="0.2">
      <c r="D2920" s="167"/>
    </row>
    <row r="2921" spans="4:4" x14ac:dyDescent="0.2">
      <c r="D2921" s="167"/>
    </row>
    <row r="2922" spans="4:4" x14ac:dyDescent="0.2">
      <c r="D2922" s="167"/>
    </row>
    <row r="2923" spans="4:4" x14ac:dyDescent="0.2">
      <c r="D2923" s="167"/>
    </row>
    <row r="2924" spans="4:4" x14ac:dyDescent="0.2">
      <c r="D2924" s="167"/>
    </row>
    <row r="2925" spans="4:4" x14ac:dyDescent="0.2">
      <c r="D2925" s="167"/>
    </row>
    <row r="2926" spans="4:4" x14ac:dyDescent="0.2">
      <c r="D2926" s="167"/>
    </row>
    <row r="2927" spans="4:4" x14ac:dyDescent="0.2">
      <c r="D2927" s="167"/>
    </row>
    <row r="2928" spans="4:4" x14ac:dyDescent="0.2">
      <c r="D2928" s="167"/>
    </row>
    <row r="2929" spans="4:4" x14ac:dyDescent="0.2">
      <c r="D2929" s="167"/>
    </row>
    <row r="2930" spans="4:4" x14ac:dyDescent="0.2">
      <c r="D2930" s="167"/>
    </row>
    <row r="2931" spans="4:4" x14ac:dyDescent="0.2">
      <c r="D2931" s="167"/>
    </row>
    <row r="2932" spans="4:4" x14ac:dyDescent="0.2">
      <c r="D2932" s="167"/>
    </row>
    <row r="2933" spans="4:4" x14ac:dyDescent="0.2">
      <c r="D2933" s="167"/>
    </row>
    <row r="2934" spans="4:4" x14ac:dyDescent="0.2">
      <c r="D2934" s="167"/>
    </row>
    <row r="2935" spans="4:4" x14ac:dyDescent="0.2">
      <c r="D2935" s="167"/>
    </row>
    <row r="2936" spans="4:4" x14ac:dyDescent="0.2">
      <c r="D2936" s="167"/>
    </row>
    <row r="2937" spans="4:4" x14ac:dyDescent="0.2">
      <c r="D2937" s="167"/>
    </row>
    <row r="2938" spans="4:4" x14ac:dyDescent="0.2">
      <c r="D2938" s="167"/>
    </row>
    <row r="2939" spans="4:4" x14ac:dyDescent="0.2">
      <c r="D2939" s="167"/>
    </row>
    <row r="2940" spans="4:4" x14ac:dyDescent="0.2">
      <c r="D2940" s="167"/>
    </row>
    <row r="2941" spans="4:4" x14ac:dyDescent="0.2">
      <c r="D2941" s="167"/>
    </row>
    <row r="2942" spans="4:4" x14ac:dyDescent="0.2">
      <c r="D2942" s="167"/>
    </row>
    <row r="2943" spans="4:4" x14ac:dyDescent="0.2">
      <c r="D2943" s="167"/>
    </row>
    <row r="2944" spans="4:4" x14ac:dyDescent="0.2">
      <c r="D2944" s="167"/>
    </row>
    <row r="2945" spans="4:4" x14ac:dyDescent="0.2">
      <c r="D2945" s="167"/>
    </row>
    <row r="2946" spans="4:4" x14ac:dyDescent="0.2">
      <c r="D2946" s="167"/>
    </row>
    <row r="2947" spans="4:4" x14ac:dyDescent="0.2">
      <c r="D2947" s="167"/>
    </row>
    <row r="2948" spans="4:4" x14ac:dyDescent="0.2">
      <c r="D2948" s="167"/>
    </row>
    <row r="2949" spans="4:4" x14ac:dyDescent="0.2">
      <c r="D2949" s="167"/>
    </row>
    <row r="2950" spans="4:4" x14ac:dyDescent="0.2">
      <c r="D2950" s="167"/>
    </row>
    <row r="2951" spans="4:4" x14ac:dyDescent="0.2">
      <c r="D2951" s="167"/>
    </row>
    <row r="2952" spans="4:4" x14ac:dyDescent="0.2">
      <c r="D2952" s="167"/>
    </row>
    <row r="2953" spans="4:4" x14ac:dyDescent="0.2">
      <c r="D2953" s="167"/>
    </row>
    <row r="2954" spans="4:4" x14ac:dyDescent="0.2">
      <c r="D2954" s="167"/>
    </row>
    <row r="2955" spans="4:4" x14ac:dyDescent="0.2">
      <c r="D2955" s="167"/>
    </row>
    <row r="2956" spans="4:4" x14ac:dyDescent="0.2">
      <c r="D2956" s="167"/>
    </row>
    <row r="2957" spans="4:4" x14ac:dyDescent="0.2">
      <c r="D2957" s="167"/>
    </row>
    <row r="2958" spans="4:4" x14ac:dyDescent="0.2">
      <c r="D2958" s="167"/>
    </row>
    <row r="2959" spans="4:4" x14ac:dyDescent="0.2">
      <c r="D2959" s="167"/>
    </row>
    <row r="2960" spans="4:4" x14ac:dyDescent="0.2">
      <c r="D2960" s="167"/>
    </row>
    <row r="2961" spans="4:4" x14ac:dyDescent="0.2">
      <c r="D2961" s="167"/>
    </row>
    <row r="2962" spans="4:4" x14ac:dyDescent="0.2">
      <c r="D2962" s="167"/>
    </row>
    <row r="2963" spans="4:4" x14ac:dyDescent="0.2">
      <c r="D2963" s="167"/>
    </row>
    <row r="2964" spans="4:4" x14ac:dyDescent="0.2">
      <c r="D2964" s="167"/>
    </row>
    <row r="2965" spans="4:4" x14ac:dyDescent="0.2">
      <c r="D2965" s="167"/>
    </row>
    <row r="2966" spans="4:4" x14ac:dyDescent="0.2">
      <c r="D2966" s="167"/>
    </row>
    <row r="2967" spans="4:4" x14ac:dyDescent="0.2">
      <c r="D2967" s="167"/>
    </row>
    <row r="2968" spans="4:4" x14ac:dyDescent="0.2">
      <c r="D2968" s="167"/>
    </row>
    <row r="2969" spans="4:4" x14ac:dyDescent="0.2">
      <c r="D2969" s="167"/>
    </row>
    <row r="2970" spans="4:4" x14ac:dyDescent="0.2">
      <c r="D2970" s="167"/>
    </row>
    <row r="2971" spans="4:4" x14ac:dyDescent="0.2">
      <c r="D2971" s="167"/>
    </row>
    <row r="2972" spans="4:4" x14ac:dyDescent="0.2">
      <c r="D2972" s="167"/>
    </row>
    <row r="2973" spans="4:4" x14ac:dyDescent="0.2">
      <c r="D2973" s="167"/>
    </row>
    <row r="2974" spans="4:4" x14ac:dyDescent="0.2">
      <c r="D2974" s="167"/>
    </row>
    <row r="2975" spans="4:4" x14ac:dyDescent="0.2">
      <c r="D2975" s="167"/>
    </row>
    <row r="2976" spans="4:4" x14ac:dyDescent="0.2">
      <c r="D2976" s="167"/>
    </row>
    <row r="2977" spans="4:4" x14ac:dyDescent="0.2">
      <c r="D2977" s="167"/>
    </row>
    <row r="2978" spans="4:4" x14ac:dyDescent="0.2">
      <c r="D2978" s="167"/>
    </row>
    <row r="2979" spans="4:4" x14ac:dyDescent="0.2">
      <c r="D2979" s="167"/>
    </row>
    <row r="2980" spans="4:4" x14ac:dyDescent="0.2">
      <c r="D2980" s="167"/>
    </row>
    <row r="2981" spans="4:4" x14ac:dyDescent="0.2">
      <c r="D2981" s="167"/>
    </row>
    <row r="2982" spans="4:4" x14ac:dyDescent="0.2">
      <c r="D2982" s="167"/>
    </row>
    <row r="2983" spans="4:4" x14ac:dyDescent="0.2">
      <c r="D2983" s="167"/>
    </row>
    <row r="2984" spans="4:4" x14ac:dyDescent="0.2">
      <c r="D2984" s="167"/>
    </row>
    <row r="2985" spans="4:4" x14ac:dyDescent="0.2">
      <c r="D2985" s="167"/>
    </row>
    <row r="2986" spans="4:4" x14ac:dyDescent="0.2">
      <c r="D2986" s="167"/>
    </row>
    <row r="2987" spans="4:4" x14ac:dyDescent="0.2">
      <c r="D2987" s="167"/>
    </row>
    <row r="2988" spans="4:4" x14ac:dyDescent="0.2">
      <c r="D2988" s="167"/>
    </row>
    <row r="2989" spans="4:4" x14ac:dyDescent="0.2">
      <c r="D2989" s="167"/>
    </row>
    <row r="2990" spans="4:4" x14ac:dyDescent="0.2">
      <c r="D2990" s="167"/>
    </row>
    <row r="2991" spans="4:4" x14ac:dyDescent="0.2">
      <c r="D2991" s="167"/>
    </row>
    <row r="2992" spans="4:4" x14ac:dyDescent="0.2">
      <c r="D2992" s="167"/>
    </row>
    <row r="2993" spans="4:4" x14ac:dyDescent="0.2">
      <c r="D2993" s="167"/>
    </row>
    <row r="2994" spans="4:4" x14ac:dyDescent="0.2">
      <c r="D2994" s="167"/>
    </row>
    <row r="2995" spans="4:4" x14ac:dyDescent="0.2">
      <c r="D2995" s="167"/>
    </row>
    <row r="2996" spans="4:4" x14ac:dyDescent="0.2">
      <c r="D2996" s="167"/>
    </row>
    <row r="2997" spans="4:4" x14ac:dyDescent="0.2">
      <c r="D2997" s="167"/>
    </row>
    <row r="2998" spans="4:4" x14ac:dyDescent="0.2">
      <c r="D2998" s="167"/>
    </row>
    <row r="2999" spans="4:4" x14ac:dyDescent="0.2">
      <c r="D2999" s="167"/>
    </row>
    <row r="3000" spans="4:4" x14ac:dyDescent="0.2">
      <c r="D3000" s="167"/>
    </row>
    <row r="3001" spans="4:4" x14ac:dyDescent="0.2">
      <c r="D3001" s="167"/>
    </row>
    <row r="3002" spans="4:4" x14ac:dyDescent="0.2">
      <c r="D3002" s="167"/>
    </row>
    <row r="3003" spans="4:4" x14ac:dyDescent="0.2">
      <c r="D3003" s="167"/>
    </row>
    <row r="3004" spans="4:4" x14ac:dyDescent="0.2">
      <c r="D3004" s="167"/>
    </row>
    <row r="3005" spans="4:4" x14ac:dyDescent="0.2">
      <c r="D3005" s="167"/>
    </row>
    <row r="3006" spans="4:4" x14ac:dyDescent="0.2">
      <c r="D3006" s="167"/>
    </row>
    <row r="3007" spans="4:4" x14ac:dyDescent="0.2">
      <c r="D3007" s="167"/>
    </row>
    <row r="3008" spans="4:4" x14ac:dyDescent="0.2">
      <c r="D3008" s="167"/>
    </row>
    <row r="3009" spans="4:4" x14ac:dyDescent="0.2">
      <c r="D3009" s="167"/>
    </row>
    <row r="3010" spans="4:4" x14ac:dyDescent="0.2">
      <c r="D3010" s="167"/>
    </row>
    <row r="3011" spans="4:4" x14ac:dyDescent="0.2">
      <c r="D3011" s="167"/>
    </row>
    <row r="3012" spans="4:4" x14ac:dyDescent="0.2">
      <c r="D3012" s="167"/>
    </row>
    <row r="3013" spans="4:4" x14ac:dyDescent="0.2">
      <c r="D3013" s="167"/>
    </row>
    <row r="3014" spans="4:4" x14ac:dyDescent="0.2">
      <c r="D3014" s="167"/>
    </row>
    <row r="3015" spans="4:4" x14ac:dyDescent="0.2">
      <c r="D3015" s="167"/>
    </row>
    <row r="3016" spans="4:4" x14ac:dyDescent="0.2">
      <c r="D3016" s="167"/>
    </row>
    <row r="3017" spans="4:4" x14ac:dyDescent="0.2">
      <c r="D3017" s="167"/>
    </row>
    <row r="3018" spans="4:4" x14ac:dyDescent="0.2">
      <c r="D3018" s="167"/>
    </row>
    <row r="3019" spans="4:4" x14ac:dyDescent="0.2">
      <c r="D3019" s="167"/>
    </row>
    <row r="3020" spans="4:4" x14ac:dyDescent="0.2">
      <c r="D3020" s="167"/>
    </row>
    <row r="3021" spans="4:4" x14ac:dyDescent="0.2">
      <c r="D3021" s="167"/>
    </row>
    <row r="3022" spans="4:4" x14ac:dyDescent="0.2">
      <c r="D3022" s="167"/>
    </row>
    <row r="3023" spans="4:4" x14ac:dyDescent="0.2">
      <c r="D3023" s="167"/>
    </row>
    <row r="3024" spans="4:4" x14ac:dyDescent="0.2">
      <c r="D3024" s="167"/>
    </row>
    <row r="3025" spans="4:4" x14ac:dyDescent="0.2">
      <c r="D3025" s="167"/>
    </row>
    <row r="3026" spans="4:4" x14ac:dyDescent="0.2">
      <c r="D3026" s="167"/>
    </row>
    <row r="3027" spans="4:4" x14ac:dyDescent="0.2">
      <c r="D3027" s="167"/>
    </row>
    <row r="3028" spans="4:4" x14ac:dyDescent="0.2">
      <c r="D3028" s="167"/>
    </row>
    <row r="3029" spans="4:4" x14ac:dyDescent="0.2">
      <c r="D3029" s="167"/>
    </row>
    <row r="3030" spans="4:4" x14ac:dyDescent="0.2">
      <c r="D3030" s="167"/>
    </row>
    <row r="3031" spans="4:4" x14ac:dyDescent="0.2">
      <c r="D3031" s="167"/>
    </row>
    <row r="3032" spans="4:4" x14ac:dyDescent="0.2">
      <c r="D3032" s="167"/>
    </row>
    <row r="3033" spans="4:4" x14ac:dyDescent="0.2">
      <c r="D3033" s="167"/>
    </row>
    <row r="3034" spans="4:4" x14ac:dyDescent="0.2">
      <c r="D3034" s="167"/>
    </row>
    <row r="3035" spans="4:4" x14ac:dyDescent="0.2">
      <c r="D3035" s="167"/>
    </row>
    <row r="3036" spans="4:4" x14ac:dyDescent="0.2">
      <c r="D3036" s="167"/>
    </row>
    <row r="3037" spans="4:4" x14ac:dyDescent="0.2">
      <c r="D3037" s="167"/>
    </row>
    <row r="3038" spans="4:4" x14ac:dyDescent="0.2">
      <c r="D3038" s="167"/>
    </row>
    <row r="3039" spans="4:4" x14ac:dyDescent="0.2">
      <c r="D3039" s="167"/>
    </row>
    <row r="3040" spans="4:4" x14ac:dyDescent="0.2">
      <c r="D3040" s="167"/>
    </row>
    <row r="3041" spans="4:4" x14ac:dyDescent="0.2">
      <c r="D3041" s="167"/>
    </row>
    <row r="3042" spans="4:4" x14ac:dyDescent="0.2">
      <c r="D3042" s="167"/>
    </row>
    <row r="3043" spans="4:4" x14ac:dyDescent="0.2">
      <c r="D3043" s="167"/>
    </row>
    <row r="3044" spans="4:4" x14ac:dyDescent="0.2">
      <c r="D3044" s="167"/>
    </row>
    <row r="3045" spans="4:4" x14ac:dyDescent="0.2">
      <c r="D3045" s="167"/>
    </row>
    <row r="3046" spans="4:4" x14ac:dyDescent="0.2">
      <c r="D3046" s="167"/>
    </row>
    <row r="3047" spans="4:4" x14ac:dyDescent="0.2">
      <c r="D3047" s="167"/>
    </row>
    <row r="3048" spans="4:4" x14ac:dyDescent="0.2">
      <c r="D3048" s="167"/>
    </row>
    <row r="3049" spans="4:4" x14ac:dyDescent="0.2">
      <c r="D3049" s="167"/>
    </row>
    <row r="3050" spans="4:4" x14ac:dyDescent="0.2">
      <c r="D3050" s="167"/>
    </row>
    <row r="3051" spans="4:4" x14ac:dyDescent="0.2">
      <c r="D3051" s="167"/>
    </row>
    <row r="3052" spans="4:4" x14ac:dyDescent="0.2">
      <c r="D3052" s="167"/>
    </row>
    <row r="3053" spans="4:4" x14ac:dyDescent="0.2">
      <c r="D3053" s="167"/>
    </row>
    <row r="3054" spans="4:4" x14ac:dyDescent="0.2">
      <c r="D3054" s="167"/>
    </row>
    <row r="3055" spans="4:4" x14ac:dyDescent="0.2">
      <c r="D3055" s="167"/>
    </row>
    <row r="3056" spans="4:4" x14ac:dyDescent="0.2">
      <c r="D3056" s="167"/>
    </row>
    <row r="3057" spans="4:4" x14ac:dyDescent="0.2">
      <c r="D3057" s="167"/>
    </row>
    <row r="3058" spans="4:4" x14ac:dyDescent="0.2">
      <c r="D3058" s="167"/>
    </row>
    <row r="3059" spans="4:4" x14ac:dyDescent="0.2">
      <c r="D3059" s="167"/>
    </row>
    <row r="3060" spans="4:4" x14ac:dyDescent="0.2">
      <c r="D3060" s="167"/>
    </row>
    <row r="3061" spans="4:4" x14ac:dyDescent="0.2">
      <c r="D3061" s="167"/>
    </row>
    <row r="3062" spans="4:4" x14ac:dyDescent="0.2">
      <c r="D3062" s="167"/>
    </row>
    <row r="3063" spans="4:4" x14ac:dyDescent="0.2">
      <c r="D3063" s="167"/>
    </row>
    <row r="3064" spans="4:4" x14ac:dyDescent="0.2">
      <c r="D3064" s="167"/>
    </row>
    <row r="3065" spans="4:4" x14ac:dyDescent="0.2">
      <c r="D3065" s="167"/>
    </row>
    <row r="3066" spans="4:4" x14ac:dyDescent="0.2">
      <c r="D3066" s="167"/>
    </row>
    <row r="3067" spans="4:4" x14ac:dyDescent="0.2">
      <c r="D3067" s="167"/>
    </row>
    <row r="3068" spans="4:4" x14ac:dyDescent="0.2">
      <c r="D3068" s="167"/>
    </row>
    <row r="3069" spans="4:4" x14ac:dyDescent="0.2">
      <c r="D3069" s="167"/>
    </row>
    <row r="3070" spans="4:4" x14ac:dyDescent="0.2">
      <c r="D3070" s="167"/>
    </row>
    <row r="3071" spans="4:4" x14ac:dyDescent="0.2">
      <c r="D3071" s="167"/>
    </row>
    <row r="3072" spans="4:4" x14ac:dyDescent="0.2">
      <c r="D3072" s="167"/>
    </row>
    <row r="3073" spans="4:4" x14ac:dyDescent="0.2">
      <c r="D3073" s="167"/>
    </row>
    <row r="3074" spans="4:4" x14ac:dyDescent="0.2">
      <c r="D3074" s="167"/>
    </row>
    <row r="3075" spans="4:4" x14ac:dyDescent="0.2">
      <c r="D3075" s="167"/>
    </row>
    <row r="3076" spans="4:4" x14ac:dyDescent="0.2">
      <c r="D3076" s="167"/>
    </row>
    <row r="3077" spans="4:4" x14ac:dyDescent="0.2">
      <c r="D3077" s="167"/>
    </row>
    <row r="3078" spans="4:4" x14ac:dyDescent="0.2">
      <c r="D3078" s="167"/>
    </row>
    <row r="3079" spans="4:4" x14ac:dyDescent="0.2">
      <c r="D3079" s="167"/>
    </row>
    <row r="3080" spans="4:4" x14ac:dyDescent="0.2">
      <c r="D3080" s="167"/>
    </row>
    <row r="3081" spans="4:4" x14ac:dyDescent="0.2">
      <c r="D3081" s="167"/>
    </row>
    <row r="3082" spans="4:4" x14ac:dyDescent="0.2">
      <c r="D3082" s="167"/>
    </row>
    <row r="3083" spans="4:4" x14ac:dyDescent="0.2">
      <c r="D3083" s="167"/>
    </row>
    <row r="3084" spans="4:4" x14ac:dyDescent="0.2">
      <c r="D3084" s="167"/>
    </row>
    <row r="3085" spans="4:4" x14ac:dyDescent="0.2">
      <c r="D3085" s="167"/>
    </row>
    <row r="3086" spans="4:4" x14ac:dyDescent="0.2">
      <c r="D3086" s="167"/>
    </row>
    <row r="3087" spans="4:4" x14ac:dyDescent="0.2">
      <c r="D3087" s="167"/>
    </row>
    <row r="3088" spans="4:4" x14ac:dyDescent="0.2">
      <c r="D3088" s="167"/>
    </row>
    <row r="3089" spans="4:4" x14ac:dyDescent="0.2">
      <c r="D3089" s="167"/>
    </row>
    <row r="3090" spans="4:4" x14ac:dyDescent="0.2">
      <c r="D3090" s="167"/>
    </row>
    <row r="3091" spans="4:4" x14ac:dyDescent="0.2">
      <c r="D3091" s="167"/>
    </row>
    <row r="3092" spans="4:4" x14ac:dyDescent="0.2">
      <c r="D3092" s="167"/>
    </row>
    <row r="3093" spans="4:4" x14ac:dyDescent="0.2">
      <c r="D3093" s="167"/>
    </row>
    <row r="3094" spans="4:4" x14ac:dyDescent="0.2">
      <c r="D3094" s="167"/>
    </row>
    <row r="3095" spans="4:4" x14ac:dyDescent="0.2">
      <c r="D3095" s="167"/>
    </row>
    <row r="3096" spans="4:4" x14ac:dyDescent="0.2">
      <c r="D3096" s="167"/>
    </row>
    <row r="3097" spans="4:4" x14ac:dyDescent="0.2">
      <c r="D3097" s="167"/>
    </row>
    <row r="3098" spans="4:4" x14ac:dyDescent="0.2">
      <c r="D3098" s="167"/>
    </row>
    <row r="3099" spans="4:4" x14ac:dyDescent="0.2">
      <c r="D3099" s="167"/>
    </row>
    <row r="3100" spans="4:4" x14ac:dyDescent="0.2">
      <c r="D3100" s="167"/>
    </row>
    <row r="3101" spans="4:4" x14ac:dyDescent="0.2">
      <c r="D3101" s="167"/>
    </row>
    <row r="3102" spans="4:4" x14ac:dyDescent="0.2">
      <c r="D3102" s="167"/>
    </row>
    <row r="3103" spans="4:4" x14ac:dyDescent="0.2">
      <c r="D3103" s="167"/>
    </row>
    <row r="3104" spans="4:4" x14ac:dyDescent="0.2">
      <c r="D3104" s="167"/>
    </row>
    <row r="3105" spans="4:4" x14ac:dyDescent="0.2">
      <c r="D3105" s="167"/>
    </row>
    <row r="3106" spans="4:4" x14ac:dyDescent="0.2">
      <c r="D3106" s="167"/>
    </row>
    <row r="3107" spans="4:4" x14ac:dyDescent="0.2">
      <c r="D3107" s="167"/>
    </row>
    <row r="3108" spans="4:4" x14ac:dyDescent="0.2">
      <c r="D3108" s="167"/>
    </row>
    <row r="3109" spans="4:4" x14ac:dyDescent="0.2">
      <c r="D3109" s="167"/>
    </row>
    <row r="3110" spans="4:4" x14ac:dyDescent="0.2">
      <c r="D3110" s="167"/>
    </row>
    <row r="3111" spans="4:4" x14ac:dyDescent="0.2">
      <c r="D3111" s="167"/>
    </row>
    <row r="3112" spans="4:4" x14ac:dyDescent="0.2">
      <c r="D3112" s="167"/>
    </row>
    <row r="3113" spans="4:4" x14ac:dyDescent="0.2">
      <c r="D3113" s="167"/>
    </row>
    <row r="3114" spans="4:4" x14ac:dyDescent="0.2">
      <c r="D3114" s="167"/>
    </row>
    <row r="3115" spans="4:4" x14ac:dyDescent="0.2">
      <c r="D3115" s="167"/>
    </row>
    <row r="3116" spans="4:4" x14ac:dyDescent="0.2">
      <c r="D3116" s="167"/>
    </row>
    <row r="3117" spans="4:4" x14ac:dyDescent="0.2">
      <c r="D3117" s="167"/>
    </row>
    <row r="3118" spans="4:4" x14ac:dyDescent="0.2">
      <c r="D3118" s="167"/>
    </row>
    <row r="3119" spans="4:4" x14ac:dyDescent="0.2">
      <c r="D3119" s="167"/>
    </row>
    <row r="3120" spans="4:4" x14ac:dyDescent="0.2">
      <c r="D3120" s="167"/>
    </row>
    <row r="3121" spans="4:4" x14ac:dyDescent="0.2">
      <c r="D3121" s="167"/>
    </row>
    <row r="3122" spans="4:4" x14ac:dyDescent="0.2">
      <c r="D3122" s="167"/>
    </row>
    <row r="3123" spans="4:4" x14ac:dyDescent="0.2">
      <c r="D3123" s="167"/>
    </row>
    <row r="3124" spans="4:4" x14ac:dyDescent="0.2">
      <c r="D3124" s="167"/>
    </row>
    <row r="3125" spans="4:4" x14ac:dyDescent="0.2">
      <c r="D3125" s="167"/>
    </row>
    <row r="3126" spans="4:4" x14ac:dyDescent="0.2">
      <c r="D3126" s="167"/>
    </row>
    <row r="3127" spans="4:4" x14ac:dyDescent="0.2">
      <c r="D3127" s="167"/>
    </row>
    <row r="3128" spans="4:4" x14ac:dyDescent="0.2">
      <c r="D3128" s="167"/>
    </row>
    <row r="3129" spans="4:4" x14ac:dyDescent="0.2">
      <c r="D3129" s="167"/>
    </row>
    <row r="3130" spans="4:4" x14ac:dyDescent="0.2">
      <c r="D3130" s="167"/>
    </row>
    <row r="3131" spans="4:4" x14ac:dyDescent="0.2">
      <c r="D3131" s="167"/>
    </row>
    <row r="3132" spans="4:4" x14ac:dyDescent="0.2">
      <c r="D3132" s="167"/>
    </row>
    <row r="3133" spans="4:4" x14ac:dyDescent="0.2">
      <c r="D3133" s="167"/>
    </row>
    <row r="3134" spans="4:4" x14ac:dyDescent="0.2">
      <c r="D3134" s="167"/>
    </row>
    <row r="3135" spans="4:4" x14ac:dyDescent="0.2">
      <c r="D3135" s="167"/>
    </row>
    <row r="3136" spans="4:4" x14ac:dyDescent="0.2">
      <c r="D3136" s="167"/>
    </row>
    <row r="3137" spans="4:4" x14ac:dyDescent="0.2">
      <c r="D3137" s="167"/>
    </row>
    <row r="3138" spans="4:4" x14ac:dyDescent="0.2">
      <c r="D3138" s="167"/>
    </row>
    <row r="3139" spans="4:4" x14ac:dyDescent="0.2">
      <c r="D3139" s="167"/>
    </row>
    <row r="3140" spans="4:4" x14ac:dyDescent="0.2">
      <c r="D3140" s="167"/>
    </row>
    <row r="3141" spans="4:4" x14ac:dyDescent="0.2">
      <c r="D3141" s="167"/>
    </row>
    <row r="3142" spans="4:4" x14ac:dyDescent="0.2">
      <c r="D3142" s="167"/>
    </row>
    <row r="3143" spans="4:4" x14ac:dyDescent="0.2">
      <c r="D3143" s="167"/>
    </row>
    <row r="3144" spans="4:4" x14ac:dyDescent="0.2">
      <c r="D3144" s="167"/>
    </row>
    <row r="3145" spans="4:4" x14ac:dyDescent="0.2">
      <c r="D3145" s="167"/>
    </row>
    <row r="3146" spans="4:4" x14ac:dyDescent="0.2">
      <c r="D3146" s="167"/>
    </row>
    <row r="3147" spans="4:4" x14ac:dyDescent="0.2">
      <c r="D3147" s="167"/>
    </row>
    <row r="3148" spans="4:4" x14ac:dyDescent="0.2">
      <c r="D3148" s="167"/>
    </row>
    <row r="3149" spans="4:4" x14ac:dyDescent="0.2">
      <c r="D3149" s="167"/>
    </row>
    <row r="3150" spans="4:4" x14ac:dyDescent="0.2">
      <c r="D3150" s="167"/>
    </row>
    <row r="3151" spans="4:4" x14ac:dyDescent="0.2">
      <c r="D3151" s="167"/>
    </row>
    <row r="3152" spans="4:4" x14ac:dyDescent="0.2">
      <c r="D3152" s="167"/>
    </row>
    <row r="3153" spans="4:4" x14ac:dyDescent="0.2">
      <c r="D3153" s="167"/>
    </row>
    <row r="3154" spans="4:4" x14ac:dyDescent="0.2">
      <c r="D3154" s="167"/>
    </row>
    <row r="3155" spans="4:4" x14ac:dyDescent="0.2">
      <c r="D3155" s="167"/>
    </row>
    <row r="3156" spans="4:4" x14ac:dyDescent="0.2">
      <c r="D3156" s="167"/>
    </row>
    <row r="3157" spans="4:4" x14ac:dyDescent="0.2">
      <c r="D3157" s="167"/>
    </row>
    <row r="3158" spans="4:4" x14ac:dyDescent="0.2">
      <c r="D3158" s="167"/>
    </row>
    <row r="3159" spans="4:4" x14ac:dyDescent="0.2">
      <c r="D3159" s="167"/>
    </row>
    <row r="3160" spans="4:4" x14ac:dyDescent="0.2">
      <c r="D3160" s="167"/>
    </row>
    <row r="3161" spans="4:4" x14ac:dyDescent="0.2">
      <c r="D3161" s="167"/>
    </row>
    <row r="3162" spans="4:4" x14ac:dyDescent="0.2">
      <c r="D3162" s="167"/>
    </row>
    <row r="3163" spans="4:4" x14ac:dyDescent="0.2">
      <c r="D3163" s="167"/>
    </row>
    <row r="3164" spans="4:4" x14ac:dyDescent="0.2">
      <c r="D3164" s="167"/>
    </row>
    <row r="3165" spans="4:4" x14ac:dyDescent="0.2">
      <c r="D3165" s="167"/>
    </row>
    <row r="3166" spans="4:4" x14ac:dyDescent="0.2">
      <c r="D3166" s="167"/>
    </row>
    <row r="3167" spans="4:4" x14ac:dyDescent="0.2">
      <c r="D3167" s="167"/>
    </row>
    <row r="3168" spans="4:4" x14ac:dyDescent="0.2">
      <c r="D3168" s="167"/>
    </row>
    <row r="3169" spans="4:4" x14ac:dyDescent="0.2">
      <c r="D3169" s="167"/>
    </row>
    <row r="3170" spans="4:4" x14ac:dyDescent="0.2">
      <c r="D3170" s="167"/>
    </row>
    <row r="3171" spans="4:4" x14ac:dyDescent="0.2">
      <c r="D3171" s="167"/>
    </row>
    <row r="3172" spans="4:4" x14ac:dyDescent="0.2">
      <c r="D3172" s="167"/>
    </row>
    <row r="3173" spans="4:4" x14ac:dyDescent="0.2">
      <c r="D3173" s="167"/>
    </row>
    <row r="3174" spans="4:4" x14ac:dyDescent="0.2">
      <c r="D3174" s="167"/>
    </row>
    <row r="3175" spans="4:4" x14ac:dyDescent="0.2">
      <c r="D3175" s="167"/>
    </row>
    <row r="3176" spans="4:4" x14ac:dyDescent="0.2">
      <c r="D3176" s="167"/>
    </row>
    <row r="3177" spans="4:4" x14ac:dyDescent="0.2">
      <c r="D3177" s="167"/>
    </row>
    <row r="3178" spans="4:4" x14ac:dyDescent="0.2">
      <c r="D3178" s="167"/>
    </row>
    <row r="3179" spans="4:4" x14ac:dyDescent="0.2">
      <c r="D3179" s="167"/>
    </row>
    <row r="3180" spans="4:4" x14ac:dyDescent="0.2">
      <c r="D3180" s="167"/>
    </row>
    <row r="3181" spans="4:4" x14ac:dyDescent="0.2">
      <c r="D3181" s="167"/>
    </row>
    <row r="3182" spans="4:4" x14ac:dyDescent="0.2">
      <c r="D3182" s="167"/>
    </row>
    <row r="3183" spans="4:4" x14ac:dyDescent="0.2">
      <c r="D3183" s="167"/>
    </row>
    <row r="3184" spans="4:4" x14ac:dyDescent="0.2">
      <c r="D3184" s="167"/>
    </row>
    <row r="3185" spans="4:4" x14ac:dyDescent="0.2">
      <c r="D3185" s="167"/>
    </row>
    <row r="3186" spans="4:4" x14ac:dyDescent="0.2">
      <c r="D3186" s="167"/>
    </row>
    <row r="3187" spans="4:4" x14ac:dyDescent="0.2">
      <c r="D3187" s="167"/>
    </row>
    <row r="3188" spans="4:4" x14ac:dyDescent="0.2">
      <c r="D3188" s="167"/>
    </row>
    <row r="3189" spans="4:4" x14ac:dyDescent="0.2">
      <c r="D3189" s="167"/>
    </row>
    <row r="3190" spans="4:4" x14ac:dyDescent="0.2">
      <c r="D3190" s="167"/>
    </row>
    <row r="3191" spans="4:4" x14ac:dyDescent="0.2">
      <c r="D3191" s="167"/>
    </row>
    <row r="3192" spans="4:4" x14ac:dyDescent="0.2">
      <c r="D3192" s="167"/>
    </row>
    <row r="3193" spans="4:4" x14ac:dyDescent="0.2">
      <c r="D3193" s="167"/>
    </row>
    <row r="3194" spans="4:4" x14ac:dyDescent="0.2">
      <c r="D3194" s="167"/>
    </row>
    <row r="3195" spans="4:4" x14ac:dyDescent="0.2">
      <c r="D3195" s="167"/>
    </row>
    <row r="3196" spans="4:4" x14ac:dyDescent="0.2">
      <c r="D3196" s="167"/>
    </row>
    <row r="3197" spans="4:4" x14ac:dyDescent="0.2">
      <c r="D3197" s="167"/>
    </row>
    <row r="3198" spans="4:4" x14ac:dyDescent="0.2">
      <c r="D3198" s="167"/>
    </row>
    <row r="3199" spans="4:4" x14ac:dyDescent="0.2">
      <c r="D3199" s="167"/>
    </row>
    <row r="3200" spans="4:4" x14ac:dyDescent="0.2">
      <c r="D3200" s="167"/>
    </row>
    <row r="3201" spans="4:4" x14ac:dyDescent="0.2">
      <c r="D3201" s="167"/>
    </row>
    <row r="3202" spans="4:4" x14ac:dyDescent="0.2">
      <c r="D3202" s="167"/>
    </row>
    <row r="3203" spans="4:4" x14ac:dyDescent="0.2">
      <c r="D3203" s="167"/>
    </row>
    <row r="3204" spans="4:4" x14ac:dyDescent="0.2">
      <c r="D3204" s="167"/>
    </row>
    <row r="3205" spans="4:4" x14ac:dyDescent="0.2">
      <c r="D3205" s="167"/>
    </row>
    <row r="3206" spans="4:4" x14ac:dyDescent="0.2">
      <c r="D3206" s="167"/>
    </row>
    <row r="3207" spans="4:4" x14ac:dyDescent="0.2">
      <c r="D3207" s="167"/>
    </row>
    <row r="3208" spans="4:4" x14ac:dyDescent="0.2">
      <c r="D3208" s="167"/>
    </row>
    <row r="3209" spans="4:4" x14ac:dyDescent="0.2">
      <c r="D3209" s="167"/>
    </row>
    <row r="3210" spans="4:4" x14ac:dyDescent="0.2">
      <c r="D3210" s="167"/>
    </row>
    <row r="3211" spans="4:4" x14ac:dyDescent="0.2">
      <c r="D3211" s="167"/>
    </row>
    <row r="3212" spans="4:4" x14ac:dyDescent="0.2">
      <c r="D3212" s="167"/>
    </row>
    <row r="3213" spans="4:4" x14ac:dyDescent="0.2">
      <c r="D3213" s="167"/>
    </row>
    <row r="3214" spans="4:4" x14ac:dyDescent="0.2">
      <c r="D3214" s="167"/>
    </row>
    <row r="3215" spans="4:4" x14ac:dyDescent="0.2">
      <c r="D3215" s="167"/>
    </row>
    <row r="3216" spans="4:4" x14ac:dyDescent="0.2">
      <c r="D3216" s="167"/>
    </row>
    <row r="3217" spans="4:4" x14ac:dyDescent="0.2">
      <c r="D3217" s="167"/>
    </row>
    <row r="3218" spans="4:4" x14ac:dyDescent="0.2">
      <c r="D3218" s="167"/>
    </row>
    <row r="3219" spans="4:4" x14ac:dyDescent="0.2">
      <c r="D3219" s="167"/>
    </row>
    <row r="3220" spans="4:4" x14ac:dyDescent="0.2">
      <c r="D3220" s="167"/>
    </row>
    <row r="3221" spans="4:4" x14ac:dyDescent="0.2">
      <c r="D3221" s="167"/>
    </row>
    <row r="3222" spans="4:4" x14ac:dyDescent="0.2">
      <c r="D3222" s="167"/>
    </row>
    <row r="3223" spans="4:4" x14ac:dyDescent="0.2">
      <c r="D3223" s="167"/>
    </row>
    <row r="3224" spans="4:4" x14ac:dyDescent="0.2">
      <c r="D3224" s="167"/>
    </row>
    <row r="3225" spans="4:4" x14ac:dyDescent="0.2">
      <c r="D3225" s="167"/>
    </row>
    <row r="3226" spans="4:4" x14ac:dyDescent="0.2">
      <c r="D3226" s="167"/>
    </row>
    <row r="3227" spans="4:4" x14ac:dyDescent="0.2">
      <c r="D3227" s="167"/>
    </row>
    <row r="3228" spans="4:4" x14ac:dyDescent="0.2">
      <c r="D3228" s="167"/>
    </row>
    <row r="3229" spans="4:4" x14ac:dyDescent="0.2">
      <c r="D3229" s="167"/>
    </row>
    <row r="3230" spans="4:4" x14ac:dyDescent="0.2">
      <c r="D3230" s="167"/>
    </row>
    <row r="3231" spans="4:4" x14ac:dyDescent="0.2">
      <c r="D3231" s="167"/>
    </row>
    <row r="3232" spans="4:4" x14ac:dyDescent="0.2">
      <c r="D3232" s="167"/>
    </row>
    <row r="3233" spans="4:4" x14ac:dyDescent="0.2">
      <c r="D3233" s="167"/>
    </row>
    <row r="3234" spans="4:4" x14ac:dyDescent="0.2">
      <c r="D3234" s="167"/>
    </row>
    <row r="3235" spans="4:4" x14ac:dyDescent="0.2">
      <c r="D3235" s="167"/>
    </row>
    <row r="3236" spans="4:4" x14ac:dyDescent="0.2">
      <c r="D3236" s="167"/>
    </row>
    <row r="3237" spans="4:4" x14ac:dyDescent="0.2">
      <c r="D3237" s="167"/>
    </row>
    <row r="3238" spans="4:4" x14ac:dyDescent="0.2">
      <c r="D3238" s="167"/>
    </row>
    <row r="3239" spans="4:4" x14ac:dyDescent="0.2">
      <c r="D3239" s="167"/>
    </row>
    <row r="3240" spans="4:4" x14ac:dyDescent="0.2">
      <c r="D3240" s="167"/>
    </row>
    <row r="3241" spans="4:4" x14ac:dyDescent="0.2">
      <c r="D3241" s="167"/>
    </row>
    <row r="3242" spans="4:4" x14ac:dyDescent="0.2">
      <c r="D3242" s="167"/>
    </row>
    <row r="3243" spans="4:4" x14ac:dyDescent="0.2">
      <c r="D3243" s="167"/>
    </row>
    <row r="3244" spans="4:4" x14ac:dyDescent="0.2">
      <c r="D3244" s="167"/>
    </row>
    <row r="3245" spans="4:4" x14ac:dyDescent="0.2">
      <c r="D3245" s="167"/>
    </row>
    <row r="3246" spans="4:4" x14ac:dyDescent="0.2">
      <c r="D3246" s="167"/>
    </row>
    <row r="3247" spans="4:4" x14ac:dyDescent="0.2">
      <c r="D3247" s="167"/>
    </row>
    <row r="3248" spans="4:4" x14ac:dyDescent="0.2">
      <c r="D3248" s="167"/>
    </row>
    <row r="3249" spans="4:4" x14ac:dyDescent="0.2">
      <c r="D3249" s="167"/>
    </row>
    <row r="3250" spans="4:4" x14ac:dyDescent="0.2">
      <c r="D3250" s="167"/>
    </row>
    <row r="3251" spans="4:4" x14ac:dyDescent="0.2">
      <c r="D3251" s="167"/>
    </row>
    <row r="3252" spans="4:4" x14ac:dyDescent="0.2">
      <c r="D3252" s="167"/>
    </row>
    <row r="3253" spans="4:4" x14ac:dyDescent="0.2">
      <c r="D3253" s="167"/>
    </row>
    <row r="3254" spans="4:4" x14ac:dyDescent="0.2">
      <c r="D3254" s="167"/>
    </row>
    <row r="3255" spans="4:4" x14ac:dyDescent="0.2">
      <c r="D3255" s="167"/>
    </row>
    <row r="3256" spans="4:4" x14ac:dyDescent="0.2">
      <c r="D3256" s="167"/>
    </row>
    <row r="3257" spans="4:4" x14ac:dyDescent="0.2">
      <c r="D3257" s="167"/>
    </row>
    <row r="3258" spans="4:4" x14ac:dyDescent="0.2">
      <c r="D3258" s="167"/>
    </row>
    <row r="3259" spans="4:4" x14ac:dyDescent="0.2">
      <c r="D3259" s="167"/>
    </row>
    <row r="3260" spans="4:4" x14ac:dyDescent="0.2">
      <c r="D3260" s="167"/>
    </row>
    <row r="3261" spans="4:4" x14ac:dyDescent="0.2">
      <c r="D3261" s="167"/>
    </row>
    <row r="3262" spans="4:4" x14ac:dyDescent="0.2">
      <c r="D3262" s="167"/>
    </row>
    <row r="3263" spans="4:4" x14ac:dyDescent="0.2">
      <c r="D3263" s="167"/>
    </row>
    <row r="3264" spans="4:4" x14ac:dyDescent="0.2">
      <c r="D3264" s="167"/>
    </row>
    <row r="3265" spans="4:4" x14ac:dyDescent="0.2">
      <c r="D3265" s="167"/>
    </row>
    <row r="3266" spans="4:4" x14ac:dyDescent="0.2">
      <c r="D3266" s="167"/>
    </row>
    <row r="3267" spans="4:4" x14ac:dyDescent="0.2">
      <c r="D3267" s="167"/>
    </row>
    <row r="3268" spans="4:4" x14ac:dyDescent="0.2">
      <c r="D3268" s="167"/>
    </row>
    <row r="3269" spans="4:4" x14ac:dyDescent="0.2">
      <c r="D3269" s="167"/>
    </row>
    <row r="3270" spans="4:4" x14ac:dyDescent="0.2">
      <c r="D3270" s="167"/>
    </row>
    <row r="3271" spans="4:4" x14ac:dyDescent="0.2">
      <c r="D3271" s="167"/>
    </row>
    <row r="3272" spans="4:4" x14ac:dyDescent="0.2">
      <c r="D3272" s="167"/>
    </row>
    <row r="3273" spans="4:4" x14ac:dyDescent="0.2">
      <c r="D3273" s="167"/>
    </row>
    <row r="3274" spans="4:4" x14ac:dyDescent="0.2">
      <c r="D3274" s="167"/>
    </row>
    <row r="3275" spans="4:4" x14ac:dyDescent="0.2">
      <c r="D3275" s="167"/>
    </row>
    <row r="3276" spans="4:4" x14ac:dyDescent="0.2">
      <c r="D3276" s="167"/>
    </row>
    <row r="3277" spans="4:4" x14ac:dyDescent="0.2">
      <c r="D3277" s="167"/>
    </row>
    <row r="3278" spans="4:4" x14ac:dyDescent="0.2">
      <c r="D3278" s="167"/>
    </row>
    <row r="3279" spans="4:4" x14ac:dyDescent="0.2">
      <c r="D3279" s="167"/>
    </row>
    <row r="3280" spans="4:4" x14ac:dyDescent="0.2">
      <c r="D3280" s="167"/>
    </row>
    <row r="3281" spans="4:4" x14ac:dyDescent="0.2">
      <c r="D3281" s="167"/>
    </row>
    <row r="3282" spans="4:4" x14ac:dyDescent="0.2">
      <c r="D3282" s="167"/>
    </row>
    <row r="3283" spans="4:4" x14ac:dyDescent="0.2">
      <c r="D3283" s="167"/>
    </row>
    <row r="3284" spans="4:4" x14ac:dyDescent="0.2">
      <c r="D3284" s="167"/>
    </row>
    <row r="3285" spans="4:4" x14ac:dyDescent="0.2">
      <c r="D3285" s="167"/>
    </row>
    <row r="3286" spans="4:4" x14ac:dyDescent="0.2">
      <c r="D3286" s="167"/>
    </row>
    <row r="3287" spans="4:4" x14ac:dyDescent="0.2">
      <c r="D3287" s="167"/>
    </row>
    <row r="3288" spans="4:4" x14ac:dyDescent="0.2">
      <c r="D3288" s="167"/>
    </row>
    <row r="3289" spans="4:4" x14ac:dyDescent="0.2">
      <c r="D3289" s="167"/>
    </row>
    <row r="3290" spans="4:4" x14ac:dyDescent="0.2">
      <c r="D3290" s="167"/>
    </row>
    <row r="3291" spans="4:4" x14ac:dyDescent="0.2">
      <c r="D3291" s="167"/>
    </row>
    <row r="3292" spans="4:4" x14ac:dyDescent="0.2">
      <c r="D3292" s="167"/>
    </row>
    <row r="3293" spans="4:4" x14ac:dyDescent="0.2">
      <c r="D3293" s="167"/>
    </row>
    <row r="3294" spans="4:4" x14ac:dyDescent="0.2">
      <c r="D3294" s="167"/>
    </row>
    <row r="3295" spans="4:4" x14ac:dyDescent="0.2">
      <c r="D3295" s="167"/>
    </row>
    <row r="3296" spans="4:4" x14ac:dyDescent="0.2">
      <c r="D3296" s="167"/>
    </row>
    <row r="3297" spans="4:4" x14ac:dyDescent="0.2">
      <c r="D3297" s="167"/>
    </row>
    <row r="3298" spans="4:4" x14ac:dyDescent="0.2">
      <c r="D3298" s="167"/>
    </row>
    <row r="3299" spans="4:4" x14ac:dyDescent="0.2">
      <c r="D3299" s="167"/>
    </row>
    <row r="3300" spans="4:4" x14ac:dyDescent="0.2">
      <c r="D3300" s="167"/>
    </row>
    <row r="3301" spans="4:4" x14ac:dyDescent="0.2">
      <c r="D3301" s="167"/>
    </row>
    <row r="3302" spans="4:4" x14ac:dyDescent="0.2">
      <c r="D3302" s="167"/>
    </row>
    <row r="3303" spans="4:4" x14ac:dyDescent="0.2">
      <c r="D3303" s="167"/>
    </row>
    <row r="3304" spans="4:4" x14ac:dyDescent="0.2">
      <c r="D3304" s="167"/>
    </row>
    <row r="3305" spans="4:4" x14ac:dyDescent="0.2">
      <c r="D3305" s="167"/>
    </row>
    <row r="3306" spans="4:4" x14ac:dyDescent="0.2">
      <c r="D3306" s="167"/>
    </row>
    <row r="3307" spans="4:4" x14ac:dyDescent="0.2">
      <c r="D3307" s="167"/>
    </row>
    <row r="3308" spans="4:4" x14ac:dyDescent="0.2">
      <c r="D3308" s="167"/>
    </row>
    <row r="3309" spans="4:4" x14ac:dyDescent="0.2">
      <c r="D3309" s="167"/>
    </row>
    <row r="3310" spans="4:4" x14ac:dyDescent="0.2">
      <c r="D3310" s="167"/>
    </row>
    <row r="3311" spans="4:4" x14ac:dyDescent="0.2">
      <c r="D3311" s="167"/>
    </row>
    <row r="3312" spans="4:4" x14ac:dyDescent="0.2">
      <c r="D3312" s="167"/>
    </row>
    <row r="3313" spans="4:4" x14ac:dyDescent="0.2">
      <c r="D3313" s="167"/>
    </row>
    <row r="3314" spans="4:4" x14ac:dyDescent="0.2">
      <c r="D3314" s="167"/>
    </row>
    <row r="3315" spans="4:4" x14ac:dyDescent="0.2">
      <c r="D3315" s="167"/>
    </row>
    <row r="3316" spans="4:4" x14ac:dyDescent="0.2">
      <c r="D3316" s="167"/>
    </row>
    <row r="3317" spans="4:4" x14ac:dyDescent="0.2">
      <c r="D3317" s="167"/>
    </row>
    <row r="3318" spans="4:4" x14ac:dyDescent="0.2">
      <c r="D3318" s="167"/>
    </row>
    <row r="3319" spans="4:4" x14ac:dyDescent="0.2">
      <c r="D3319" s="167"/>
    </row>
    <row r="3320" spans="4:4" x14ac:dyDescent="0.2">
      <c r="D3320" s="167"/>
    </row>
    <row r="3321" spans="4:4" x14ac:dyDescent="0.2">
      <c r="D3321" s="167"/>
    </row>
    <row r="3322" spans="4:4" x14ac:dyDescent="0.2">
      <c r="D3322" s="167"/>
    </row>
    <row r="3323" spans="4:4" x14ac:dyDescent="0.2">
      <c r="D3323" s="167"/>
    </row>
    <row r="3324" spans="4:4" x14ac:dyDescent="0.2">
      <c r="D3324" s="167"/>
    </row>
    <row r="3325" spans="4:4" x14ac:dyDescent="0.2">
      <c r="D3325" s="167"/>
    </row>
    <row r="3326" spans="4:4" x14ac:dyDescent="0.2">
      <c r="D3326" s="167"/>
    </row>
    <row r="3327" spans="4:4" x14ac:dyDescent="0.2">
      <c r="D3327" s="167"/>
    </row>
    <row r="3328" spans="4:4" x14ac:dyDescent="0.2">
      <c r="D3328" s="167"/>
    </row>
    <row r="3329" spans="4:4" x14ac:dyDescent="0.2">
      <c r="D3329" s="167"/>
    </row>
    <row r="3330" spans="4:4" x14ac:dyDescent="0.2">
      <c r="D3330" s="167"/>
    </row>
    <row r="3331" spans="4:4" x14ac:dyDescent="0.2">
      <c r="D3331" s="167"/>
    </row>
    <row r="3332" spans="4:4" x14ac:dyDescent="0.2">
      <c r="D3332" s="167"/>
    </row>
    <row r="3333" spans="4:4" x14ac:dyDescent="0.2">
      <c r="D3333" s="167"/>
    </row>
    <row r="3334" spans="4:4" x14ac:dyDescent="0.2">
      <c r="D3334" s="167"/>
    </row>
    <row r="3335" spans="4:4" x14ac:dyDescent="0.2">
      <c r="D3335" s="167"/>
    </row>
    <row r="3336" spans="4:4" x14ac:dyDescent="0.2">
      <c r="D3336" s="167"/>
    </row>
    <row r="3337" spans="4:4" x14ac:dyDescent="0.2">
      <c r="D3337" s="167"/>
    </row>
    <row r="3338" spans="4:4" x14ac:dyDescent="0.2">
      <c r="D3338" s="167"/>
    </row>
    <row r="3339" spans="4:4" x14ac:dyDescent="0.2">
      <c r="D3339" s="167"/>
    </row>
    <row r="3340" spans="4:4" x14ac:dyDescent="0.2">
      <c r="D3340" s="167"/>
    </row>
    <row r="3341" spans="4:4" x14ac:dyDescent="0.2">
      <c r="D3341" s="167"/>
    </row>
    <row r="3342" spans="4:4" x14ac:dyDescent="0.2">
      <c r="D3342" s="167"/>
    </row>
    <row r="3343" spans="4:4" x14ac:dyDescent="0.2">
      <c r="D3343" s="167"/>
    </row>
    <row r="3344" spans="4:4" x14ac:dyDescent="0.2">
      <c r="D3344" s="167"/>
    </row>
    <row r="3345" spans="4:4" x14ac:dyDescent="0.2">
      <c r="D3345" s="167"/>
    </row>
    <row r="3346" spans="4:4" x14ac:dyDescent="0.2">
      <c r="D3346" s="167"/>
    </row>
    <row r="3347" spans="4:4" x14ac:dyDescent="0.2">
      <c r="D3347" s="167"/>
    </row>
    <row r="3348" spans="4:4" x14ac:dyDescent="0.2">
      <c r="D3348" s="167"/>
    </row>
    <row r="3349" spans="4:4" x14ac:dyDescent="0.2">
      <c r="D3349" s="167"/>
    </row>
    <row r="3350" spans="4:4" x14ac:dyDescent="0.2">
      <c r="D3350" s="167"/>
    </row>
    <row r="3351" spans="4:4" x14ac:dyDescent="0.2">
      <c r="D3351" s="167"/>
    </row>
    <row r="3352" spans="4:4" x14ac:dyDescent="0.2">
      <c r="D3352" s="167"/>
    </row>
    <row r="3353" spans="4:4" x14ac:dyDescent="0.2">
      <c r="D3353" s="167"/>
    </row>
    <row r="3354" spans="4:4" x14ac:dyDescent="0.2">
      <c r="D3354" s="167"/>
    </row>
    <row r="3355" spans="4:4" x14ac:dyDescent="0.2">
      <c r="D3355" s="167"/>
    </row>
    <row r="3356" spans="4:4" x14ac:dyDescent="0.2">
      <c r="D3356" s="167"/>
    </row>
    <row r="3357" spans="4:4" x14ac:dyDescent="0.2">
      <c r="D3357" s="167"/>
    </row>
    <row r="3358" spans="4:4" x14ac:dyDescent="0.2">
      <c r="D3358" s="167"/>
    </row>
    <row r="3359" spans="4:4" x14ac:dyDescent="0.2">
      <c r="D3359" s="167"/>
    </row>
    <row r="3360" spans="4:4" x14ac:dyDescent="0.2">
      <c r="D3360" s="167"/>
    </row>
    <row r="3361" spans="4:4" x14ac:dyDescent="0.2">
      <c r="D3361" s="167"/>
    </row>
    <row r="3362" spans="4:4" x14ac:dyDescent="0.2">
      <c r="D3362" s="167"/>
    </row>
    <row r="3363" spans="4:4" x14ac:dyDescent="0.2">
      <c r="D3363" s="167"/>
    </row>
    <row r="3364" spans="4:4" x14ac:dyDescent="0.2">
      <c r="D3364" s="167"/>
    </row>
    <row r="3365" spans="4:4" x14ac:dyDescent="0.2">
      <c r="D3365" s="167"/>
    </row>
    <row r="3366" spans="4:4" x14ac:dyDescent="0.2">
      <c r="D3366" s="167"/>
    </row>
    <row r="3367" spans="4:4" x14ac:dyDescent="0.2">
      <c r="D3367" s="167"/>
    </row>
    <row r="3368" spans="4:4" x14ac:dyDescent="0.2">
      <c r="D3368" s="167"/>
    </row>
    <row r="3369" spans="4:4" x14ac:dyDescent="0.2">
      <c r="D3369" s="167"/>
    </row>
    <row r="3370" spans="4:4" x14ac:dyDescent="0.2">
      <c r="D3370" s="167"/>
    </row>
    <row r="3371" spans="4:4" x14ac:dyDescent="0.2">
      <c r="D3371" s="167"/>
    </row>
    <row r="3372" spans="4:4" x14ac:dyDescent="0.2">
      <c r="D3372" s="167"/>
    </row>
    <row r="3373" spans="4:4" x14ac:dyDescent="0.2">
      <c r="D3373" s="167"/>
    </row>
    <row r="3374" spans="4:4" x14ac:dyDescent="0.2">
      <c r="D3374" s="167"/>
    </row>
    <row r="3375" spans="4:4" x14ac:dyDescent="0.2">
      <c r="D3375" s="167"/>
    </row>
    <row r="3376" spans="4:4" x14ac:dyDescent="0.2">
      <c r="D3376" s="167"/>
    </row>
    <row r="3377" spans="4:4" x14ac:dyDescent="0.2">
      <c r="D3377" s="167"/>
    </row>
    <row r="3378" spans="4:4" x14ac:dyDescent="0.2">
      <c r="D3378" s="167"/>
    </row>
    <row r="3379" spans="4:4" x14ac:dyDescent="0.2">
      <c r="D3379" s="167"/>
    </row>
    <row r="3380" spans="4:4" x14ac:dyDescent="0.2">
      <c r="D3380" s="167"/>
    </row>
    <row r="3381" spans="4:4" x14ac:dyDescent="0.2">
      <c r="D3381" s="167"/>
    </row>
    <row r="3382" spans="4:4" x14ac:dyDescent="0.2">
      <c r="D3382" s="167"/>
    </row>
    <row r="3383" spans="4:4" x14ac:dyDescent="0.2">
      <c r="D3383" s="167"/>
    </row>
    <row r="3384" spans="4:4" x14ac:dyDescent="0.2">
      <c r="D3384" s="167"/>
    </row>
    <row r="3385" spans="4:4" x14ac:dyDescent="0.2">
      <c r="D3385" s="167"/>
    </row>
    <row r="3386" spans="4:4" x14ac:dyDescent="0.2">
      <c r="D3386" s="167"/>
    </row>
    <row r="3387" spans="4:4" x14ac:dyDescent="0.2">
      <c r="D3387" s="167"/>
    </row>
    <row r="3388" spans="4:4" x14ac:dyDescent="0.2">
      <c r="D3388" s="167"/>
    </row>
    <row r="3389" spans="4:4" x14ac:dyDescent="0.2">
      <c r="D3389" s="167"/>
    </row>
    <row r="3390" spans="4:4" x14ac:dyDescent="0.2">
      <c r="D3390" s="167"/>
    </row>
    <row r="3391" spans="4:4" x14ac:dyDescent="0.2">
      <c r="D3391" s="167"/>
    </row>
    <row r="3392" spans="4:4" x14ac:dyDescent="0.2">
      <c r="D3392" s="167"/>
    </row>
    <row r="3393" spans="4:4" x14ac:dyDescent="0.2">
      <c r="D3393" s="167"/>
    </row>
    <row r="3394" spans="4:4" x14ac:dyDescent="0.2">
      <c r="D3394" s="167"/>
    </row>
    <row r="3395" spans="4:4" x14ac:dyDescent="0.2">
      <c r="D3395" s="167"/>
    </row>
    <row r="3396" spans="4:4" x14ac:dyDescent="0.2">
      <c r="D3396" s="167"/>
    </row>
    <row r="3397" spans="4:4" x14ac:dyDescent="0.2">
      <c r="D3397" s="167"/>
    </row>
    <row r="3398" spans="4:4" x14ac:dyDescent="0.2">
      <c r="D3398" s="167"/>
    </row>
    <row r="3399" spans="4:4" x14ac:dyDescent="0.2">
      <c r="D3399" s="167"/>
    </row>
    <row r="3400" spans="4:4" x14ac:dyDescent="0.2">
      <c r="D3400" s="167"/>
    </row>
    <row r="3401" spans="4:4" x14ac:dyDescent="0.2">
      <c r="D3401" s="167"/>
    </row>
    <row r="3402" spans="4:4" x14ac:dyDescent="0.2">
      <c r="D3402" s="167"/>
    </row>
    <row r="3403" spans="4:4" x14ac:dyDescent="0.2">
      <c r="D3403" s="167"/>
    </row>
    <row r="3404" spans="4:4" x14ac:dyDescent="0.2">
      <c r="D3404" s="167"/>
    </row>
    <row r="3405" spans="4:4" x14ac:dyDescent="0.2">
      <c r="D3405" s="167"/>
    </row>
    <row r="3406" spans="4:4" x14ac:dyDescent="0.2">
      <c r="D3406" s="167"/>
    </row>
    <row r="3407" spans="4:4" x14ac:dyDescent="0.2">
      <c r="D3407" s="167"/>
    </row>
    <row r="3408" spans="4:4" x14ac:dyDescent="0.2">
      <c r="D3408" s="167"/>
    </row>
    <row r="3409" spans="4:4" x14ac:dyDescent="0.2">
      <c r="D3409" s="167"/>
    </row>
    <row r="3410" spans="4:4" x14ac:dyDescent="0.2">
      <c r="D3410" s="167"/>
    </row>
    <row r="3411" spans="4:4" x14ac:dyDescent="0.2">
      <c r="D3411" s="167"/>
    </row>
    <row r="3412" spans="4:4" x14ac:dyDescent="0.2">
      <c r="D3412" s="167"/>
    </row>
    <row r="3413" spans="4:4" x14ac:dyDescent="0.2">
      <c r="D3413" s="167"/>
    </row>
    <row r="3414" spans="4:4" x14ac:dyDescent="0.2">
      <c r="D3414" s="167"/>
    </row>
    <row r="3415" spans="4:4" x14ac:dyDescent="0.2">
      <c r="D3415" s="167"/>
    </row>
    <row r="3416" spans="4:4" x14ac:dyDescent="0.2">
      <c r="D3416" s="167"/>
    </row>
    <row r="3417" spans="4:4" x14ac:dyDescent="0.2">
      <c r="D3417" s="167"/>
    </row>
    <row r="3418" spans="4:4" x14ac:dyDescent="0.2">
      <c r="D3418" s="167"/>
    </row>
    <row r="3419" spans="4:4" x14ac:dyDescent="0.2">
      <c r="D3419" s="167"/>
    </row>
    <row r="3420" spans="4:4" x14ac:dyDescent="0.2">
      <c r="D3420" s="167"/>
    </row>
    <row r="3421" spans="4:4" x14ac:dyDescent="0.2">
      <c r="D3421" s="167"/>
    </row>
    <row r="3422" spans="4:4" x14ac:dyDescent="0.2">
      <c r="D3422" s="167"/>
    </row>
    <row r="3423" spans="4:4" x14ac:dyDescent="0.2">
      <c r="D3423" s="167"/>
    </row>
    <row r="3424" spans="4:4" x14ac:dyDescent="0.2">
      <c r="D3424" s="167"/>
    </row>
    <row r="3425" spans="4:4" x14ac:dyDescent="0.2">
      <c r="D3425" s="167"/>
    </row>
    <row r="3426" spans="4:4" x14ac:dyDescent="0.2">
      <c r="D3426" s="167"/>
    </row>
    <row r="3427" spans="4:4" x14ac:dyDescent="0.2">
      <c r="D3427" s="167"/>
    </row>
    <row r="3428" spans="4:4" x14ac:dyDescent="0.2">
      <c r="D3428" s="167"/>
    </row>
    <row r="3429" spans="4:4" x14ac:dyDescent="0.2">
      <c r="D3429" s="167"/>
    </row>
    <row r="3430" spans="4:4" x14ac:dyDescent="0.2">
      <c r="D3430" s="167"/>
    </row>
    <row r="3431" spans="4:4" x14ac:dyDescent="0.2">
      <c r="D3431" s="167"/>
    </row>
    <row r="3432" spans="4:4" x14ac:dyDescent="0.2">
      <c r="D3432" s="167"/>
    </row>
    <row r="3433" spans="4:4" x14ac:dyDescent="0.2">
      <c r="D3433" s="167"/>
    </row>
    <row r="3434" spans="4:4" x14ac:dyDescent="0.2">
      <c r="D3434" s="167"/>
    </row>
    <row r="3435" spans="4:4" x14ac:dyDescent="0.2">
      <c r="D3435" s="167"/>
    </row>
    <row r="3436" spans="4:4" x14ac:dyDescent="0.2">
      <c r="D3436" s="167"/>
    </row>
    <row r="3437" spans="4:4" x14ac:dyDescent="0.2">
      <c r="D3437" s="167"/>
    </row>
    <row r="3438" spans="4:4" x14ac:dyDescent="0.2">
      <c r="D3438" s="167"/>
    </row>
    <row r="3439" spans="4:4" x14ac:dyDescent="0.2">
      <c r="D3439" s="167"/>
    </row>
    <row r="3440" spans="4:4" x14ac:dyDescent="0.2">
      <c r="D3440" s="167"/>
    </row>
    <row r="3441" spans="4:4" x14ac:dyDescent="0.2">
      <c r="D3441" s="167"/>
    </row>
    <row r="3442" spans="4:4" x14ac:dyDescent="0.2">
      <c r="D3442" s="167"/>
    </row>
    <row r="3443" spans="4:4" x14ac:dyDescent="0.2">
      <c r="D3443" s="167"/>
    </row>
    <row r="3444" spans="4:4" x14ac:dyDescent="0.2">
      <c r="D3444" s="167"/>
    </row>
    <row r="3445" spans="4:4" x14ac:dyDescent="0.2">
      <c r="D3445" s="167"/>
    </row>
    <row r="3446" spans="4:4" x14ac:dyDescent="0.2">
      <c r="D3446" s="167"/>
    </row>
    <row r="3447" spans="4:4" x14ac:dyDescent="0.2">
      <c r="D3447" s="167"/>
    </row>
    <row r="3448" spans="4:4" x14ac:dyDescent="0.2">
      <c r="D3448" s="167"/>
    </row>
    <row r="3449" spans="4:4" x14ac:dyDescent="0.2">
      <c r="D3449" s="167"/>
    </row>
    <row r="3450" spans="4:4" x14ac:dyDescent="0.2">
      <c r="D3450" s="167"/>
    </row>
    <row r="3451" spans="4:4" x14ac:dyDescent="0.2">
      <c r="D3451" s="167"/>
    </row>
    <row r="3452" spans="4:4" x14ac:dyDescent="0.2">
      <c r="D3452" s="167"/>
    </row>
    <row r="3453" spans="4:4" x14ac:dyDescent="0.2">
      <c r="D3453" s="167"/>
    </row>
    <row r="3454" spans="4:4" x14ac:dyDescent="0.2">
      <c r="D3454" s="167"/>
    </row>
    <row r="3455" spans="4:4" x14ac:dyDescent="0.2">
      <c r="D3455" s="167"/>
    </row>
    <row r="3456" spans="4:4" x14ac:dyDescent="0.2">
      <c r="D3456" s="167"/>
    </row>
    <row r="3457" spans="4:4" x14ac:dyDescent="0.2">
      <c r="D3457" s="167"/>
    </row>
    <row r="3458" spans="4:4" x14ac:dyDescent="0.2">
      <c r="D3458" s="167"/>
    </row>
    <row r="3459" spans="4:4" x14ac:dyDescent="0.2">
      <c r="D3459" s="167"/>
    </row>
    <row r="3460" spans="4:4" x14ac:dyDescent="0.2">
      <c r="D3460" s="167"/>
    </row>
    <row r="3461" spans="4:4" x14ac:dyDescent="0.2">
      <c r="D3461" s="167"/>
    </row>
    <row r="3462" spans="4:4" x14ac:dyDescent="0.2">
      <c r="D3462" s="167"/>
    </row>
    <row r="3463" spans="4:4" x14ac:dyDescent="0.2">
      <c r="D3463" s="167"/>
    </row>
    <row r="3464" spans="4:4" x14ac:dyDescent="0.2">
      <c r="D3464" s="167"/>
    </row>
    <row r="3465" spans="4:4" x14ac:dyDescent="0.2">
      <c r="D3465" s="167"/>
    </row>
    <row r="3466" spans="4:4" x14ac:dyDescent="0.2">
      <c r="D3466" s="167"/>
    </row>
    <row r="3467" spans="4:4" x14ac:dyDescent="0.2">
      <c r="D3467" s="167"/>
    </row>
    <row r="3468" spans="4:4" x14ac:dyDescent="0.2">
      <c r="D3468" s="167"/>
    </row>
    <row r="3469" spans="4:4" x14ac:dyDescent="0.2">
      <c r="D3469" s="167"/>
    </row>
    <row r="3470" spans="4:4" x14ac:dyDescent="0.2">
      <c r="D3470" s="167"/>
    </row>
    <row r="3471" spans="4:4" x14ac:dyDescent="0.2">
      <c r="D3471" s="167"/>
    </row>
    <row r="3472" spans="4:4" x14ac:dyDescent="0.2">
      <c r="D3472" s="167"/>
    </row>
    <row r="3473" spans="4:4" x14ac:dyDescent="0.2">
      <c r="D3473" s="167"/>
    </row>
    <row r="3474" spans="4:4" x14ac:dyDescent="0.2">
      <c r="D3474" s="167"/>
    </row>
    <row r="3475" spans="4:4" x14ac:dyDescent="0.2">
      <c r="D3475" s="167"/>
    </row>
    <row r="3476" spans="4:4" x14ac:dyDescent="0.2">
      <c r="D3476" s="167"/>
    </row>
    <row r="3477" spans="4:4" x14ac:dyDescent="0.2">
      <c r="D3477" s="167"/>
    </row>
    <row r="3478" spans="4:4" x14ac:dyDescent="0.2">
      <c r="D3478" s="167"/>
    </row>
    <row r="3479" spans="4:4" x14ac:dyDescent="0.2">
      <c r="D3479" s="167"/>
    </row>
    <row r="3480" spans="4:4" x14ac:dyDescent="0.2">
      <c r="D3480" s="167"/>
    </row>
    <row r="3481" spans="4:4" x14ac:dyDescent="0.2">
      <c r="D3481" s="167"/>
    </row>
    <row r="3482" spans="4:4" x14ac:dyDescent="0.2">
      <c r="D3482" s="167"/>
    </row>
    <row r="3483" spans="4:4" x14ac:dyDescent="0.2">
      <c r="D3483" s="167"/>
    </row>
    <row r="3484" spans="4:4" x14ac:dyDescent="0.2">
      <c r="D3484" s="167"/>
    </row>
    <row r="3485" spans="4:4" x14ac:dyDescent="0.2">
      <c r="D3485" s="167"/>
    </row>
    <row r="3486" spans="4:4" x14ac:dyDescent="0.2">
      <c r="D3486" s="167"/>
    </row>
    <row r="3487" spans="4:4" x14ac:dyDescent="0.2">
      <c r="D3487" s="167"/>
    </row>
    <row r="3488" spans="4:4" x14ac:dyDescent="0.2">
      <c r="D3488" s="167"/>
    </row>
    <row r="3489" spans="4:4" x14ac:dyDescent="0.2">
      <c r="D3489" s="167"/>
    </row>
    <row r="3490" spans="4:4" x14ac:dyDescent="0.2">
      <c r="D3490" s="167"/>
    </row>
    <row r="3491" spans="4:4" x14ac:dyDescent="0.2">
      <c r="D3491" s="167"/>
    </row>
    <row r="3492" spans="4:4" x14ac:dyDescent="0.2">
      <c r="D3492" s="167"/>
    </row>
    <row r="3493" spans="4:4" x14ac:dyDescent="0.2">
      <c r="D3493" s="167"/>
    </row>
    <row r="3494" spans="4:4" x14ac:dyDescent="0.2">
      <c r="D3494" s="167"/>
    </row>
    <row r="3495" spans="4:4" x14ac:dyDescent="0.2">
      <c r="D3495" s="167"/>
    </row>
    <row r="3496" spans="4:4" x14ac:dyDescent="0.2">
      <c r="D3496" s="167"/>
    </row>
    <row r="3497" spans="4:4" x14ac:dyDescent="0.2">
      <c r="D3497" s="167"/>
    </row>
    <row r="3498" spans="4:4" x14ac:dyDescent="0.2">
      <c r="D3498" s="167"/>
    </row>
    <row r="3499" spans="4:4" x14ac:dyDescent="0.2">
      <c r="D3499" s="167"/>
    </row>
    <row r="3500" spans="4:4" x14ac:dyDescent="0.2">
      <c r="D3500" s="167"/>
    </row>
    <row r="3501" spans="4:4" x14ac:dyDescent="0.2">
      <c r="D3501" s="167"/>
    </row>
    <row r="3502" spans="4:4" x14ac:dyDescent="0.2">
      <c r="D3502" s="167"/>
    </row>
    <row r="3503" spans="4:4" x14ac:dyDescent="0.2">
      <c r="D3503" s="167"/>
    </row>
    <row r="3504" spans="4:4" x14ac:dyDescent="0.2">
      <c r="D3504" s="167"/>
    </row>
    <row r="3505" spans="4:4" x14ac:dyDescent="0.2">
      <c r="D3505" s="167"/>
    </row>
    <row r="3506" spans="4:4" x14ac:dyDescent="0.2">
      <c r="D3506" s="167"/>
    </row>
    <row r="3507" spans="4:4" x14ac:dyDescent="0.2">
      <c r="D3507" s="167"/>
    </row>
    <row r="3508" spans="4:4" x14ac:dyDescent="0.2">
      <c r="D3508" s="167"/>
    </row>
    <row r="3509" spans="4:4" x14ac:dyDescent="0.2">
      <c r="D3509" s="167"/>
    </row>
    <row r="3510" spans="4:4" x14ac:dyDescent="0.2">
      <c r="D3510" s="167"/>
    </row>
    <row r="3511" spans="4:4" x14ac:dyDescent="0.2">
      <c r="D3511" s="167"/>
    </row>
    <row r="3512" spans="4:4" x14ac:dyDescent="0.2">
      <c r="D3512" s="167"/>
    </row>
    <row r="3513" spans="4:4" x14ac:dyDescent="0.2">
      <c r="D3513" s="167"/>
    </row>
    <row r="3514" spans="4:4" x14ac:dyDescent="0.2">
      <c r="D3514" s="167"/>
    </row>
    <row r="3515" spans="4:4" x14ac:dyDescent="0.2">
      <c r="D3515" s="167"/>
    </row>
    <row r="3516" spans="4:4" x14ac:dyDescent="0.2">
      <c r="D3516" s="167"/>
    </row>
    <row r="3517" spans="4:4" x14ac:dyDescent="0.2">
      <c r="D3517" s="167"/>
    </row>
    <row r="3518" spans="4:4" x14ac:dyDescent="0.2">
      <c r="D3518" s="167"/>
    </row>
    <row r="3519" spans="4:4" x14ac:dyDescent="0.2">
      <c r="D3519" s="167"/>
    </row>
    <row r="3520" spans="4:4" x14ac:dyDescent="0.2">
      <c r="D3520" s="167"/>
    </row>
    <row r="3521" spans="4:4" x14ac:dyDescent="0.2">
      <c r="D3521" s="167"/>
    </row>
    <row r="3522" spans="4:4" x14ac:dyDescent="0.2">
      <c r="D3522" s="167"/>
    </row>
    <row r="3523" spans="4:4" x14ac:dyDescent="0.2">
      <c r="D3523" s="167"/>
    </row>
    <row r="3524" spans="4:4" x14ac:dyDescent="0.2">
      <c r="D3524" s="167"/>
    </row>
    <row r="3525" spans="4:4" x14ac:dyDescent="0.2">
      <c r="D3525" s="167"/>
    </row>
    <row r="3526" spans="4:4" x14ac:dyDescent="0.2">
      <c r="D3526" s="167"/>
    </row>
    <row r="3527" spans="4:4" x14ac:dyDescent="0.2">
      <c r="D3527" s="167"/>
    </row>
    <row r="3528" spans="4:4" x14ac:dyDescent="0.2">
      <c r="D3528" s="167"/>
    </row>
    <row r="3529" spans="4:4" x14ac:dyDescent="0.2">
      <c r="D3529" s="167"/>
    </row>
    <row r="3530" spans="4:4" x14ac:dyDescent="0.2">
      <c r="D3530" s="167"/>
    </row>
    <row r="3531" spans="4:4" x14ac:dyDescent="0.2">
      <c r="D3531" s="167"/>
    </row>
    <row r="3532" spans="4:4" x14ac:dyDescent="0.2">
      <c r="D3532" s="167"/>
    </row>
    <row r="3533" spans="4:4" x14ac:dyDescent="0.2">
      <c r="D3533" s="167"/>
    </row>
    <row r="3534" spans="4:4" x14ac:dyDescent="0.2">
      <c r="D3534" s="167"/>
    </row>
    <row r="3535" spans="4:4" x14ac:dyDescent="0.2">
      <c r="D3535" s="167"/>
    </row>
    <row r="3536" spans="4:4" x14ac:dyDescent="0.2">
      <c r="D3536" s="167"/>
    </row>
    <row r="3537" spans="4:4" x14ac:dyDescent="0.2">
      <c r="D3537" s="167"/>
    </row>
    <row r="3538" spans="4:4" x14ac:dyDescent="0.2">
      <c r="D3538" s="167"/>
    </row>
    <row r="3539" spans="4:4" x14ac:dyDescent="0.2">
      <c r="D3539" s="167"/>
    </row>
    <row r="3540" spans="4:4" x14ac:dyDescent="0.2">
      <c r="D3540" s="167"/>
    </row>
    <row r="3541" spans="4:4" x14ac:dyDescent="0.2">
      <c r="D3541" s="167"/>
    </row>
    <row r="3542" spans="4:4" x14ac:dyDescent="0.2">
      <c r="D3542" s="167"/>
    </row>
    <row r="3543" spans="4:4" x14ac:dyDescent="0.2">
      <c r="D3543" s="167"/>
    </row>
    <row r="3544" spans="4:4" x14ac:dyDescent="0.2">
      <c r="D3544" s="167"/>
    </row>
    <row r="3545" spans="4:4" x14ac:dyDescent="0.2">
      <c r="D3545" s="167"/>
    </row>
    <row r="3546" spans="4:4" x14ac:dyDescent="0.2">
      <c r="D3546" s="167"/>
    </row>
    <row r="3547" spans="4:4" x14ac:dyDescent="0.2">
      <c r="D3547" s="167"/>
    </row>
    <row r="3548" spans="4:4" x14ac:dyDescent="0.2">
      <c r="D3548" s="167"/>
    </row>
    <row r="3549" spans="4:4" x14ac:dyDescent="0.2">
      <c r="D3549" s="167"/>
    </row>
    <row r="3550" spans="4:4" x14ac:dyDescent="0.2">
      <c r="D3550" s="167"/>
    </row>
    <row r="3551" spans="4:4" x14ac:dyDescent="0.2">
      <c r="D3551" s="167"/>
    </row>
    <row r="3552" spans="4:4" x14ac:dyDescent="0.2">
      <c r="D3552" s="167"/>
    </row>
    <row r="3553" spans="4:4" x14ac:dyDescent="0.2">
      <c r="D3553" s="167"/>
    </row>
    <row r="3554" spans="4:4" x14ac:dyDescent="0.2">
      <c r="D3554" s="167"/>
    </row>
    <row r="3555" spans="4:4" x14ac:dyDescent="0.2">
      <c r="D3555" s="167"/>
    </row>
    <row r="3556" spans="4:4" x14ac:dyDescent="0.2">
      <c r="D3556" s="167"/>
    </row>
    <row r="3557" spans="4:4" x14ac:dyDescent="0.2">
      <c r="D3557" s="167"/>
    </row>
    <row r="3558" spans="4:4" x14ac:dyDescent="0.2">
      <c r="D3558" s="167"/>
    </row>
    <row r="3559" spans="4:4" x14ac:dyDescent="0.2">
      <c r="D3559" s="167"/>
    </row>
    <row r="3560" spans="4:4" x14ac:dyDescent="0.2">
      <c r="D3560" s="167"/>
    </row>
    <row r="3561" spans="4:4" x14ac:dyDescent="0.2">
      <c r="D3561" s="167"/>
    </row>
    <row r="3562" spans="4:4" x14ac:dyDescent="0.2">
      <c r="D3562" s="167"/>
    </row>
    <row r="3563" spans="4:4" x14ac:dyDescent="0.2">
      <c r="D3563" s="167"/>
    </row>
    <row r="3564" spans="4:4" x14ac:dyDescent="0.2">
      <c r="D3564" s="167"/>
    </row>
    <row r="3565" spans="4:4" x14ac:dyDescent="0.2">
      <c r="D3565" s="167"/>
    </row>
    <row r="3566" spans="4:4" x14ac:dyDescent="0.2">
      <c r="D3566" s="167"/>
    </row>
    <row r="3567" spans="4:4" x14ac:dyDescent="0.2">
      <c r="D3567" s="167"/>
    </row>
    <row r="3568" spans="4:4" x14ac:dyDescent="0.2">
      <c r="D3568" s="167"/>
    </row>
    <row r="3569" spans="4:4" x14ac:dyDescent="0.2">
      <c r="D3569" s="167"/>
    </row>
    <row r="3570" spans="4:4" x14ac:dyDescent="0.2">
      <c r="D3570" s="167"/>
    </row>
    <row r="3571" spans="4:4" x14ac:dyDescent="0.2">
      <c r="D3571" s="167"/>
    </row>
    <row r="3572" spans="4:4" x14ac:dyDescent="0.2">
      <c r="D3572" s="167"/>
    </row>
    <row r="3573" spans="4:4" x14ac:dyDescent="0.2">
      <c r="D3573" s="167"/>
    </row>
    <row r="3574" spans="4:4" x14ac:dyDescent="0.2">
      <c r="D3574" s="167"/>
    </row>
    <row r="3575" spans="4:4" x14ac:dyDescent="0.2">
      <c r="D3575" s="167"/>
    </row>
    <row r="3576" spans="4:4" x14ac:dyDescent="0.2">
      <c r="D3576" s="167"/>
    </row>
    <row r="3577" spans="4:4" x14ac:dyDescent="0.2">
      <c r="D3577" s="167"/>
    </row>
    <row r="3578" spans="4:4" x14ac:dyDescent="0.2">
      <c r="D3578" s="167"/>
    </row>
    <row r="3579" spans="4:4" x14ac:dyDescent="0.2">
      <c r="D3579" s="167"/>
    </row>
    <row r="3580" spans="4:4" x14ac:dyDescent="0.2">
      <c r="D3580" s="167"/>
    </row>
    <row r="3581" spans="4:4" x14ac:dyDescent="0.2">
      <c r="D3581" s="167"/>
    </row>
    <row r="3582" spans="4:4" x14ac:dyDescent="0.2">
      <c r="D3582" s="167"/>
    </row>
    <row r="3583" spans="4:4" x14ac:dyDescent="0.2">
      <c r="D3583" s="167"/>
    </row>
    <row r="3584" spans="4:4" x14ac:dyDescent="0.2">
      <c r="D3584" s="167"/>
    </row>
    <row r="3585" spans="4:4" x14ac:dyDescent="0.2">
      <c r="D3585" s="167"/>
    </row>
    <row r="3586" spans="4:4" x14ac:dyDescent="0.2">
      <c r="D3586" s="167"/>
    </row>
    <row r="3587" spans="4:4" x14ac:dyDescent="0.2">
      <c r="D3587" s="167"/>
    </row>
    <row r="3588" spans="4:4" x14ac:dyDescent="0.2">
      <c r="D3588" s="167"/>
    </row>
    <row r="3589" spans="4:4" x14ac:dyDescent="0.2">
      <c r="D3589" s="167"/>
    </row>
    <row r="3590" spans="4:4" x14ac:dyDescent="0.2">
      <c r="D3590" s="167"/>
    </row>
    <row r="3591" spans="4:4" x14ac:dyDescent="0.2">
      <c r="D3591" s="167"/>
    </row>
    <row r="3592" spans="4:4" x14ac:dyDescent="0.2">
      <c r="D3592" s="167"/>
    </row>
    <row r="3593" spans="4:4" x14ac:dyDescent="0.2">
      <c r="D3593" s="167"/>
    </row>
    <row r="3594" spans="4:4" x14ac:dyDescent="0.2">
      <c r="D3594" s="167"/>
    </row>
    <row r="3595" spans="4:4" x14ac:dyDescent="0.2">
      <c r="D3595" s="167"/>
    </row>
    <row r="3596" spans="4:4" x14ac:dyDescent="0.2">
      <c r="D3596" s="167"/>
    </row>
    <row r="3597" spans="4:4" x14ac:dyDescent="0.2">
      <c r="D3597" s="167"/>
    </row>
    <row r="3598" spans="4:4" x14ac:dyDescent="0.2">
      <c r="D3598" s="167"/>
    </row>
    <row r="3599" spans="4:4" x14ac:dyDescent="0.2">
      <c r="D3599" s="167"/>
    </row>
    <row r="3600" spans="4:4" x14ac:dyDescent="0.2">
      <c r="D3600" s="167"/>
    </row>
    <row r="3601" spans="4:4" x14ac:dyDescent="0.2">
      <c r="D3601" s="167"/>
    </row>
    <row r="3602" spans="4:4" x14ac:dyDescent="0.2">
      <c r="D3602" s="167"/>
    </row>
    <row r="3603" spans="4:4" x14ac:dyDescent="0.2">
      <c r="D3603" s="167"/>
    </row>
    <row r="3604" spans="4:4" x14ac:dyDescent="0.2">
      <c r="D3604" s="167"/>
    </row>
    <row r="3605" spans="4:4" x14ac:dyDescent="0.2">
      <c r="D3605" s="167"/>
    </row>
    <row r="3606" spans="4:4" x14ac:dyDescent="0.2">
      <c r="D3606" s="167"/>
    </row>
    <row r="3607" spans="4:4" x14ac:dyDescent="0.2">
      <c r="D3607" s="167"/>
    </row>
    <row r="3608" spans="4:4" x14ac:dyDescent="0.2">
      <c r="D3608" s="167"/>
    </row>
    <row r="3609" spans="4:4" x14ac:dyDescent="0.2">
      <c r="D3609" s="167"/>
    </row>
    <row r="3610" spans="4:4" x14ac:dyDescent="0.2">
      <c r="D3610" s="167"/>
    </row>
    <row r="3611" spans="4:4" x14ac:dyDescent="0.2">
      <c r="D3611" s="167"/>
    </row>
    <row r="3612" spans="4:4" x14ac:dyDescent="0.2">
      <c r="D3612" s="167"/>
    </row>
    <row r="3613" spans="4:4" x14ac:dyDescent="0.2">
      <c r="D3613" s="167"/>
    </row>
    <row r="3614" spans="4:4" x14ac:dyDescent="0.2">
      <c r="D3614" s="167"/>
    </row>
    <row r="3615" spans="4:4" x14ac:dyDescent="0.2">
      <c r="D3615" s="167"/>
    </row>
    <row r="3616" spans="4:4" x14ac:dyDescent="0.2">
      <c r="D3616" s="167"/>
    </row>
    <row r="3617" spans="4:4" x14ac:dyDescent="0.2">
      <c r="D3617" s="167"/>
    </row>
    <row r="3618" spans="4:4" x14ac:dyDescent="0.2">
      <c r="D3618" s="167"/>
    </row>
    <row r="3619" spans="4:4" x14ac:dyDescent="0.2">
      <c r="D3619" s="167"/>
    </row>
    <row r="3620" spans="4:4" x14ac:dyDescent="0.2">
      <c r="D3620" s="167"/>
    </row>
    <row r="3621" spans="4:4" x14ac:dyDescent="0.2">
      <c r="D3621" s="167"/>
    </row>
    <row r="3622" spans="4:4" x14ac:dyDescent="0.2">
      <c r="D3622" s="167"/>
    </row>
    <row r="3623" spans="4:4" x14ac:dyDescent="0.2">
      <c r="D3623" s="167"/>
    </row>
    <row r="3624" spans="4:4" x14ac:dyDescent="0.2">
      <c r="D3624" s="167"/>
    </row>
    <row r="3625" spans="4:4" x14ac:dyDescent="0.2">
      <c r="D3625" s="167"/>
    </row>
    <row r="3626" spans="4:4" x14ac:dyDescent="0.2">
      <c r="D3626" s="167"/>
    </row>
    <row r="3627" spans="4:4" x14ac:dyDescent="0.2">
      <c r="D3627" s="167"/>
    </row>
    <row r="3628" spans="4:4" x14ac:dyDescent="0.2">
      <c r="D3628" s="167"/>
    </row>
    <row r="3629" spans="4:4" x14ac:dyDescent="0.2">
      <c r="D3629" s="167"/>
    </row>
    <row r="3630" spans="4:4" x14ac:dyDescent="0.2">
      <c r="D3630" s="167"/>
    </row>
    <row r="3631" spans="4:4" x14ac:dyDescent="0.2">
      <c r="D3631" s="167"/>
    </row>
    <row r="3632" spans="4:4" x14ac:dyDescent="0.2">
      <c r="D3632" s="167"/>
    </row>
    <row r="3633" spans="4:4" x14ac:dyDescent="0.2">
      <c r="D3633" s="167"/>
    </row>
    <row r="3634" spans="4:4" x14ac:dyDescent="0.2">
      <c r="D3634" s="167"/>
    </row>
    <row r="3635" spans="4:4" x14ac:dyDescent="0.2">
      <c r="D3635" s="167"/>
    </row>
    <row r="3636" spans="4:4" x14ac:dyDescent="0.2">
      <c r="D3636" s="167"/>
    </row>
    <row r="3637" spans="4:4" x14ac:dyDescent="0.2">
      <c r="D3637" s="167"/>
    </row>
    <row r="3638" spans="4:4" x14ac:dyDescent="0.2">
      <c r="D3638" s="167"/>
    </row>
    <row r="3639" spans="4:4" x14ac:dyDescent="0.2">
      <c r="D3639" s="167"/>
    </row>
    <row r="3640" spans="4:4" x14ac:dyDescent="0.2">
      <c r="D3640" s="167"/>
    </row>
    <row r="3641" spans="4:4" x14ac:dyDescent="0.2">
      <c r="D3641" s="167"/>
    </row>
    <row r="3642" spans="4:4" x14ac:dyDescent="0.2">
      <c r="D3642" s="167"/>
    </row>
    <row r="3643" spans="4:4" x14ac:dyDescent="0.2">
      <c r="D3643" s="167"/>
    </row>
    <row r="3644" spans="4:4" x14ac:dyDescent="0.2">
      <c r="D3644" s="167"/>
    </row>
    <row r="3645" spans="4:4" x14ac:dyDescent="0.2">
      <c r="D3645" s="167"/>
    </row>
    <row r="3646" spans="4:4" x14ac:dyDescent="0.2">
      <c r="D3646" s="167"/>
    </row>
    <row r="3647" spans="4:4" x14ac:dyDescent="0.2">
      <c r="D3647" s="167"/>
    </row>
    <row r="3648" spans="4:4" x14ac:dyDescent="0.2">
      <c r="D3648" s="167"/>
    </row>
    <row r="3649" spans="4:4" x14ac:dyDescent="0.2">
      <c r="D3649" s="167"/>
    </row>
    <row r="3650" spans="4:4" x14ac:dyDescent="0.2">
      <c r="D3650" s="167"/>
    </row>
    <row r="3651" spans="4:4" x14ac:dyDescent="0.2">
      <c r="D3651" s="167"/>
    </row>
    <row r="3652" spans="4:4" x14ac:dyDescent="0.2">
      <c r="D3652" s="167"/>
    </row>
    <row r="3653" spans="4:4" x14ac:dyDescent="0.2">
      <c r="D3653" s="167"/>
    </row>
    <row r="3654" spans="4:4" x14ac:dyDescent="0.2">
      <c r="D3654" s="167"/>
    </row>
    <row r="3655" spans="4:4" x14ac:dyDescent="0.2">
      <c r="D3655" s="167"/>
    </row>
    <row r="3656" spans="4:4" x14ac:dyDescent="0.2">
      <c r="D3656" s="167"/>
    </row>
    <row r="3657" spans="4:4" x14ac:dyDescent="0.2">
      <c r="D3657" s="167"/>
    </row>
    <row r="3658" spans="4:4" x14ac:dyDescent="0.2">
      <c r="D3658" s="167"/>
    </row>
    <row r="3659" spans="4:4" x14ac:dyDescent="0.2">
      <c r="D3659" s="167"/>
    </row>
    <row r="3660" spans="4:4" x14ac:dyDescent="0.2">
      <c r="D3660" s="167"/>
    </row>
    <row r="3661" spans="4:4" x14ac:dyDescent="0.2">
      <c r="D3661" s="167"/>
    </row>
    <row r="3662" spans="4:4" x14ac:dyDescent="0.2">
      <c r="D3662" s="167"/>
    </row>
    <row r="3663" spans="4:4" x14ac:dyDescent="0.2">
      <c r="D3663" s="167"/>
    </row>
    <row r="3664" spans="4:4" x14ac:dyDescent="0.2">
      <c r="D3664" s="167"/>
    </row>
    <row r="3665" spans="4:4" x14ac:dyDescent="0.2">
      <c r="D3665" s="167"/>
    </row>
    <row r="3666" spans="4:4" x14ac:dyDescent="0.2">
      <c r="D3666" s="167"/>
    </row>
    <row r="3667" spans="4:4" x14ac:dyDescent="0.2">
      <c r="D3667" s="167"/>
    </row>
    <row r="3668" spans="4:4" x14ac:dyDescent="0.2">
      <c r="D3668" s="167"/>
    </row>
    <row r="3669" spans="4:4" x14ac:dyDescent="0.2">
      <c r="D3669" s="167"/>
    </row>
    <row r="3670" spans="4:4" x14ac:dyDescent="0.2">
      <c r="D3670" s="167"/>
    </row>
    <row r="3671" spans="4:4" x14ac:dyDescent="0.2">
      <c r="D3671" s="167"/>
    </row>
    <row r="3672" spans="4:4" x14ac:dyDescent="0.2">
      <c r="D3672" s="167"/>
    </row>
    <row r="3673" spans="4:4" x14ac:dyDescent="0.2">
      <c r="D3673" s="167"/>
    </row>
    <row r="3674" spans="4:4" x14ac:dyDescent="0.2">
      <c r="D3674" s="167"/>
    </row>
    <row r="3675" spans="4:4" x14ac:dyDescent="0.2">
      <c r="D3675" s="167"/>
    </row>
    <row r="3676" spans="4:4" x14ac:dyDescent="0.2">
      <c r="D3676" s="167"/>
    </row>
    <row r="3677" spans="4:4" x14ac:dyDescent="0.2">
      <c r="D3677" s="167"/>
    </row>
    <row r="3678" spans="4:4" x14ac:dyDescent="0.2">
      <c r="D3678" s="167"/>
    </row>
    <row r="3679" spans="4:4" x14ac:dyDescent="0.2">
      <c r="D3679" s="167"/>
    </row>
    <row r="3680" spans="4:4" x14ac:dyDescent="0.2">
      <c r="D3680" s="167"/>
    </row>
    <row r="3681" spans="4:4" x14ac:dyDescent="0.2">
      <c r="D3681" s="167"/>
    </row>
    <row r="3682" spans="4:4" x14ac:dyDescent="0.2">
      <c r="D3682" s="167"/>
    </row>
    <row r="3683" spans="4:4" x14ac:dyDescent="0.2">
      <c r="D3683" s="167"/>
    </row>
    <row r="3684" spans="4:4" x14ac:dyDescent="0.2">
      <c r="D3684" s="167"/>
    </row>
    <row r="3685" spans="4:4" x14ac:dyDescent="0.2">
      <c r="D3685" s="167"/>
    </row>
    <row r="3686" spans="4:4" x14ac:dyDescent="0.2">
      <c r="D3686" s="167"/>
    </row>
    <row r="3687" spans="4:4" x14ac:dyDescent="0.2">
      <c r="D3687" s="167"/>
    </row>
    <row r="3688" spans="4:4" x14ac:dyDescent="0.2">
      <c r="D3688" s="167"/>
    </row>
    <row r="3689" spans="4:4" x14ac:dyDescent="0.2">
      <c r="D3689" s="167"/>
    </row>
    <row r="3690" spans="4:4" x14ac:dyDescent="0.2">
      <c r="D3690" s="167"/>
    </row>
    <row r="3691" spans="4:4" x14ac:dyDescent="0.2">
      <c r="D3691" s="167"/>
    </row>
    <row r="3692" spans="4:4" x14ac:dyDescent="0.2">
      <c r="D3692" s="167"/>
    </row>
    <row r="3693" spans="4:4" x14ac:dyDescent="0.2">
      <c r="D3693" s="167"/>
    </row>
    <row r="3694" spans="4:4" x14ac:dyDescent="0.2">
      <c r="D3694" s="167"/>
    </row>
    <row r="3695" spans="4:4" x14ac:dyDescent="0.2">
      <c r="D3695" s="167"/>
    </row>
    <row r="3696" spans="4:4" x14ac:dyDescent="0.2">
      <c r="D3696" s="167"/>
    </row>
    <row r="3697" spans="4:4" x14ac:dyDescent="0.2">
      <c r="D3697" s="167"/>
    </row>
    <row r="3698" spans="4:4" x14ac:dyDescent="0.2">
      <c r="D3698" s="167"/>
    </row>
    <row r="3699" spans="4:4" x14ac:dyDescent="0.2">
      <c r="D3699" s="167"/>
    </row>
    <row r="3700" spans="4:4" x14ac:dyDescent="0.2">
      <c r="D3700" s="167"/>
    </row>
    <row r="3701" spans="4:4" x14ac:dyDescent="0.2">
      <c r="D3701" s="167"/>
    </row>
    <row r="3702" spans="4:4" x14ac:dyDescent="0.2">
      <c r="D3702" s="167"/>
    </row>
    <row r="3703" spans="4:4" x14ac:dyDescent="0.2">
      <c r="D3703" s="167"/>
    </row>
    <row r="3704" spans="4:4" x14ac:dyDescent="0.2">
      <c r="D3704" s="167"/>
    </row>
    <row r="3705" spans="4:4" x14ac:dyDescent="0.2">
      <c r="D3705" s="167"/>
    </row>
    <row r="3706" spans="4:4" x14ac:dyDescent="0.2">
      <c r="D3706" s="167"/>
    </row>
    <row r="3707" spans="4:4" x14ac:dyDescent="0.2">
      <c r="D3707" s="167"/>
    </row>
    <row r="3708" spans="4:4" x14ac:dyDescent="0.2">
      <c r="D3708" s="167"/>
    </row>
    <row r="3709" spans="4:4" x14ac:dyDescent="0.2">
      <c r="D3709" s="167"/>
    </row>
    <row r="3710" spans="4:4" x14ac:dyDescent="0.2">
      <c r="D3710" s="167"/>
    </row>
    <row r="3711" spans="4:4" x14ac:dyDescent="0.2">
      <c r="D3711" s="167"/>
    </row>
    <row r="3712" spans="4:4" x14ac:dyDescent="0.2">
      <c r="D3712" s="167"/>
    </row>
    <row r="3713" spans="4:4" x14ac:dyDescent="0.2">
      <c r="D3713" s="167"/>
    </row>
    <row r="3714" spans="4:4" x14ac:dyDescent="0.2">
      <c r="D3714" s="167"/>
    </row>
    <row r="3715" spans="4:4" x14ac:dyDescent="0.2">
      <c r="D3715" s="167"/>
    </row>
    <row r="3716" spans="4:4" x14ac:dyDescent="0.2">
      <c r="D3716" s="167"/>
    </row>
    <row r="3717" spans="4:4" x14ac:dyDescent="0.2">
      <c r="D3717" s="167"/>
    </row>
    <row r="3718" spans="4:4" x14ac:dyDescent="0.2">
      <c r="D3718" s="167"/>
    </row>
    <row r="3719" spans="4:4" x14ac:dyDescent="0.2">
      <c r="D3719" s="167"/>
    </row>
    <row r="3720" spans="4:4" x14ac:dyDescent="0.2">
      <c r="D3720" s="167"/>
    </row>
    <row r="3721" spans="4:4" x14ac:dyDescent="0.2">
      <c r="D3721" s="167"/>
    </row>
    <row r="3722" spans="4:4" x14ac:dyDescent="0.2">
      <c r="D3722" s="167"/>
    </row>
    <row r="3723" spans="4:4" x14ac:dyDescent="0.2">
      <c r="D3723" s="167"/>
    </row>
    <row r="3724" spans="4:4" x14ac:dyDescent="0.2">
      <c r="D3724" s="167"/>
    </row>
    <row r="3725" spans="4:4" x14ac:dyDescent="0.2">
      <c r="D3725" s="167"/>
    </row>
    <row r="3726" spans="4:4" x14ac:dyDescent="0.2">
      <c r="D3726" s="167"/>
    </row>
    <row r="3727" spans="4:4" x14ac:dyDescent="0.2">
      <c r="D3727" s="167"/>
    </row>
    <row r="3728" spans="4:4" x14ac:dyDescent="0.2">
      <c r="D3728" s="167"/>
    </row>
    <row r="3729" spans="4:4" x14ac:dyDescent="0.2">
      <c r="D3729" s="167"/>
    </row>
    <row r="3730" spans="4:4" x14ac:dyDescent="0.2">
      <c r="D3730" s="167"/>
    </row>
    <row r="3731" spans="4:4" x14ac:dyDescent="0.2">
      <c r="D3731" s="167"/>
    </row>
    <row r="3732" spans="4:4" x14ac:dyDescent="0.2">
      <c r="D3732" s="167"/>
    </row>
    <row r="3733" spans="4:4" x14ac:dyDescent="0.2">
      <c r="D3733" s="167"/>
    </row>
    <row r="3734" spans="4:4" x14ac:dyDescent="0.2">
      <c r="D3734" s="167"/>
    </row>
    <row r="3735" spans="4:4" x14ac:dyDescent="0.2">
      <c r="D3735" s="167"/>
    </row>
    <row r="3736" spans="4:4" x14ac:dyDescent="0.2">
      <c r="D3736" s="167"/>
    </row>
    <row r="3737" spans="4:4" x14ac:dyDescent="0.2">
      <c r="D3737" s="167"/>
    </row>
    <row r="3738" spans="4:4" x14ac:dyDescent="0.2">
      <c r="D3738" s="167"/>
    </row>
    <row r="3739" spans="4:4" x14ac:dyDescent="0.2">
      <c r="D3739" s="167"/>
    </row>
    <row r="3740" spans="4:4" x14ac:dyDescent="0.2">
      <c r="D3740" s="167"/>
    </row>
    <row r="3741" spans="4:4" x14ac:dyDescent="0.2">
      <c r="D3741" s="167"/>
    </row>
    <row r="3742" spans="4:4" x14ac:dyDescent="0.2">
      <c r="D3742" s="167"/>
    </row>
    <row r="3743" spans="4:4" x14ac:dyDescent="0.2">
      <c r="D3743" s="167"/>
    </row>
    <row r="3744" spans="4:4" x14ac:dyDescent="0.2">
      <c r="D3744" s="167"/>
    </row>
    <row r="3745" spans="4:4" x14ac:dyDescent="0.2">
      <c r="D3745" s="167"/>
    </row>
    <row r="3746" spans="4:4" x14ac:dyDescent="0.2">
      <c r="D3746" s="167"/>
    </row>
    <row r="3747" spans="4:4" x14ac:dyDescent="0.2">
      <c r="D3747" s="167"/>
    </row>
    <row r="3748" spans="4:4" x14ac:dyDescent="0.2">
      <c r="D3748" s="167"/>
    </row>
    <row r="3749" spans="4:4" x14ac:dyDescent="0.2">
      <c r="D3749" s="167"/>
    </row>
    <row r="3750" spans="4:4" x14ac:dyDescent="0.2">
      <c r="D3750" s="167"/>
    </row>
    <row r="3751" spans="4:4" x14ac:dyDescent="0.2">
      <c r="D3751" s="167"/>
    </row>
    <row r="3752" spans="4:4" x14ac:dyDescent="0.2">
      <c r="D3752" s="167"/>
    </row>
    <row r="3753" spans="4:4" x14ac:dyDescent="0.2">
      <c r="D3753" s="167"/>
    </row>
    <row r="3754" spans="4:4" x14ac:dyDescent="0.2">
      <c r="D3754" s="167"/>
    </row>
    <row r="3755" spans="4:4" x14ac:dyDescent="0.2">
      <c r="D3755" s="167"/>
    </row>
    <row r="3756" spans="4:4" x14ac:dyDescent="0.2">
      <c r="D3756" s="167"/>
    </row>
    <row r="3757" spans="4:4" x14ac:dyDescent="0.2">
      <c r="D3757" s="167"/>
    </row>
    <row r="3758" spans="4:4" x14ac:dyDescent="0.2">
      <c r="D3758" s="167"/>
    </row>
    <row r="3759" spans="4:4" x14ac:dyDescent="0.2">
      <c r="D3759" s="167"/>
    </row>
    <row r="3760" spans="4:4" x14ac:dyDescent="0.2">
      <c r="D3760" s="167"/>
    </row>
    <row r="3761" spans="4:4" x14ac:dyDescent="0.2">
      <c r="D3761" s="167"/>
    </row>
    <row r="3762" spans="4:4" x14ac:dyDescent="0.2">
      <c r="D3762" s="167"/>
    </row>
    <row r="3763" spans="4:4" x14ac:dyDescent="0.2">
      <c r="D3763" s="167"/>
    </row>
    <row r="3764" spans="4:4" x14ac:dyDescent="0.2">
      <c r="D3764" s="167"/>
    </row>
    <row r="3765" spans="4:4" x14ac:dyDescent="0.2">
      <c r="D3765" s="167"/>
    </row>
    <row r="3766" spans="4:4" x14ac:dyDescent="0.2">
      <c r="D3766" s="167"/>
    </row>
    <row r="3767" spans="4:4" x14ac:dyDescent="0.2">
      <c r="D3767" s="167"/>
    </row>
    <row r="3768" spans="4:4" x14ac:dyDescent="0.2">
      <c r="D3768" s="167"/>
    </row>
    <row r="3769" spans="4:4" x14ac:dyDescent="0.2">
      <c r="D3769" s="167"/>
    </row>
    <row r="3770" spans="4:4" x14ac:dyDescent="0.2">
      <c r="D3770" s="167"/>
    </row>
    <row r="3771" spans="4:4" x14ac:dyDescent="0.2">
      <c r="D3771" s="167"/>
    </row>
    <row r="3772" spans="4:4" x14ac:dyDescent="0.2">
      <c r="D3772" s="167"/>
    </row>
    <row r="3773" spans="4:4" x14ac:dyDescent="0.2">
      <c r="D3773" s="167"/>
    </row>
    <row r="3774" spans="4:4" x14ac:dyDescent="0.2">
      <c r="D3774" s="167"/>
    </row>
    <row r="3775" spans="4:4" x14ac:dyDescent="0.2">
      <c r="D3775" s="167"/>
    </row>
    <row r="3776" spans="4:4" x14ac:dyDescent="0.2">
      <c r="D3776" s="167"/>
    </row>
    <row r="3777" spans="4:4" x14ac:dyDescent="0.2">
      <c r="D3777" s="167"/>
    </row>
    <row r="3778" spans="4:4" x14ac:dyDescent="0.2">
      <c r="D3778" s="167"/>
    </row>
    <row r="3779" spans="4:4" x14ac:dyDescent="0.2">
      <c r="D3779" s="167"/>
    </row>
    <row r="3780" spans="4:4" x14ac:dyDescent="0.2">
      <c r="D3780" s="167"/>
    </row>
    <row r="3781" spans="4:4" x14ac:dyDescent="0.2">
      <c r="D3781" s="167"/>
    </row>
    <row r="3782" spans="4:4" x14ac:dyDescent="0.2">
      <c r="D3782" s="167"/>
    </row>
    <row r="3783" spans="4:4" x14ac:dyDescent="0.2">
      <c r="D3783" s="167"/>
    </row>
    <row r="3784" spans="4:4" x14ac:dyDescent="0.2">
      <c r="D3784" s="167"/>
    </row>
    <row r="3785" spans="4:4" x14ac:dyDescent="0.2">
      <c r="D3785" s="167"/>
    </row>
    <row r="3786" spans="4:4" x14ac:dyDescent="0.2">
      <c r="D3786" s="167"/>
    </row>
    <row r="3787" spans="4:4" x14ac:dyDescent="0.2">
      <c r="D3787" s="167"/>
    </row>
    <row r="3788" spans="4:4" x14ac:dyDescent="0.2">
      <c r="D3788" s="167"/>
    </row>
    <row r="3789" spans="4:4" x14ac:dyDescent="0.2">
      <c r="D3789" s="167"/>
    </row>
    <row r="3790" spans="4:4" x14ac:dyDescent="0.2">
      <c r="D3790" s="167"/>
    </row>
    <row r="3791" spans="4:4" x14ac:dyDescent="0.2">
      <c r="D3791" s="167"/>
    </row>
    <row r="3792" spans="4:4" x14ac:dyDescent="0.2">
      <c r="D3792" s="167"/>
    </row>
    <row r="3793" spans="4:4" x14ac:dyDescent="0.2">
      <c r="D3793" s="167"/>
    </row>
    <row r="3794" spans="4:4" x14ac:dyDescent="0.2">
      <c r="D3794" s="167"/>
    </row>
    <row r="3795" spans="4:4" x14ac:dyDescent="0.2">
      <c r="D3795" s="167"/>
    </row>
    <row r="3796" spans="4:4" x14ac:dyDescent="0.2">
      <c r="D3796" s="167"/>
    </row>
    <row r="3797" spans="4:4" x14ac:dyDescent="0.2">
      <c r="D3797" s="167"/>
    </row>
    <row r="3798" spans="4:4" x14ac:dyDescent="0.2">
      <c r="D3798" s="167"/>
    </row>
    <row r="3799" spans="4:4" x14ac:dyDescent="0.2">
      <c r="D3799" s="167"/>
    </row>
    <row r="3800" spans="4:4" x14ac:dyDescent="0.2">
      <c r="D3800" s="167"/>
    </row>
    <row r="3801" spans="4:4" x14ac:dyDescent="0.2">
      <c r="D3801" s="167"/>
    </row>
    <row r="3802" spans="4:4" x14ac:dyDescent="0.2">
      <c r="D3802" s="167"/>
    </row>
    <row r="3803" spans="4:4" x14ac:dyDescent="0.2">
      <c r="D3803" s="167"/>
    </row>
    <row r="3804" spans="4:4" x14ac:dyDescent="0.2">
      <c r="D3804" s="167"/>
    </row>
    <row r="3805" spans="4:4" x14ac:dyDescent="0.2">
      <c r="D3805" s="167"/>
    </row>
    <row r="3806" spans="4:4" x14ac:dyDescent="0.2">
      <c r="D3806" s="167"/>
    </row>
    <row r="3807" spans="4:4" x14ac:dyDescent="0.2">
      <c r="D3807" s="167"/>
    </row>
    <row r="3808" spans="4:4" x14ac:dyDescent="0.2">
      <c r="D3808" s="167"/>
    </row>
    <row r="3809" spans="4:4" x14ac:dyDescent="0.2">
      <c r="D3809" s="167"/>
    </row>
    <row r="3810" spans="4:4" x14ac:dyDescent="0.2">
      <c r="D3810" s="167"/>
    </row>
    <row r="3811" spans="4:4" x14ac:dyDescent="0.2">
      <c r="D3811" s="167"/>
    </row>
    <row r="3812" spans="4:4" x14ac:dyDescent="0.2">
      <c r="D3812" s="167"/>
    </row>
    <row r="3813" spans="4:4" x14ac:dyDescent="0.2">
      <c r="D3813" s="167"/>
    </row>
    <row r="3814" spans="4:4" x14ac:dyDescent="0.2">
      <c r="D3814" s="167"/>
    </row>
    <row r="3815" spans="4:4" x14ac:dyDescent="0.2">
      <c r="D3815" s="167"/>
    </row>
    <row r="3816" spans="4:4" x14ac:dyDescent="0.2">
      <c r="D3816" s="167"/>
    </row>
    <row r="3817" spans="4:4" x14ac:dyDescent="0.2">
      <c r="D3817" s="167"/>
    </row>
    <row r="3818" spans="4:4" x14ac:dyDescent="0.2">
      <c r="D3818" s="167"/>
    </row>
    <row r="3819" spans="4:4" x14ac:dyDescent="0.2">
      <c r="D3819" s="167"/>
    </row>
    <row r="3820" spans="4:4" x14ac:dyDescent="0.2">
      <c r="D3820" s="167"/>
    </row>
    <row r="3821" spans="4:4" x14ac:dyDescent="0.2">
      <c r="D3821" s="167"/>
    </row>
    <row r="3822" spans="4:4" x14ac:dyDescent="0.2">
      <c r="D3822" s="167"/>
    </row>
    <row r="3823" spans="4:4" x14ac:dyDescent="0.2">
      <c r="D3823" s="167"/>
    </row>
    <row r="3824" spans="4:4" x14ac:dyDescent="0.2">
      <c r="D3824" s="167"/>
    </row>
    <row r="3825" spans="4:4" x14ac:dyDescent="0.2">
      <c r="D3825" s="167"/>
    </row>
    <row r="3826" spans="4:4" x14ac:dyDescent="0.2">
      <c r="D3826" s="167"/>
    </row>
    <row r="3827" spans="4:4" x14ac:dyDescent="0.2">
      <c r="D3827" s="167"/>
    </row>
    <row r="3828" spans="4:4" x14ac:dyDescent="0.2">
      <c r="D3828" s="167"/>
    </row>
    <row r="3829" spans="4:4" x14ac:dyDescent="0.2">
      <c r="D3829" s="167"/>
    </row>
    <row r="3830" spans="4:4" x14ac:dyDescent="0.2">
      <c r="D3830" s="167"/>
    </row>
    <row r="3831" spans="4:4" x14ac:dyDescent="0.2">
      <c r="D3831" s="167"/>
    </row>
    <row r="3832" spans="4:4" x14ac:dyDescent="0.2">
      <c r="D3832" s="167"/>
    </row>
    <row r="3833" spans="4:4" x14ac:dyDescent="0.2">
      <c r="D3833" s="167"/>
    </row>
    <row r="3834" spans="4:4" x14ac:dyDescent="0.2">
      <c r="D3834" s="167"/>
    </row>
    <row r="3835" spans="4:4" x14ac:dyDescent="0.2">
      <c r="D3835" s="167"/>
    </row>
    <row r="3836" spans="4:4" x14ac:dyDescent="0.2">
      <c r="D3836" s="167"/>
    </row>
    <row r="3837" spans="4:4" x14ac:dyDescent="0.2">
      <c r="D3837" s="167"/>
    </row>
    <row r="3838" spans="4:4" x14ac:dyDescent="0.2">
      <c r="D3838" s="167"/>
    </row>
    <row r="3839" spans="4:4" x14ac:dyDescent="0.2">
      <c r="D3839" s="167"/>
    </row>
    <row r="3840" spans="4:4" x14ac:dyDescent="0.2">
      <c r="D3840" s="167"/>
    </row>
    <row r="3841" spans="4:4" x14ac:dyDescent="0.2">
      <c r="D3841" s="167"/>
    </row>
    <row r="3842" spans="4:4" x14ac:dyDescent="0.2">
      <c r="D3842" s="167"/>
    </row>
    <row r="3843" spans="4:4" x14ac:dyDescent="0.2">
      <c r="D3843" s="167"/>
    </row>
    <row r="3844" spans="4:4" x14ac:dyDescent="0.2">
      <c r="D3844" s="167"/>
    </row>
    <row r="3845" spans="4:4" x14ac:dyDescent="0.2">
      <c r="D3845" s="167"/>
    </row>
    <row r="3846" spans="4:4" x14ac:dyDescent="0.2">
      <c r="D3846" s="167"/>
    </row>
    <row r="3847" spans="4:4" x14ac:dyDescent="0.2">
      <c r="D3847" s="167"/>
    </row>
    <row r="3848" spans="4:4" x14ac:dyDescent="0.2">
      <c r="D3848" s="167"/>
    </row>
    <row r="3849" spans="4:4" x14ac:dyDescent="0.2">
      <c r="D3849" s="167"/>
    </row>
    <row r="3850" spans="4:4" x14ac:dyDescent="0.2">
      <c r="D3850" s="167"/>
    </row>
    <row r="3851" spans="4:4" x14ac:dyDescent="0.2">
      <c r="D3851" s="167"/>
    </row>
    <row r="3852" spans="4:4" x14ac:dyDescent="0.2">
      <c r="D3852" s="167"/>
    </row>
    <row r="3853" spans="4:4" x14ac:dyDescent="0.2">
      <c r="D3853" s="167"/>
    </row>
    <row r="3854" spans="4:4" x14ac:dyDescent="0.2">
      <c r="D3854" s="167"/>
    </row>
    <row r="3855" spans="4:4" x14ac:dyDescent="0.2">
      <c r="D3855" s="167"/>
    </row>
    <row r="3856" spans="4:4" x14ac:dyDescent="0.2">
      <c r="D3856" s="167"/>
    </row>
    <row r="3857" spans="4:4" x14ac:dyDescent="0.2">
      <c r="D3857" s="167"/>
    </row>
    <row r="3858" spans="4:4" x14ac:dyDescent="0.2">
      <c r="D3858" s="167"/>
    </row>
    <row r="3859" spans="4:4" x14ac:dyDescent="0.2">
      <c r="D3859" s="167"/>
    </row>
    <row r="3860" spans="4:4" x14ac:dyDescent="0.2">
      <c r="D3860" s="167"/>
    </row>
    <row r="3861" spans="4:4" x14ac:dyDescent="0.2">
      <c r="D3861" s="167"/>
    </row>
    <row r="3862" spans="4:4" x14ac:dyDescent="0.2">
      <c r="D3862" s="167"/>
    </row>
    <row r="3863" spans="4:4" x14ac:dyDescent="0.2">
      <c r="D3863" s="167"/>
    </row>
    <row r="3864" spans="4:4" x14ac:dyDescent="0.2">
      <c r="D3864" s="167"/>
    </row>
    <row r="3865" spans="4:4" x14ac:dyDescent="0.2">
      <c r="D3865" s="167"/>
    </row>
    <row r="3866" spans="4:4" x14ac:dyDescent="0.2">
      <c r="D3866" s="167"/>
    </row>
    <row r="3867" spans="4:4" x14ac:dyDescent="0.2">
      <c r="D3867" s="167"/>
    </row>
    <row r="3868" spans="4:4" x14ac:dyDescent="0.2">
      <c r="D3868" s="167"/>
    </row>
    <row r="3869" spans="4:4" x14ac:dyDescent="0.2">
      <c r="D3869" s="167"/>
    </row>
    <row r="3870" spans="4:4" x14ac:dyDescent="0.2">
      <c r="D3870" s="167"/>
    </row>
    <row r="3871" spans="4:4" x14ac:dyDescent="0.2">
      <c r="D3871" s="167"/>
    </row>
    <row r="3872" spans="4:4" x14ac:dyDescent="0.2">
      <c r="D3872" s="167"/>
    </row>
    <row r="3873" spans="4:4" x14ac:dyDescent="0.2">
      <c r="D3873" s="167"/>
    </row>
    <row r="3874" spans="4:4" x14ac:dyDescent="0.2">
      <c r="D3874" s="167"/>
    </row>
    <row r="3875" spans="4:4" x14ac:dyDescent="0.2">
      <c r="D3875" s="167"/>
    </row>
    <row r="3876" spans="4:4" x14ac:dyDescent="0.2">
      <c r="D3876" s="167"/>
    </row>
    <row r="3877" spans="4:4" x14ac:dyDescent="0.2">
      <c r="D3877" s="167"/>
    </row>
    <row r="3878" spans="4:4" x14ac:dyDescent="0.2">
      <c r="D3878" s="167"/>
    </row>
    <row r="3879" spans="4:4" x14ac:dyDescent="0.2">
      <c r="D3879" s="167"/>
    </row>
    <row r="3880" spans="4:4" x14ac:dyDescent="0.2">
      <c r="D3880" s="167"/>
    </row>
    <row r="3881" spans="4:4" x14ac:dyDescent="0.2">
      <c r="D3881" s="167"/>
    </row>
    <row r="3882" spans="4:4" x14ac:dyDescent="0.2">
      <c r="D3882" s="167"/>
    </row>
    <row r="3883" spans="4:4" x14ac:dyDescent="0.2">
      <c r="D3883" s="167"/>
    </row>
    <row r="3884" spans="4:4" x14ac:dyDescent="0.2">
      <c r="D3884" s="167"/>
    </row>
    <row r="3885" spans="4:4" x14ac:dyDescent="0.2">
      <c r="D3885" s="167"/>
    </row>
    <row r="3886" spans="4:4" x14ac:dyDescent="0.2">
      <c r="D3886" s="167"/>
    </row>
    <row r="3887" spans="4:4" x14ac:dyDescent="0.2">
      <c r="D3887" s="167"/>
    </row>
    <row r="3888" spans="4:4" x14ac:dyDescent="0.2">
      <c r="D3888" s="167"/>
    </row>
    <row r="3889" spans="4:4" x14ac:dyDescent="0.2">
      <c r="D3889" s="167"/>
    </row>
    <row r="3890" spans="4:4" x14ac:dyDescent="0.2">
      <c r="D3890" s="167"/>
    </row>
    <row r="3891" spans="4:4" x14ac:dyDescent="0.2">
      <c r="D3891" s="167"/>
    </row>
    <row r="3892" spans="4:4" x14ac:dyDescent="0.2">
      <c r="D3892" s="167"/>
    </row>
    <row r="3893" spans="4:4" x14ac:dyDescent="0.2">
      <c r="D3893" s="167"/>
    </row>
    <row r="3894" spans="4:4" x14ac:dyDescent="0.2">
      <c r="D3894" s="167"/>
    </row>
    <row r="3895" spans="4:4" x14ac:dyDescent="0.2">
      <c r="D3895" s="167"/>
    </row>
    <row r="3896" spans="4:4" x14ac:dyDescent="0.2">
      <c r="D3896" s="167"/>
    </row>
    <row r="3897" spans="4:4" x14ac:dyDescent="0.2">
      <c r="D3897" s="167"/>
    </row>
    <row r="3898" spans="4:4" x14ac:dyDescent="0.2">
      <c r="D3898" s="167"/>
    </row>
    <row r="3899" spans="4:4" x14ac:dyDescent="0.2">
      <c r="D3899" s="167"/>
    </row>
    <row r="3900" spans="4:4" x14ac:dyDescent="0.2">
      <c r="D3900" s="167"/>
    </row>
    <row r="3901" spans="4:4" x14ac:dyDescent="0.2">
      <c r="D3901" s="167"/>
    </row>
    <row r="3902" spans="4:4" x14ac:dyDescent="0.2">
      <c r="D3902" s="167"/>
    </row>
    <row r="3903" spans="4:4" x14ac:dyDescent="0.2">
      <c r="D3903" s="167"/>
    </row>
    <row r="3904" spans="4:4" x14ac:dyDescent="0.2">
      <c r="D3904" s="167"/>
    </row>
    <row r="3905" spans="4:4" x14ac:dyDescent="0.2">
      <c r="D3905" s="167"/>
    </row>
    <row r="3906" spans="4:4" x14ac:dyDescent="0.2">
      <c r="D3906" s="167"/>
    </row>
    <row r="3907" spans="4:4" x14ac:dyDescent="0.2">
      <c r="D3907" s="167"/>
    </row>
    <row r="3908" spans="4:4" x14ac:dyDescent="0.2">
      <c r="D3908" s="167"/>
    </row>
    <row r="3909" spans="4:4" x14ac:dyDescent="0.2">
      <c r="D3909" s="167"/>
    </row>
    <row r="3910" spans="4:4" x14ac:dyDescent="0.2">
      <c r="D3910" s="167"/>
    </row>
    <row r="3911" spans="4:4" x14ac:dyDescent="0.2">
      <c r="D3911" s="167"/>
    </row>
    <row r="3912" spans="4:4" x14ac:dyDescent="0.2">
      <c r="D3912" s="167"/>
    </row>
    <row r="3913" spans="4:4" x14ac:dyDescent="0.2">
      <c r="D3913" s="167"/>
    </row>
    <row r="3914" spans="4:4" x14ac:dyDescent="0.2">
      <c r="D3914" s="167"/>
    </row>
    <row r="3915" spans="4:4" x14ac:dyDescent="0.2">
      <c r="D3915" s="167"/>
    </row>
    <row r="3916" spans="4:4" x14ac:dyDescent="0.2">
      <c r="D3916" s="167"/>
    </row>
    <row r="3917" spans="4:4" x14ac:dyDescent="0.2">
      <c r="D3917" s="167"/>
    </row>
    <row r="3918" spans="4:4" x14ac:dyDescent="0.2">
      <c r="D3918" s="167"/>
    </row>
    <row r="3919" spans="4:4" x14ac:dyDescent="0.2">
      <c r="D3919" s="167"/>
    </row>
    <row r="3920" spans="4:4" x14ac:dyDescent="0.2">
      <c r="D3920" s="167"/>
    </row>
    <row r="3921" spans="4:4" x14ac:dyDescent="0.2">
      <c r="D3921" s="167"/>
    </row>
    <row r="3922" spans="4:4" x14ac:dyDescent="0.2">
      <c r="D3922" s="167"/>
    </row>
    <row r="3923" spans="4:4" x14ac:dyDescent="0.2">
      <c r="D3923" s="167"/>
    </row>
    <row r="3924" spans="4:4" x14ac:dyDescent="0.2">
      <c r="D3924" s="167"/>
    </row>
    <row r="3925" spans="4:4" x14ac:dyDescent="0.2">
      <c r="D3925" s="167"/>
    </row>
    <row r="3926" spans="4:4" x14ac:dyDescent="0.2">
      <c r="D3926" s="167"/>
    </row>
    <row r="3927" spans="4:4" x14ac:dyDescent="0.2">
      <c r="D3927" s="167"/>
    </row>
    <row r="3928" spans="4:4" x14ac:dyDescent="0.2">
      <c r="D3928" s="167"/>
    </row>
    <row r="3929" spans="4:4" x14ac:dyDescent="0.2">
      <c r="D3929" s="167"/>
    </row>
    <row r="3930" spans="4:4" x14ac:dyDescent="0.2">
      <c r="D3930" s="167"/>
    </row>
    <row r="3931" spans="4:4" x14ac:dyDescent="0.2">
      <c r="D3931" s="167"/>
    </row>
    <row r="3932" spans="4:4" x14ac:dyDescent="0.2">
      <c r="D3932" s="167"/>
    </row>
    <row r="3933" spans="4:4" x14ac:dyDescent="0.2">
      <c r="D3933" s="167"/>
    </row>
    <row r="3934" spans="4:4" x14ac:dyDescent="0.2">
      <c r="D3934" s="167"/>
    </row>
    <row r="3935" spans="4:4" x14ac:dyDescent="0.2">
      <c r="D3935" s="167"/>
    </row>
    <row r="3936" spans="4:4" x14ac:dyDescent="0.2">
      <c r="D3936" s="167"/>
    </row>
    <row r="3937" spans="4:4" x14ac:dyDescent="0.2">
      <c r="D3937" s="167"/>
    </row>
    <row r="3938" spans="4:4" x14ac:dyDescent="0.2">
      <c r="D3938" s="167"/>
    </row>
    <row r="3939" spans="4:4" x14ac:dyDescent="0.2">
      <c r="D3939" s="167"/>
    </row>
    <row r="3940" spans="4:4" x14ac:dyDescent="0.2">
      <c r="D3940" s="167"/>
    </row>
    <row r="3941" spans="4:4" x14ac:dyDescent="0.2">
      <c r="D3941" s="167"/>
    </row>
    <row r="3942" spans="4:4" x14ac:dyDescent="0.2">
      <c r="D3942" s="167"/>
    </row>
    <row r="3943" spans="4:4" x14ac:dyDescent="0.2">
      <c r="D3943" s="167"/>
    </row>
    <row r="3944" spans="4:4" x14ac:dyDescent="0.2">
      <c r="D3944" s="167"/>
    </row>
    <row r="3945" spans="4:4" x14ac:dyDescent="0.2">
      <c r="D3945" s="167"/>
    </row>
    <row r="3946" spans="4:4" x14ac:dyDescent="0.2">
      <c r="D3946" s="167"/>
    </row>
    <row r="3947" spans="4:4" x14ac:dyDescent="0.2">
      <c r="D3947" s="167"/>
    </row>
    <row r="3948" spans="4:4" x14ac:dyDescent="0.2">
      <c r="D3948" s="167"/>
    </row>
    <row r="3949" spans="4:4" x14ac:dyDescent="0.2">
      <c r="D3949" s="167"/>
    </row>
    <row r="3950" spans="4:4" x14ac:dyDescent="0.2">
      <c r="D3950" s="167"/>
    </row>
    <row r="3951" spans="4:4" x14ac:dyDescent="0.2">
      <c r="D3951" s="167"/>
    </row>
    <row r="3952" spans="4:4" x14ac:dyDescent="0.2">
      <c r="D3952" s="167"/>
    </row>
    <row r="3953" spans="4:4" x14ac:dyDescent="0.2">
      <c r="D3953" s="167"/>
    </row>
    <row r="3954" spans="4:4" x14ac:dyDescent="0.2">
      <c r="D3954" s="167"/>
    </row>
    <row r="3955" spans="4:4" x14ac:dyDescent="0.2">
      <c r="D3955" s="167"/>
    </row>
    <row r="3956" spans="4:4" x14ac:dyDescent="0.2">
      <c r="D3956" s="167"/>
    </row>
    <row r="3957" spans="4:4" x14ac:dyDescent="0.2">
      <c r="D3957" s="167"/>
    </row>
    <row r="3958" spans="4:4" x14ac:dyDescent="0.2">
      <c r="D3958" s="167"/>
    </row>
    <row r="3959" spans="4:4" x14ac:dyDescent="0.2">
      <c r="D3959" s="167"/>
    </row>
    <row r="3960" spans="4:4" x14ac:dyDescent="0.2">
      <c r="D3960" s="167"/>
    </row>
    <row r="3961" spans="4:4" x14ac:dyDescent="0.2">
      <c r="D3961" s="167"/>
    </row>
    <row r="3962" spans="4:4" x14ac:dyDescent="0.2">
      <c r="D3962" s="167"/>
    </row>
    <row r="3963" spans="4:4" x14ac:dyDescent="0.2">
      <c r="D3963" s="167"/>
    </row>
    <row r="3964" spans="4:4" x14ac:dyDescent="0.2">
      <c r="D3964" s="167"/>
    </row>
    <row r="3965" spans="4:4" x14ac:dyDescent="0.2">
      <c r="D3965" s="167"/>
    </row>
    <row r="3966" spans="4:4" x14ac:dyDescent="0.2">
      <c r="D3966" s="167"/>
    </row>
    <row r="3967" spans="4:4" x14ac:dyDescent="0.2">
      <c r="D3967" s="167"/>
    </row>
    <row r="3968" spans="4:4" x14ac:dyDescent="0.2">
      <c r="D3968" s="167"/>
    </row>
    <row r="3969" spans="4:4" x14ac:dyDescent="0.2">
      <c r="D3969" s="167"/>
    </row>
    <row r="3970" spans="4:4" x14ac:dyDescent="0.2">
      <c r="D3970" s="167"/>
    </row>
    <row r="3971" spans="4:4" x14ac:dyDescent="0.2">
      <c r="D3971" s="167"/>
    </row>
    <row r="3972" spans="4:4" x14ac:dyDescent="0.2">
      <c r="D3972" s="167"/>
    </row>
    <row r="3973" spans="4:4" x14ac:dyDescent="0.2">
      <c r="D3973" s="167"/>
    </row>
    <row r="3974" spans="4:4" x14ac:dyDescent="0.2">
      <c r="D3974" s="167"/>
    </row>
    <row r="3975" spans="4:4" x14ac:dyDescent="0.2">
      <c r="D3975" s="167"/>
    </row>
    <row r="3976" spans="4:4" x14ac:dyDescent="0.2">
      <c r="D3976" s="167"/>
    </row>
    <row r="3977" spans="4:4" x14ac:dyDescent="0.2">
      <c r="D3977" s="167"/>
    </row>
    <row r="3978" spans="4:4" x14ac:dyDescent="0.2">
      <c r="D3978" s="167"/>
    </row>
    <row r="3979" spans="4:4" x14ac:dyDescent="0.2">
      <c r="D3979" s="167"/>
    </row>
    <row r="3980" spans="4:4" x14ac:dyDescent="0.2">
      <c r="D3980" s="167"/>
    </row>
    <row r="3981" spans="4:4" x14ac:dyDescent="0.2">
      <c r="D3981" s="167"/>
    </row>
    <row r="3982" spans="4:4" x14ac:dyDescent="0.2">
      <c r="D3982" s="167"/>
    </row>
    <row r="3983" spans="4:4" x14ac:dyDescent="0.2">
      <c r="D3983" s="167"/>
    </row>
    <row r="3984" spans="4:4" x14ac:dyDescent="0.2">
      <c r="D3984" s="167"/>
    </row>
    <row r="3985" spans="4:4" x14ac:dyDescent="0.2">
      <c r="D3985" s="167"/>
    </row>
    <row r="3986" spans="4:4" x14ac:dyDescent="0.2">
      <c r="D3986" s="167"/>
    </row>
    <row r="3987" spans="4:4" x14ac:dyDescent="0.2">
      <c r="D3987" s="167"/>
    </row>
    <row r="3988" spans="4:4" x14ac:dyDescent="0.2">
      <c r="D3988" s="167"/>
    </row>
    <row r="3989" spans="4:4" x14ac:dyDescent="0.2">
      <c r="D3989" s="167"/>
    </row>
    <row r="3990" spans="4:4" x14ac:dyDescent="0.2">
      <c r="D3990" s="167"/>
    </row>
    <row r="3991" spans="4:4" x14ac:dyDescent="0.2">
      <c r="D3991" s="167"/>
    </row>
    <row r="3992" spans="4:4" x14ac:dyDescent="0.2">
      <c r="D3992" s="167"/>
    </row>
    <row r="3993" spans="4:4" x14ac:dyDescent="0.2">
      <c r="D3993" s="167"/>
    </row>
    <row r="3994" spans="4:4" x14ac:dyDescent="0.2">
      <c r="D3994" s="167"/>
    </row>
    <row r="3995" spans="4:4" x14ac:dyDescent="0.2">
      <c r="D3995" s="167"/>
    </row>
    <row r="3996" spans="4:4" x14ac:dyDescent="0.2">
      <c r="D3996" s="167"/>
    </row>
    <row r="3997" spans="4:4" x14ac:dyDescent="0.2">
      <c r="D3997" s="167"/>
    </row>
    <row r="3998" spans="4:4" x14ac:dyDescent="0.2">
      <c r="D3998" s="167"/>
    </row>
    <row r="3999" spans="4:4" x14ac:dyDescent="0.2">
      <c r="D3999" s="167"/>
    </row>
    <row r="4000" spans="4:4" x14ac:dyDescent="0.2">
      <c r="D4000" s="167"/>
    </row>
    <row r="4001" spans="4:4" x14ac:dyDescent="0.2">
      <c r="D4001" s="167"/>
    </row>
    <row r="4002" spans="4:4" x14ac:dyDescent="0.2">
      <c r="D4002" s="167"/>
    </row>
    <row r="4003" spans="4:4" x14ac:dyDescent="0.2">
      <c r="D4003" s="167"/>
    </row>
    <row r="4004" spans="4:4" x14ac:dyDescent="0.2">
      <c r="D4004" s="167"/>
    </row>
    <row r="4005" spans="4:4" x14ac:dyDescent="0.2">
      <c r="D4005" s="167"/>
    </row>
    <row r="4006" spans="4:4" x14ac:dyDescent="0.2">
      <c r="D4006" s="167"/>
    </row>
    <row r="4007" spans="4:4" x14ac:dyDescent="0.2">
      <c r="D4007" s="167"/>
    </row>
    <row r="4008" spans="4:4" x14ac:dyDescent="0.2">
      <c r="D4008" s="167"/>
    </row>
    <row r="4009" spans="4:4" x14ac:dyDescent="0.2">
      <c r="D4009" s="167"/>
    </row>
    <row r="4010" spans="4:4" x14ac:dyDescent="0.2">
      <c r="D4010" s="167"/>
    </row>
    <row r="4011" spans="4:4" x14ac:dyDescent="0.2">
      <c r="D4011" s="167"/>
    </row>
    <row r="4012" spans="4:4" x14ac:dyDescent="0.2">
      <c r="D4012" s="167"/>
    </row>
    <row r="4013" spans="4:4" x14ac:dyDescent="0.2">
      <c r="D4013" s="167"/>
    </row>
    <row r="4014" spans="4:4" x14ac:dyDescent="0.2">
      <c r="D4014" s="167"/>
    </row>
    <row r="4015" spans="4:4" x14ac:dyDescent="0.2">
      <c r="D4015" s="167"/>
    </row>
    <row r="4016" spans="4:4" x14ac:dyDescent="0.2">
      <c r="D4016" s="167"/>
    </row>
    <row r="4017" spans="4:4" x14ac:dyDescent="0.2">
      <c r="D4017" s="167"/>
    </row>
    <row r="4018" spans="4:4" x14ac:dyDescent="0.2">
      <c r="D4018" s="167"/>
    </row>
    <row r="4019" spans="4:4" x14ac:dyDescent="0.2">
      <c r="D4019" s="167"/>
    </row>
    <row r="4020" spans="4:4" x14ac:dyDescent="0.2">
      <c r="D4020" s="167"/>
    </row>
    <row r="4021" spans="4:4" x14ac:dyDescent="0.2">
      <c r="D4021" s="167"/>
    </row>
    <row r="4022" spans="4:4" x14ac:dyDescent="0.2">
      <c r="D4022" s="167"/>
    </row>
    <row r="4023" spans="4:4" x14ac:dyDescent="0.2">
      <c r="D4023" s="167"/>
    </row>
    <row r="4024" spans="4:4" x14ac:dyDescent="0.2">
      <c r="D4024" s="167"/>
    </row>
    <row r="4025" spans="4:4" x14ac:dyDescent="0.2">
      <c r="D4025" s="167"/>
    </row>
    <row r="4026" spans="4:4" x14ac:dyDescent="0.2">
      <c r="D4026" s="167"/>
    </row>
    <row r="4027" spans="4:4" x14ac:dyDescent="0.2">
      <c r="D4027" s="167"/>
    </row>
    <row r="4028" spans="4:4" x14ac:dyDescent="0.2">
      <c r="D4028" s="167"/>
    </row>
    <row r="4029" spans="4:4" x14ac:dyDescent="0.2">
      <c r="D4029" s="167"/>
    </row>
    <row r="4030" spans="4:4" x14ac:dyDescent="0.2">
      <c r="D4030" s="167"/>
    </row>
    <row r="4031" spans="4:4" x14ac:dyDescent="0.2">
      <c r="D4031" s="167"/>
    </row>
    <row r="4032" spans="4:4" x14ac:dyDescent="0.2">
      <c r="D4032" s="167"/>
    </row>
    <row r="4033" spans="4:4" x14ac:dyDescent="0.2">
      <c r="D4033" s="167"/>
    </row>
    <row r="4034" spans="4:4" x14ac:dyDescent="0.2">
      <c r="D4034" s="167"/>
    </row>
    <row r="4035" spans="4:4" x14ac:dyDescent="0.2">
      <c r="D4035" s="167"/>
    </row>
    <row r="4036" spans="4:4" x14ac:dyDescent="0.2">
      <c r="D4036" s="167"/>
    </row>
    <row r="4037" spans="4:4" x14ac:dyDescent="0.2">
      <c r="D4037" s="167"/>
    </row>
    <row r="4038" spans="4:4" x14ac:dyDescent="0.2">
      <c r="D4038" s="167"/>
    </row>
    <row r="4039" spans="4:4" x14ac:dyDescent="0.2">
      <c r="D4039" s="167"/>
    </row>
    <row r="4040" spans="4:4" x14ac:dyDescent="0.2">
      <c r="D4040" s="167"/>
    </row>
    <row r="4041" spans="4:4" x14ac:dyDescent="0.2">
      <c r="D4041" s="167"/>
    </row>
    <row r="4042" spans="4:4" x14ac:dyDescent="0.2">
      <c r="D4042" s="167"/>
    </row>
    <row r="4043" spans="4:4" x14ac:dyDescent="0.2">
      <c r="D4043" s="167"/>
    </row>
    <row r="4044" spans="4:4" x14ac:dyDescent="0.2">
      <c r="D4044" s="167"/>
    </row>
    <row r="4045" spans="4:4" x14ac:dyDescent="0.2">
      <c r="D4045" s="167"/>
    </row>
    <row r="4046" spans="4:4" x14ac:dyDescent="0.2">
      <c r="D4046" s="167"/>
    </row>
    <row r="4047" spans="4:4" x14ac:dyDescent="0.2">
      <c r="D4047" s="167"/>
    </row>
    <row r="4048" spans="4:4" x14ac:dyDescent="0.2">
      <c r="D4048" s="167"/>
    </row>
    <row r="4049" spans="4:4" x14ac:dyDescent="0.2">
      <c r="D4049" s="167"/>
    </row>
    <row r="4050" spans="4:4" x14ac:dyDescent="0.2">
      <c r="D4050" s="167"/>
    </row>
    <row r="4051" spans="4:4" x14ac:dyDescent="0.2">
      <c r="D4051" s="167"/>
    </row>
    <row r="4052" spans="4:4" x14ac:dyDescent="0.2">
      <c r="D4052" s="167"/>
    </row>
    <row r="4053" spans="4:4" x14ac:dyDescent="0.2">
      <c r="D4053" s="167"/>
    </row>
    <row r="4054" spans="4:4" x14ac:dyDescent="0.2">
      <c r="D4054" s="167"/>
    </row>
    <row r="4055" spans="4:4" x14ac:dyDescent="0.2">
      <c r="D4055" s="167"/>
    </row>
    <row r="4056" spans="4:4" x14ac:dyDescent="0.2">
      <c r="D4056" s="167"/>
    </row>
    <row r="4057" spans="4:4" x14ac:dyDescent="0.2">
      <c r="D4057" s="167"/>
    </row>
    <row r="4058" spans="4:4" x14ac:dyDescent="0.2">
      <c r="D4058" s="167"/>
    </row>
    <row r="4059" spans="4:4" x14ac:dyDescent="0.2">
      <c r="D4059" s="167"/>
    </row>
    <row r="4060" spans="4:4" x14ac:dyDescent="0.2">
      <c r="D4060" s="167"/>
    </row>
    <row r="4061" spans="4:4" x14ac:dyDescent="0.2">
      <c r="D4061" s="167"/>
    </row>
    <row r="4062" spans="4:4" x14ac:dyDescent="0.2">
      <c r="D4062" s="167"/>
    </row>
    <row r="4063" spans="4:4" x14ac:dyDescent="0.2">
      <c r="D4063" s="167"/>
    </row>
    <row r="4064" spans="4:4" x14ac:dyDescent="0.2">
      <c r="D4064" s="167"/>
    </row>
    <row r="4065" spans="4:4" x14ac:dyDescent="0.2">
      <c r="D4065" s="167"/>
    </row>
    <row r="4066" spans="4:4" x14ac:dyDescent="0.2">
      <c r="D4066" s="167"/>
    </row>
    <row r="4067" spans="4:4" x14ac:dyDescent="0.2">
      <c r="D4067" s="167"/>
    </row>
    <row r="4068" spans="4:4" x14ac:dyDescent="0.2">
      <c r="D4068" s="167"/>
    </row>
    <row r="4069" spans="4:4" x14ac:dyDescent="0.2">
      <c r="D4069" s="167"/>
    </row>
    <row r="4070" spans="4:4" x14ac:dyDescent="0.2">
      <c r="D4070" s="167"/>
    </row>
    <row r="4071" spans="4:4" x14ac:dyDescent="0.2">
      <c r="D4071" s="167"/>
    </row>
    <row r="4072" spans="4:4" x14ac:dyDescent="0.2">
      <c r="D4072" s="167"/>
    </row>
    <row r="4073" spans="4:4" x14ac:dyDescent="0.2">
      <c r="D4073" s="167"/>
    </row>
    <row r="4074" spans="4:4" x14ac:dyDescent="0.2">
      <c r="D4074" s="167"/>
    </row>
    <row r="4075" spans="4:4" x14ac:dyDescent="0.2">
      <c r="D4075" s="167"/>
    </row>
    <row r="4076" spans="4:4" x14ac:dyDescent="0.2">
      <c r="D4076" s="167"/>
    </row>
    <row r="4077" spans="4:4" x14ac:dyDescent="0.2">
      <c r="D4077" s="167"/>
    </row>
    <row r="4078" spans="4:4" x14ac:dyDescent="0.2">
      <c r="D4078" s="167"/>
    </row>
    <row r="4079" spans="4:4" x14ac:dyDescent="0.2">
      <c r="D4079" s="167"/>
    </row>
    <row r="4080" spans="4:4" x14ac:dyDescent="0.2">
      <c r="D4080" s="167"/>
    </row>
    <row r="4081" spans="4:4" x14ac:dyDescent="0.2">
      <c r="D4081" s="167"/>
    </row>
    <row r="4082" spans="4:4" x14ac:dyDescent="0.2">
      <c r="D4082" s="167"/>
    </row>
    <row r="4083" spans="4:4" x14ac:dyDescent="0.2">
      <c r="D4083" s="167"/>
    </row>
    <row r="4084" spans="4:4" x14ac:dyDescent="0.2">
      <c r="D4084" s="167"/>
    </row>
    <row r="4085" spans="4:4" x14ac:dyDescent="0.2">
      <c r="D4085" s="167"/>
    </row>
    <row r="4086" spans="4:4" x14ac:dyDescent="0.2">
      <c r="D4086" s="167"/>
    </row>
    <row r="4087" spans="4:4" x14ac:dyDescent="0.2">
      <c r="D4087" s="167"/>
    </row>
    <row r="4088" spans="4:4" x14ac:dyDescent="0.2">
      <c r="D4088" s="167"/>
    </row>
    <row r="4089" spans="4:4" x14ac:dyDescent="0.2">
      <c r="D4089" s="167"/>
    </row>
    <row r="4090" spans="4:4" x14ac:dyDescent="0.2">
      <c r="D4090" s="167"/>
    </row>
    <row r="4091" spans="4:4" x14ac:dyDescent="0.2">
      <c r="D4091" s="167"/>
    </row>
    <row r="4092" spans="4:4" x14ac:dyDescent="0.2">
      <c r="D4092" s="167"/>
    </row>
    <row r="4093" spans="4:4" x14ac:dyDescent="0.2">
      <c r="D4093" s="167"/>
    </row>
    <row r="4094" spans="4:4" x14ac:dyDescent="0.2">
      <c r="D4094" s="167"/>
    </row>
    <row r="4095" spans="4:4" x14ac:dyDescent="0.2">
      <c r="D4095" s="167"/>
    </row>
    <row r="4096" spans="4:4" x14ac:dyDescent="0.2">
      <c r="D4096" s="167"/>
    </row>
    <row r="4097" spans="4:4" x14ac:dyDescent="0.2">
      <c r="D4097" s="167"/>
    </row>
    <row r="4098" spans="4:4" x14ac:dyDescent="0.2">
      <c r="D4098" s="167"/>
    </row>
    <row r="4099" spans="4:4" x14ac:dyDescent="0.2">
      <c r="D4099" s="167"/>
    </row>
    <row r="4100" spans="4:4" x14ac:dyDescent="0.2">
      <c r="D4100" s="167"/>
    </row>
    <row r="4101" spans="4:4" x14ac:dyDescent="0.2">
      <c r="D4101" s="167"/>
    </row>
    <row r="4102" spans="4:4" x14ac:dyDescent="0.2">
      <c r="D4102" s="167"/>
    </row>
    <row r="4103" spans="4:4" x14ac:dyDescent="0.2">
      <c r="D4103" s="167"/>
    </row>
    <row r="4104" spans="4:4" x14ac:dyDescent="0.2">
      <c r="D4104" s="167"/>
    </row>
    <row r="4105" spans="4:4" x14ac:dyDescent="0.2">
      <c r="D4105" s="167"/>
    </row>
    <row r="4106" spans="4:4" x14ac:dyDescent="0.2">
      <c r="D4106" s="167"/>
    </row>
    <row r="4107" spans="4:4" x14ac:dyDescent="0.2">
      <c r="D4107" s="167"/>
    </row>
    <row r="4108" spans="4:4" x14ac:dyDescent="0.2">
      <c r="D4108" s="167"/>
    </row>
    <row r="4109" spans="4:4" x14ac:dyDescent="0.2">
      <c r="D4109" s="167"/>
    </row>
    <row r="4110" spans="4:4" x14ac:dyDescent="0.2">
      <c r="D4110" s="167"/>
    </row>
    <row r="4111" spans="4:4" x14ac:dyDescent="0.2">
      <c r="D4111" s="167"/>
    </row>
    <row r="4112" spans="4:4" x14ac:dyDescent="0.2">
      <c r="D4112" s="167"/>
    </row>
    <row r="4113" spans="4:4" x14ac:dyDescent="0.2">
      <c r="D4113" s="167"/>
    </row>
    <row r="4114" spans="4:4" x14ac:dyDescent="0.2">
      <c r="D4114" s="167"/>
    </row>
    <row r="4115" spans="4:4" x14ac:dyDescent="0.2">
      <c r="D4115" s="167"/>
    </row>
    <row r="4116" spans="4:4" x14ac:dyDescent="0.2">
      <c r="D4116" s="167"/>
    </row>
    <row r="4117" spans="4:4" x14ac:dyDescent="0.2">
      <c r="D4117" s="167"/>
    </row>
    <row r="4118" spans="4:4" x14ac:dyDescent="0.2">
      <c r="D4118" s="167"/>
    </row>
    <row r="4119" spans="4:4" x14ac:dyDescent="0.2">
      <c r="D4119" s="167"/>
    </row>
    <row r="4120" spans="4:4" x14ac:dyDescent="0.2">
      <c r="D4120" s="167"/>
    </row>
    <row r="4121" spans="4:4" x14ac:dyDescent="0.2">
      <c r="D4121" s="167"/>
    </row>
    <row r="4122" spans="4:4" x14ac:dyDescent="0.2">
      <c r="D4122" s="167"/>
    </row>
    <row r="4123" spans="4:4" x14ac:dyDescent="0.2">
      <c r="D4123" s="167"/>
    </row>
    <row r="4124" spans="4:4" x14ac:dyDescent="0.2">
      <c r="D4124" s="167"/>
    </row>
    <row r="4125" spans="4:4" x14ac:dyDescent="0.2">
      <c r="D4125" s="167"/>
    </row>
    <row r="4126" spans="4:4" x14ac:dyDescent="0.2">
      <c r="D4126" s="167"/>
    </row>
    <row r="4127" spans="4:4" x14ac:dyDescent="0.2">
      <c r="D4127" s="167"/>
    </row>
    <row r="4128" spans="4:4" x14ac:dyDescent="0.2">
      <c r="D4128" s="167"/>
    </row>
    <row r="4129" spans="4:4" x14ac:dyDescent="0.2">
      <c r="D4129" s="167"/>
    </row>
    <row r="4130" spans="4:4" x14ac:dyDescent="0.2">
      <c r="D4130" s="167"/>
    </row>
    <row r="4131" spans="4:4" x14ac:dyDescent="0.2">
      <c r="D4131" s="167"/>
    </row>
    <row r="4132" spans="4:4" x14ac:dyDescent="0.2">
      <c r="D4132" s="167"/>
    </row>
    <row r="4133" spans="4:4" x14ac:dyDescent="0.2">
      <c r="D4133" s="167"/>
    </row>
    <row r="4134" spans="4:4" x14ac:dyDescent="0.2">
      <c r="D4134" s="167"/>
    </row>
    <row r="4135" spans="4:4" x14ac:dyDescent="0.2">
      <c r="D4135" s="167"/>
    </row>
    <row r="4136" spans="4:4" x14ac:dyDescent="0.2">
      <c r="D4136" s="167"/>
    </row>
    <row r="4137" spans="4:4" x14ac:dyDescent="0.2">
      <c r="D4137" s="167"/>
    </row>
    <row r="4138" spans="4:4" x14ac:dyDescent="0.2">
      <c r="D4138" s="167"/>
    </row>
    <row r="4139" spans="4:4" x14ac:dyDescent="0.2">
      <c r="D4139" s="167"/>
    </row>
    <row r="4140" spans="4:4" x14ac:dyDescent="0.2">
      <c r="D4140" s="167"/>
    </row>
    <row r="4141" spans="4:4" x14ac:dyDescent="0.2">
      <c r="D4141" s="167"/>
    </row>
    <row r="4142" spans="4:4" x14ac:dyDescent="0.2">
      <c r="D4142" s="167"/>
    </row>
    <row r="4143" spans="4:4" x14ac:dyDescent="0.2">
      <c r="D4143" s="167"/>
    </row>
    <row r="4144" spans="4:4" x14ac:dyDescent="0.2">
      <c r="D4144" s="167"/>
    </row>
    <row r="4145" spans="4:4" x14ac:dyDescent="0.2">
      <c r="D4145" s="167"/>
    </row>
    <row r="4146" spans="4:4" x14ac:dyDescent="0.2">
      <c r="D4146" s="167"/>
    </row>
    <row r="4147" spans="4:4" x14ac:dyDescent="0.2">
      <c r="D4147" s="167"/>
    </row>
    <row r="4148" spans="4:4" x14ac:dyDescent="0.2">
      <c r="D4148" s="167"/>
    </row>
    <row r="4149" spans="4:4" x14ac:dyDescent="0.2">
      <c r="D4149" s="167"/>
    </row>
    <row r="4150" spans="4:4" x14ac:dyDescent="0.2">
      <c r="D4150" s="167"/>
    </row>
    <row r="4151" spans="4:4" x14ac:dyDescent="0.2">
      <c r="D4151" s="167"/>
    </row>
    <row r="4152" spans="4:4" x14ac:dyDescent="0.2">
      <c r="D4152" s="167"/>
    </row>
    <row r="4153" spans="4:4" x14ac:dyDescent="0.2">
      <c r="D4153" s="167"/>
    </row>
    <row r="4154" spans="4:4" x14ac:dyDescent="0.2">
      <c r="D4154" s="167"/>
    </row>
    <row r="4155" spans="4:4" x14ac:dyDescent="0.2">
      <c r="D4155" s="167"/>
    </row>
    <row r="4156" spans="4:4" x14ac:dyDescent="0.2">
      <c r="D4156" s="167"/>
    </row>
    <row r="4157" spans="4:4" x14ac:dyDescent="0.2">
      <c r="D4157" s="167"/>
    </row>
    <row r="4158" spans="4:4" x14ac:dyDescent="0.2">
      <c r="D4158" s="167"/>
    </row>
    <row r="4159" spans="4:4" x14ac:dyDescent="0.2">
      <c r="D4159" s="167"/>
    </row>
    <row r="4160" spans="4:4" x14ac:dyDescent="0.2">
      <c r="D4160" s="167"/>
    </row>
    <row r="4161" spans="4:4" x14ac:dyDescent="0.2">
      <c r="D4161" s="167"/>
    </row>
    <row r="4162" spans="4:4" x14ac:dyDescent="0.2">
      <c r="D4162" s="167"/>
    </row>
    <row r="4163" spans="4:4" x14ac:dyDescent="0.2">
      <c r="D4163" s="167"/>
    </row>
    <row r="4164" spans="4:4" x14ac:dyDescent="0.2">
      <c r="D4164" s="167"/>
    </row>
    <row r="4165" spans="4:4" x14ac:dyDescent="0.2">
      <c r="D4165" s="167"/>
    </row>
    <row r="4166" spans="4:4" x14ac:dyDescent="0.2">
      <c r="D4166" s="167"/>
    </row>
    <row r="4167" spans="4:4" x14ac:dyDescent="0.2">
      <c r="D4167" s="167"/>
    </row>
    <row r="4168" spans="4:4" x14ac:dyDescent="0.2">
      <c r="D4168" s="167"/>
    </row>
    <row r="4169" spans="4:4" x14ac:dyDescent="0.2">
      <c r="D4169" s="167"/>
    </row>
    <row r="4170" spans="4:4" x14ac:dyDescent="0.2">
      <c r="D4170" s="167"/>
    </row>
    <row r="4171" spans="4:4" x14ac:dyDescent="0.2">
      <c r="D4171" s="167"/>
    </row>
    <row r="4172" spans="4:4" x14ac:dyDescent="0.2">
      <c r="D4172" s="167"/>
    </row>
    <row r="4173" spans="4:4" x14ac:dyDescent="0.2">
      <c r="D4173" s="167"/>
    </row>
    <row r="4174" spans="4:4" x14ac:dyDescent="0.2">
      <c r="D4174" s="167"/>
    </row>
    <row r="4175" spans="4:4" x14ac:dyDescent="0.2">
      <c r="D4175" s="167"/>
    </row>
    <row r="4176" spans="4:4" x14ac:dyDescent="0.2">
      <c r="D4176" s="167"/>
    </row>
    <row r="4177" spans="4:4" x14ac:dyDescent="0.2">
      <c r="D4177" s="167"/>
    </row>
    <row r="4178" spans="4:4" x14ac:dyDescent="0.2">
      <c r="D4178" s="167"/>
    </row>
    <row r="4179" spans="4:4" x14ac:dyDescent="0.2">
      <c r="D4179" s="167"/>
    </row>
    <row r="4180" spans="4:4" x14ac:dyDescent="0.2">
      <c r="D4180" s="167"/>
    </row>
    <row r="4181" spans="4:4" x14ac:dyDescent="0.2">
      <c r="D4181" s="167"/>
    </row>
    <row r="4182" spans="4:4" x14ac:dyDescent="0.2">
      <c r="D4182" s="167"/>
    </row>
    <row r="4183" spans="4:4" x14ac:dyDescent="0.2">
      <c r="D4183" s="167"/>
    </row>
    <row r="4184" spans="4:4" x14ac:dyDescent="0.2">
      <c r="D4184" s="167"/>
    </row>
    <row r="4185" spans="4:4" x14ac:dyDescent="0.2">
      <c r="D4185" s="167"/>
    </row>
    <row r="4186" spans="4:4" x14ac:dyDescent="0.2">
      <c r="D4186" s="167"/>
    </row>
    <row r="4187" spans="4:4" x14ac:dyDescent="0.2">
      <c r="D4187" s="167"/>
    </row>
    <row r="4188" spans="4:4" x14ac:dyDescent="0.2">
      <c r="D4188" s="167"/>
    </row>
    <row r="4189" spans="4:4" x14ac:dyDescent="0.2">
      <c r="D4189" s="167"/>
    </row>
    <row r="4190" spans="4:4" x14ac:dyDescent="0.2">
      <c r="D4190" s="167"/>
    </row>
    <row r="4191" spans="4:4" x14ac:dyDescent="0.2">
      <c r="D4191" s="167"/>
    </row>
    <row r="4192" spans="4:4" x14ac:dyDescent="0.2">
      <c r="D4192" s="167"/>
    </row>
    <row r="4193" spans="4:4" x14ac:dyDescent="0.2">
      <c r="D4193" s="167"/>
    </row>
    <row r="4194" spans="4:4" x14ac:dyDescent="0.2">
      <c r="D4194" s="167"/>
    </row>
    <row r="4195" spans="4:4" x14ac:dyDescent="0.2">
      <c r="D4195" s="167"/>
    </row>
    <row r="4196" spans="4:4" x14ac:dyDescent="0.2">
      <c r="D4196" s="167"/>
    </row>
    <row r="4197" spans="4:4" x14ac:dyDescent="0.2">
      <c r="D4197" s="167"/>
    </row>
    <row r="4198" spans="4:4" x14ac:dyDescent="0.2">
      <c r="D4198" s="167"/>
    </row>
    <row r="4199" spans="4:4" x14ac:dyDescent="0.2">
      <c r="D4199" s="167"/>
    </row>
    <row r="4200" spans="4:4" x14ac:dyDescent="0.2">
      <c r="D4200" s="167"/>
    </row>
    <row r="4201" spans="4:4" x14ac:dyDescent="0.2">
      <c r="D4201" s="167"/>
    </row>
    <row r="4202" spans="4:4" x14ac:dyDescent="0.2">
      <c r="D4202" s="167"/>
    </row>
    <row r="4203" spans="4:4" x14ac:dyDescent="0.2">
      <c r="D4203" s="167"/>
    </row>
    <row r="4204" spans="4:4" x14ac:dyDescent="0.2">
      <c r="D4204" s="167"/>
    </row>
    <row r="4205" spans="4:4" x14ac:dyDescent="0.2">
      <c r="D4205" s="167"/>
    </row>
    <row r="4206" spans="4:4" x14ac:dyDescent="0.2">
      <c r="D4206" s="167"/>
    </row>
    <row r="4207" spans="4:4" x14ac:dyDescent="0.2">
      <c r="D4207" s="167"/>
    </row>
    <row r="4208" spans="4:4" x14ac:dyDescent="0.2">
      <c r="D4208" s="167"/>
    </row>
    <row r="4209" spans="4:4" x14ac:dyDescent="0.2">
      <c r="D4209" s="167"/>
    </row>
    <row r="4210" spans="4:4" x14ac:dyDescent="0.2">
      <c r="D4210" s="167"/>
    </row>
    <row r="4211" spans="4:4" x14ac:dyDescent="0.2">
      <c r="D4211" s="167"/>
    </row>
    <row r="4212" spans="4:4" x14ac:dyDescent="0.2">
      <c r="D4212" s="167"/>
    </row>
    <row r="4213" spans="4:4" x14ac:dyDescent="0.2">
      <c r="D4213" s="167"/>
    </row>
    <row r="4214" spans="4:4" x14ac:dyDescent="0.2">
      <c r="D4214" s="167"/>
    </row>
    <row r="4215" spans="4:4" x14ac:dyDescent="0.2">
      <c r="D4215" s="167"/>
    </row>
    <row r="4216" spans="4:4" x14ac:dyDescent="0.2">
      <c r="D4216" s="167"/>
    </row>
    <row r="4217" spans="4:4" x14ac:dyDescent="0.2">
      <c r="D4217" s="167"/>
    </row>
    <row r="4218" spans="4:4" x14ac:dyDescent="0.2">
      <c r="D4218" s="167"/>
    </row>
    <row r="4219" spans="4:4" x14ac:dyDescent="0.2">
      <c r="D4219" s="167"/>
    </row>
    <row r="4220" spans="4:4" x14ac:dyDescent="0.2">
      <c r="D4220" s="167"/>
    </row>
    <row r="4221" spans="4:4" x14ac:dyDescent="0.2">
      <c r="D4221" s="167"/>
    </row>
    <row r="4222" spans="4:4" x14ac:dyDescent="0.2">
      <c r="D4222" s="167"/>
    </row>
    <row r="4223" spans="4:4" x14ac:dyDescent="0.2">
      <c r="D4223" s="167"/>
    </row>
    <row r="4224" spans="4:4" x14ac:dyDescent="0.2">
      <c r="D4224" s="167"/>
    </row>
    <row r="4225" spans="4:4" x14ac:dyDescent="0.2">
      <c r="D4225" s="167"/>
    </row>
    <row r="4226" spans="4:4" x14ac:dyDescent="0.2">
      <c r="D4226" s="167"/>
    </row>
    <row r="4227" spans="4:4" x14ac:dyDescent="0.2">
      <c r="D4227" s="167"/>
    </row>
    <row r="4228" spans="4:4" x14ac:dyDescent="0.2">
      <c r="D4228" s="167"/>
    </row>
    <row r="4229" spans="4:4" x14ac:dyDescent="0.2">
      <c r="D4229" s="167"/>
    </row>
    <row r="4230" spans="4:4" x14ac:dyDescent="0.2">
      <c r="D4230" s="167"/>
    </row>
    <row r="4231" spans="4:4" x14ac:dyDescent="0.2">
      <c r="D4231" s="167"/>
    </row>
    <row r="4232" spans="4:4" x14ac:dyDescent="0.2">
      <c r="D4232" s="167"/>
    </row>
    <row r="4233" spans="4:4" x14ac:dyDescent="0.2">
      <c r="D4233" s="167"/>
    </row>
    <row r="4234" spans="4:4" x14ac:dyDescent="0.2">
      <c r="D4234" s="167"/>
    </row>
    <row r="4235" spans="4:4" x14ac:dyDescent="0.2">
      <c r="D4235" s="167"/>
    </row>
    <row r="4236" spans="4:4" x14ac:dyDescent="0.2">
      <c r="D4236" s="167"/>
    </row>
    <row r="4237" spans="4:4" x14ac:dyDescent="0.2">
      <c r="D4237" s="167"/>
    </row>
    <row r="4238" spans="4:4" x14ac:dyDescent="0.2">
      <c r="D4238" s="167"/>
    </row>
    <row r="4239" spans="4:4" x14ac:dyDescent="0.2">
      <c r="D4239" s="167"/>
    </row>
    <row r="4240" spans="4:4" x14ac:dyDescent="0.2">
      <c r="D4240" s="167"/>
    </row>
    <row r="4241" spans="4:4" x14ac:dyDescent="0.2">
      <c r="D4241" s="167"/>
    </row>
    <row r="4242" spans="4:4" x14ac:dyDescent="0.2">
      <c r="D4242" s="167"/>
    </row>
    <row r="4243" spans="4:4" x14ac:dyDescent="0.2">
      <c r="D4243" s="167"/>
    </row>
    <row r="4244" spans="4:4" x14ac:dyDescent="0.2">
      <c r="D4244" s="167"/>
    </row>
    <row r="4245" spans="4:4" x14ac:dyDescent="0.2">
      <c r="D4245" s="167"/>
    </row>
    <row r="4246" spans="4:4" x14ac:dyDescent="0.2">
      <c r="D4246" s="167"/>
    </row>
    <row r="4247" spans="4:4" x14ac:dyDescent="0.2">
      <c r="D4247" s="167"/>
    </row>
    <row r="4248" spans="4:4" x14ac:dyDescent="0.2">
      <c r="D4248" s="167"/>
    </row>
    <row r="4249" spans="4:4" x14ac:dyDescent="0.2">
      <c r="D4249" s="167"/>
    </row>
    <row r="4250" spans="4:4" x14ac:dyDescent="0.2">
      <c r="D4250" s="167"/>
    </row>
    <row r="4251" spans="4:4" x14ac:dyDescent="0.2">
      <c r="D4251" s="167"/>
    </row>
    <row r="4252" spans="4:4" x14ac:dyDescent="0.2">
      <c r="D4252" s="167"/>
    </row>
    <row r="4253" spans="4:4" x14ac:dyDescent="0.2">
      <c r="D4253" s="167"/>
    </row>
    <row r="4254" spans="4:4" x14ac:dyDescent="0.2">
      <c r="D4254" s="167"/>
    </row>
    <row r="4255" spans="4:4" x14ac:dyDescent="0.2">
      <c r="D4255" s="167"/>
    </row>
    <row r="4256" spans="4:4" x14ac:dyDescent="0.2">
      <c r="D4256" s="167"/>
    </row>
    <row r="4257" spans="4:4" x14ac:dyDescent="0.2">
      <c r="D4257" s="167"/>
    </row>
    <row r="4258" spans="4:4" x14ac:dyDescent="0.2">
      <c r="D4258" s="167"/>
    </row>
    <row r="4259" spans="4:4" x14ac:dyDescent="0.2">
      <c r="D4259" s="167"/>
    </row>
    <row r="4260" spans="4:4" x14ac:dyDescent="0.2">
      <c r="D4260" s="167"/>
    </row>
    <row r="4261" spans="4:4" x14ac:dyDescent="0.2">
      <c r="D4261" s="167"/>
    </row>
    <row r="4262" spans="4:4" x14ac:dyDescent="0.2">
      <c r="D4262" s="167"/>
    </row>
    <row r="4263" spans="4:4" x14ac:dyDescent="0.2">
      <c r="D4263" s="167"/>
    </row>
    <row r="4264" spans="4:4" x14ac:dyDescent="0.2">
      <c r="D4264" s="167"/>
    </row>
    <row r="4265" spans="4:4" x14ac:dyDescent="0.2">
      <c r="D4265" s="167"/>
    </row>
    <row r="4266" spans="4:4" x14ac:dyDescent="0.2">
      <c r="D4266" s="167"/>
    </row>
    <row r="4267" spans="4:4" x14ac:dyDescent="0.2">
      <c r="D4267" s="167"/>
    </row>
    <row r="4268" spans="4:4" x14ac:dyDescent="0.2">
      <c r="D4268" s="167"/>
    </row>
    <row r="4269" spans="4:4" x14ac:dyDescent="0.2">
      <c r="D4269" s="167"/>
    </row>
    <row r="4270" spans="4:4" x14ac:dyDescent="0.2">
      <c r="D4270" s="167"/>
    </row>
    <row r="4271" spans="4:4" x14ac:dyDescent="0.2">
      <c r="D4271" s="167"/>
    </row>
    <row r="4272" spans="4:4" x14ac:dyDescent="0.2">
      <c r="D4272" s="167"/>
    </row>
    <row r="4273" spans="4:4" x14ac:dyDescent="0.2">
      <c r="D4273" s="167"/>
    </row>
    <row r="4274" spans="4:4" x14ac:dyDescent="0.2">
      <c r="D4274" s="167"/>
    </row>
    <row r="4275" spans="4:4" x14ac:dyDescent="0.2">
      <c r="D4275" s="167"/>
    </row>
    <row r="4276" spans="4:4" x14ac:dyDescent="0.2">
      <c r="D4276" s="167"/>
    </row>
    <row r="4277" spans="4:4" x14ac:dyDescent="0.2">
      <c r="D4277" s="167"/>
    </row>
    <row r="4278" spans="4:4" x14ac:dyDescent="0.2">
      <c r="D4278" s="167"/>
    </row>
    <row r="4279" spans="4:4" x14ac:dyDescent="0.2">
      <c r="D4279" s="167"/>
    </row>
    <row r="4280" spans="4:4" x14ac:dyDescent="0.2">
      <c r="D4280" s="167"/>
    </row>
    <row r="4281" spans="4:4" x14ac:dyDescent="0.2">
      <c r="D4281" s="167"/>
    </row>
    <row r="4282" spans="4:4" x14ac:dyDescent="0.2">
      <c r="D4282" s="167"/>
    </row>
    <row r="4283" spans="4:4" x14ac:dyDescent="0.2">
      <c r="D4283" s="167"/>
    </row>
    <row r="4284" spans="4:4" x14ac:dyDescent="0.2">
      <c r="D4284" s="167"/>
    </row>
    <row r="4285" spans="4:4" x14ac:dyDescent="0.2">
      <c r="D4285" s="167"/>
    </row>
    <row r="4286" spans="4:4" x14ac:dyDescent="0.2">
      <c r="D4286" s="167"/>
    </row>
    <row r="4287" spans="4:4" x14ac:dyDescent="0.2">
      <c r="D4287" s="167"/>
    </row>
    <row r="4288" spans="4:4" x14ac:dyDescent="0.2">
      <c r="D4288" s="167"/>
    </row>
    <row r="4289" spans="4:4" x14ac:dyDescent="0.2">
      <c r="D4289" s="167"/>
    </row>
    <row r="4290" spans="4:4" x14ac:dyDescent="0.2">
      <c r="D4290" s="167"/>
    </row>
    <row r="4291" spans="4:4" x14ac:dyDescent="0.2">
      <c r="D4291" s="167"/>
    </row>
    <row r="4292" spans="4:4" x14ac:dyDescent="0.2">
      <c r="D4292" s="167"/>
    </row>
    <row r="4293" spans="4:4" x14ac:dyDescent="0.2">
      <c r="D4293" s="167"/>
    </row>
    <row r="4294" spans="4:4" x14ac:dyDescent="0.2">
      <c r="D4294" s="167"/>
    </row>
    <row r="4295" spans="4:4" x14ac:dyDescent="0.2">
      <c r="D4295" s="167"/>
    </row>
    <row r="4296" spans="4:4" x14ac:dyDescent="0.2">
      <c r="D4296" s="167"/>
    </row>
    <row r="4297" spans="4:4" x14ac:dyDescent="0.2">
      <c r="D4297" s="167"/>
    </row>
    <row r="4298" spans="4:4" x14ac:dyDescent="0.2">
      <c r="D4298" s="167"/>
    </row>
    <row r="4299" spans="4:4" x14ac:dyDescent="0.2">
      <c r="D4299" s="167"/>
    </row>
    <row r="4300" spans="4:4" x14ac:dyDescent="0.2">
      <c r="D4300" s="167"/>
    </row>
    <row r="4301" spans="4:4" x14ac:dyDescent="0.2">
      <c r="D4301" s="167"/>
    </row>
    <row r="4302" spans="4:4" x14ac:dyDescent="0.2">
      <c r="D4302" s="167"/>
    </row>
    <row r="4303" spans="4:4" x14ac:dyDescent="0.2">
      <c r="D4303" s="167"/>
    </row>
    <row r="4304" spans="4:4" x14ac:dyDescent="0.2">
      <c r="D4304" s="167"/>
    </row>
    <row r="4305" spans="4:4" x14ac:dyDescent="0.2">
      <c r="D4305" s="167"/>
    </row>
    <row r="4306" spans="4:4" x14ac:dyDescent="0.2">
      <c r="D4306" s="167"/>
    </row>
    <row r="4307" spans="4:4" x14ac:dyDescent="0.2">
      <c r="D4307" s="167"/>
    </row>
    <row r="4308" spans="4:4" x14ac:dyDescent="0.2">
      <c r="D4308" s="167"/>
    </row>
    <row r="4309" spans="4:4" x14ac:dyDescent="0.2">
      <c r="D4309" s="167"/>
    </row>
    <row r="4310" spans="4:4" x14ac:dyDescent="0.2">
      <c r="D4310" s="167"/>
    </row>
    <row r="4311" spans="4:4" x14ac:dyDescent="0.2">
      <c r="D4311" s="167"/>
    </row>
    <row r="4312" spans="4:4" x14ac:dyDescent="0.2">
      <c r="D4312" s="167"/>
    </row>
    <row r="4313" spans="4:4" x14ac:dyDescent="0.2">
      <c r="D4313" s="167"/>
    </row>
    <row r="4314" spans="4:4" x14ac:dyDescent="0.2">
      <c r="D4314" s="167"/>
    </row>
    <row r="4315" spans="4:4" x14ac:dyDescent="0.2">
      <c r="D4315" s="167"/>
    </row>
    <row r="4316" spans="4:4" x14ac:dyDescent="0.2">
      <c r="D4316" s="167"/>
    </row>
    <row r="4317" spans="4:4" x14ac:dyDescent="0.2">
      <c r="D4317" s="167"/>
    </row>
    <row r="4318" spans="4:4" x14ac:dyDescent="0.2">
      <c r="D4318" s="167"/>
    </row>
    <row r="4319" spans="4:4" x14ac:dyDescent="0.2">
      <c r="D4319" s="167"/>
    </row>
    <row r="4320" spans="4:4" x14ac:dyDescent="0.2">
      <c r="D4320" s="167"/>
    </row>
    <row r="4321" spans="4:4" x14ac:dyDescent="0.2">
      <c r="D4321" s="167"/>
    </row>
    <row r="4322" spans="4:4" x14ac:dyDescent="0.2">
      <c r="D4322" s="167"/>
    </row>
    <row r="4323" spans="4:4" x14ac:dyDescent="0.2">
      <c r="D4323" s="167"/>
    </row>
    <row r="4324" spans="4:4" x14ac:dyDescent="0.2">
      <c r="D4324" s="167"/>
    </row>
    <row r="4325" spans="4:4" x14ac:dyDescent="0.2">
      <c r="D4325" s="167"/>
    </row>
    <row r="4326" spans="4:4" x14ac:dyDescent="0.2">
      <c r="D4326" s="167"/>
    </row>
    <row r="4327" spans="4:4" x14ac:dyDescent="0.2">
      <c r="D4327" s="167"/>
    </row>
    <row r="4328" spans="4:4" x14ac:dyDescent="0.2">
      <c r="D4328" s="167"/>
    </row>
    <row r="4329" spans="4:4" x14ac:dyDescent="0.2">
      <c r="D4329" s="167"/>
    </row>
    <row r="4330" spans="4:4" x14ac:dyDescent="0.2">
      <c r="D4330" s="167"/>
    </row>
    <row r="4331" spans="4:4" x14ac:dyDescent="0.2">
      <c r="D4331" s="167"/>
    </row>
    <row r="4332" spans="4:4" x14ac:dyDescent="0.2">
      <c r="D4332" s="167"/>
    </row>
    <row r="4333" spans="4:4" x14ac:dyDescent="0.2">
      <c r="D4333" s="167"/>
    </row>
    <row r="4334" spans="4:4" x14ac:dyDescent="0.2">
      <c r="D4334" s="167"/>
    </row>
    <row r="4335" spans="4:4" x14ac:dyDescent="0.2">
      <c r="D4335" s="167"/>
    </row>
    <row r="4336" spans="4:4" x14ac:dyDescent="0.2">
      <c r="D4336" s="167"/>
    </row>
    <row r="4337" spans="4:4" x14ac:dyDescent="0.2">
      <c r="D4337" s="167"/>
    </row>
    <row r="4338" spans="4:4" x14ac:dyDescent="0.2">
      <c r="D4338" s="167"/>
    </row>
    <row r="4339" spans="4:4" x14ac:dyDescent="0.2">
      <c r="D4339" s="167"/>
    </row>
    <row r="4340" spans="4:4" x14ac:dyDescent="0.2">
      <c r="D4340" s="167"/>
    </row>
    <row r="4341" spans="4:4" x14ac:dyDescent="0.2">
      <c r="D4341" s="167"/>
    </row>
    <row r="4342" spans="4:4" x14ac:dyDescent="0.2">
      <c r="D4342" s="167"/>
    </row>
    <row r="4343" spans="4:4" x14ac:dyDescent="0.2">
      <c r="D4343" s="167"/>
    </row>
    <row r="4344" spans="4:4" x14ac:dyDescent="0.2">
      <c r="D4344" s="167"/>
    </row>
    <row r="4345" spans="4:4" x14ac:dyDescent="0.2">
      <c r="D4345" s="167"/>
    </row>
    <row r="4346" spans="4:4" x14ac:dyDescent="0.2">
      <c r="D4346" s="167"/>
    </row>
    <row r="4347" spans="4:4" x14ac:dyDescent="0.2">
      <c r="D4347" s="167"/>
    </row>
    <row r="4348" spans="4:4" x14ac:dyDescent="0.2">
      <c r="D4348" s="167"/>
    </row>
    <row r="4349" spans="4:4" x14ac:dyDescent="0.2">
      <c r="D4349" s="167"/>
    </row>
    <row r="4350" spans="4:4" x14ac:dyDescent="0.2">
      <c r="D4350" s="167"/>
    </row>
    <row r="4351" spans="4:4" x14ac:dyDescent="0.2">
      <c r="D4351" s="167"/>
    </row>
    <row r="4352" spans="4:4" x14ac:dyDescent="0.2">
      <c r="D4352" s="167"/>
    </row>
    <row r="4353" spans="4:4" x14ac:dyDescent="0.2">
      <c r="D4353" s="167"/>
    </row>
    <row r="4354" spans="4:4" x14ac:dyDescent="0.2">
      <c r="D4354" s="167"/>
    </row>
    <row r="4355" spans="4:4" x14ac:dyDescent="0.2">
      <c r="D4355" s="167"/>
    </row>
    <row r="4356" spans="4:4" x14ac:dyDescent="0.2">
      <c r="D4356" s="167"/>
    </row>
    <row r="4357" spans="4:4" x14ac:dyDescent="0.2">
      <c r="D4357" s="167"/>
    </row>
    <row r="4358" spans="4:4" x14ac:dyDescent="0.2">
      <c r="D4358" s="167"/>
    </row>
    <row r="4359" spans="4:4" x14ac:dyDescent="0.2">
      <c r="D4359" s="167"/>
    </row>
    <row r="4360" spans="4:4" x14ac:dyDescent="0.2">
      <c r="D4360" s="167"/>
    </row>
    <row r="4361" spans="4:4" x14ac:dyDescent="0.2">
      <c r="D4361" s="167"/>
    </row>
    <row r="4362" spans="4:4" x14ac:dyDescent="0.2">
      <c r="D4362" s="167"/>
    </row>
    <row r="4363" spans="4:4" x14ac:dyDescent="0.2">
      <c r="D4363" s="167"/>
    </row>
    <row r="4364" spans="4:4" x14ac:dyDescent="0.2">
      <c r="D4364" s="167"/>
    </row>
    <row r="4365" spans="4:4" x14ac:dyDescent="0.2">
      <c r="D4365" s="167"/>
    </row>
    <row r="4366" spans="4:4" x14ac:dyDescent="0.2">
      <c r="D4366" s="167"/>
    </row>
    <row r="4367" spans="4:4" x14ac:dyDescent="0.2">
      <c r="D4367" s="167"/>
    </row>
    <row r="4368" spans="4:4" x14ac:dyDescent="0.2">
      <c r="D4368" s="167"/>
    </row>
    <row r="4369" spans="4:4" x14ac:dyDescent="0.2">
      <c r="D4369" s="167"/>
    </row>
    <row r="4370" spans="4:4" x14ac:dyDescent="0.2">
      <c r="D4370" s="167"/>
    </row>
    <row r="4371" spans="4:4" x14ac:dyDescent="0.2">
      <c r="D4371" s="167"/>
    </row>
    <row r="4372" spans="4:4" x14ac:dyDescent="0.2">
      <c r="D4372" s="167"/>
    </row>
    <row r="4373" spans="4:4" x14ac:dyDescent="0.2">
      <c r="D4373" s="167"/>
    </row>
    <row r="4374" spans="4:4" x14ac:dyDescent="0.2">
      <c r="D4374" s="167"/>
    </row>
    <row r="4375" spans="4:4" x14ac:dyDescent="0.2">
      <c r="D4375" s="167"/>
    </row>
    <row r="4376" spans="4:4" x14ac:dyDescent="0.2">
      <c r="D4376" s="167"/>
    </row>
    <row r="4377" spans="4:4" x14ac:dyDescent="0.2">
      <c r="D4377" s="167"/>
    </row>
    <row r="4378" spans="4:4" x14ac:dyDescent="0.2">
      <c r="D4378" s="167"/>
    </row>
    <row r="4379" spans="4:4" x14ac:dyDescent="0.2">
      <c r="D4379" s="167"/>
    </row>
    <row r="4380" spans="4:4" x14ac:dyDescent="0.2">
      <c r="D4380" s="167"/>
    </row>
    <row r="4381" spans="4:4" x14ac:dyDescent="0.2">
      <c r="D4381" s="167"/>
    </row>
    <row r="4382" spans="4:4" x14ac:dyDescent="0.2">
      <c r="D4382" s="167"/>
    </row>
    <row r="4383" spans="4:4" x14ac:dyDescent="0.2">
      <c r="D4383" s="167"/>
    </row>
    <row r="4384" spans="4:4" x14ac:dyDescent="0.2">
      <c r="D4384" s="167"/>
    </row>
    <row r="4385" spans="4:4" x14ac:dyDescent="0.2">
      <c r="D4385" s="167"/>
    </row>
    <row r="4386" spans="4:4" x14ac:dyDescent="0.2">
      <c r="D4386" s="167"/>
    </row>
    <row r="4387" spans="4:4" x14ac:dyDescent="0.2">
      <c r="D4387" s="167"/>
    </row>
    <row r="4388" spans="4:4" x14ac:dyDescent="0.2">
      <c r="D4388" s="167"/>
    </row>
    <row r="4389" spans="4:4" x14ac:dyDescent="0.2">
      <c r="D4389" s="167"/>
    </row>
    <row r="4390" spans="4:4" x14ac:dyDescent="0.2">
      <c r="D4390" s="167"/>
    </row>
    <row r="4391" spans="4:4" x14ac:dyDescent="0.2">
      <c r="D4391" s="167"/>
    </row>
    <row r="4392" spans="4:4" x14ac:dyDescent="0.2">
      <c r="D4392" s="167"/>
    </row>
    <row r="4393" spans="4:4" x14ac:dyDescent="0.2">
      <c r="D4393" s="167"/>
    </row>
    <row r="4394" spans="4:4" x14ac:dyDescent="0.2">
      <c r="D4394" s="167"/>
    </row>
    <row r="4395" spans="4:4" x14ac:dyDescent="0.2">
      <c r="D4395" s="167"/>
    </row>
    <row r="4396" spans="4:4" x14ac:dyDescent="0.2">
      <c r="D4396" s="167"/>
    </row>
    <row r="4397" spans="4:4" x14ac:dyDescent="0.2">
      <c r="D4397" s="167"/>
    </row>
    <row r="4398" spans="4:4" x14ac:dyDescent="0.2">
      <c r="D4398" s="167"/>
    </row>
    <row r="4399" spans="4:4" x14ac:dyDescent="0.2">
      <c r="D4399" s="167"/>
    </row>
    <row r="4400" spans="4:4" x14ac:dyDescent="0.2">
      <c r="D4400" s="167"/>
    </row>
    <row r="4401" spans="4:4" x14ac:dyDescent="0.2">
      <c r="D4401" s="167"/>
    </row>
    <row r="4402" spans="4:4" x14ac:dyDescent="0.2">
      <c r="D4402" s="167"/>
    </row>
    <row r="4403" spans="4:4" x14ac:dyDescent="0.2">
      <c r="D4403" s="167"/>
    </row>
    <row r="4404" spans="4:4" x14ac:dyDescent="0.2">
      <c r="D4404" s="167"/>
    </row>
    <row r="4405" spans="4:4" x14ac:dyDescent="0.2">
      <c r="D4405" s="167"/>
    </row>
    <row r="4406" spans="4:4" x14ac:dyDescent="0.2">
      <c r="D4406" s="167"/>
    </row>
    <row r="4407" spans="4:4" x14ac:dyDescent="0.2">
      <c r="D4407" s="167"/>
    </row>
    <row r="4408" spans="4:4" x14ac:dyDescent="0.2">
      <c r="D4408" s="167"/>
    </row>
    <row r="4409" spans="4:4" x14ac:dyDescent="0.2">
      <c r="D4409" s="167"/>
    </row>
    <row r="4410" spans="4:4" x14ac:dyDescent="0.2">
      <c r="D4410" s="167"/>
    </row>
    <row r="4411" spans="4:4" x14ac:dyDescent="0.2">
      <c r="D4411" s="167"/>
    </row>
    <row r="4412" spans="4:4" x14ac:dyDescent="0.2">
      <c r="D4412" s="167"/>
    </row>
    <row r="4413" spans="4:4" x14ac:dyDescent="0.2">
      <c r="D4413" s="167"/>
    </row>
    <row r="4414" spans="4:4" x14ac:dyDescent="0.2">
      <c r="D4414" s="167"/>
    </row>
    <row r="4415" spans="4:4" x14ac:dyDescent="0.2">
      <c r="D4415" s="167"/>
    </row>
    <row r="4416" spans="4:4" x14ac:dyDescent="0.2">
      <c r="D4416" s="167"/>
    </row>
    <row r="4417" spans="4:4" x14ac:dyDescent="0.2">
      <c r="D4417" s="167"/>
    </row>
    <row r="4418" spans="4:4" x14ac:dyDescent="0.2">
      <c r="D4418" s="167"/>
    </row>
    <row r="4419" spans="4:4" x14ac:dyDescent="0.2">
      <c r="D4419" s="167"/>
    </row>
    <row r="4420" spans="4:4" x14ac:dyDescent="0.2">
      <c r="D4420" s="167"/>
    </row>
    <row r="4421" spans="4:4" x14ac:dyDescent="0.2">
      <c r="D4421" s="167"/>
    </row>
    <row r="4422" spans="4:4" x14ac:dyDescent="0.2">
      <c r="D4422" s="167"/>
    </row>
    <row r="4423" spans="4:4" x14ac:dyDescent="0.2">
      <c r="D4423" s="167"/>
    </row>
    <row r="4424" spans="4:4" x14ac:dyDescent="0.2">
      <c r="D4424" s="167"/>
    </row>
    <row r="4425" spans="4:4" x14ac:dyDescent="0.2">
      <c r="D4425" s="167"/>
    </row>
    <row r="4426" spans="4:4" x14ac:dyDescent="0.2">
      <c r="D4426" s="167"/>
    </row>
    <row r="4427" spans="4:4" x14ac:dyDescent="0.2">
      <c r="D4427" s="167"/>
    </row>
    <row r="4428" spans="4:4" x14ac:dyDescent="0.2">
      <c r="D4428" s="167"/>
    </row>
    <row r="4429" spans="4:4" x14ac:dyDescent="0.2">
      <c r="D4429" s="167"/>
    </row>
    <row r="4430" spans="4:4" x14ac:dyDescent="0.2">
      <c r="D4430" s="167"/>
    </row>
    <row r="4431" spans="4:4" x14ac:dyDescent="0.2">
      <c r="D4431" s="167"/>
    </row>
    <row r="4432" spans="4:4" x14ac:dyDescent="0.2">
      <c r="D4432" s="167"/>
    </row>
    <row r="4433" spans="4:4" x14ac:dyDescent="0.2">
      <c r="D4433" s="167"/>
    </row>
    <row r="4434" spans="4:4" x14ac:dyDescent="0.2">
      <c r="D4434" s="167"/>
    </row>
    <row r="4435" spans="4:4" x14ac:dyDescent="0.2">
      <c r="D4435" s="167"/>
    </row>
    <row r="4436" spans="4:4" x14ac:dyDescent="0.2">
      <c r="D4436" s="167"/>
    </row>
    <row r="4437" spans="4:4" x14ac:dyDescent="0.2">
      <c r="D4437" s="167"/>
    </row>
    <row r="4438" spans="4:4" x14ac:dyDescent="0.2">
      <c r="D4438" s="167"/>
    </row>
    <row r="4439" spans="4:4" x14ac:dyDescent="0.2">
      <c r="D4439" s="167"/>
    </row>
    <row r="4440" spans="4:4" x14ac:dyDescent="0.2">
      <c r="D4440" s="167"/>
    </row>
    <row r="4441" spans="4:4" x14ac:dyDescent="0.2">
      <c r="D4441" s="167"/>
    </row>
    <row r="4442" spans="4:4" x14ac:dyDescent="0.2">
      <c r="D4442" s="167"/>
    </row>
    <row r="4443" spans="4:4" x14ac:dyDescent="0.2">
      <c r="D4443" s="167"/>
    </row>
    <row r="4444" spans="4:4" x14ac:dyDescent="0.2">
      <c r="D4444" s="167"/>
    </row>
    <row r="4445" spans="4:4" x14ac:dyDescent="0.2">
      <c r="D4445" s="167"/>
    </row>
    <row r="4446" spans="4:4" x14ac:dyDescent="0.2">
      <c r="D4446" s="167"/>
    </row>
    <row r="4447" spans="4:4" x14ac:dyDescent="0.2">
      <c r="D4447" s="167"/>
    </row>
    <row r="4448" spans="4:4" x14ac:dyDescent="0.2">
      <c r="D4448" s="167"/>
    </row>
    <row r="4449" spans="4:4" x14ac:dyDescent="0.2">
      <c r="D4449" s="167"/>
    </row>
    <row r="4450" spans="4:4" x14ac:dyDescent="0.2">
      <c r="D4450" s="167"/>
    </row>
    <row r="4451" spans="4:4" x14ac:dyDescent="0.2">
      <c r="D4451" s="167"/>
    </row>
    <row r="4452" spans="4:4" x14ac:dyDescent="0.2">
      <c r="D4452" s="167"/>
    </row>
    <row r="4453" spans="4:4" x14ac:dyDescent="0.2">
      <c r="D4453" s="167"/>
    </row>
    <row r="4454" spans="4:4" x14ac:dyDescent="0.2">
      <c r="D4454" s="167"/>
    </row>
    <row r="4455" spans="4:4" x14ac:dyDescent="0.2">
      <c r="D4455" s="167"/>
    </row>
    <row r="4456" spans="4:4" x14ac:dyDescent="0.2">
      <c r="D4456" s="167"/>
    </row>
    <row r="4457" spans="4:4" x14ac:dyDescent="0.2">
      <c r="D4457" s="167"/>
    </row>
    <row r="4458" spans="4:4" x14ac:dyDescent="0.2">
      <c r="D4458" s="167"/>
    </row>
    <row r="4459" spans="4:4" x14ac:dyDescent="0.2">
      <c r="D4459" s="167"/>
    </row>
    <row r="4460" spans="4:4" x14ac:dyDescent="0.2">
      <c r="D4460" s="167"/>
    </row>
    <row r="4461" spans="4:4" x14ac:dyDescent="0.2">
      <c r="D4461" s="167"/>
    </row>
    <row r="4462" spans="4:4" x14ac:dyDescent="0.2">
      <c r="D4462" s="167"/>
    </row>
    <row r="4463" spans="4:4" x14ac:dyDescent="0.2">
      <c r="D4463" s="167"/>
    </row>
    <row r="4464" spans="4:4" x14ac:dyDescent="0.2">
      <c r="D4464" s="167"/>
    </row>
    <row r="4465" spans="4:4" x14ac:dyDescent="0.2">
      <c r="D4465" s="167"/>
    </row>
    <row r="4466" spans="4:4" x14ac:dyDescent="0.2">
      <c r="D4466" s="167"/>
    </row>
    <row r="4467" spans="4:4" x14ac:dyDescent="0.2">
      <c r="D4467" s="167"/>
    </row>
    <row r="4468" spans="4:4" x14ac:dyDescent="0.2">
      <c r="D4468" s="167"/>
    </row>
    <row r="4469" spans="4:4" x14ac:dyDescent="0.2">
      <c r="D4469" s="167"/>
    </row>
    <row r="4470" spans="4:4" x14ac:dyDescent="0.2">
      <c r="D4470" s="167"/>
    </row>
    <row r="4471" spans="4:4" x14ac:dyDescent="0.2">
      <c r="D4471" s="167"/>
    </row>
    <row r="4472" spans="4:4" x14ac:dyDescent="0.2">
      <c r="D4472" s="167"/>
    </row>
    <row r="4473" spans="4:4" x14ac:dyDescent="0.2">
      <c r="D4473" s="167"/>
    </row>
    <row r="4474" spans="4:4" x14ac:dyDescent="0.2">
      <c r="D4474" s="167"/>
    </row>
    <row r="4475" spans="4:4" x14ac:dyDescent="0.2">
      <c r="D4475" s="167"/>
    </row>
    <row r="4476" spans="4:4" x14ac:dyDescent="0.2">
      <c r="D4476" s="167"/>
    </row>
    <row r="4477" spans="4:4" x14ac:dyDescent="0.2">
      <c r="D4477" s="167"/>
    </row>
    <row r="4478" spans="4:4" x14ac:dyDescent="0.2">
      <c r="D4478" s="167"/>
    </row>
    <row r="4479" spans="4:4" x14ac:dyDescent="0.2">
      <c r="D4479" s="167"/>
    </row>
    <row r="4480" spans="4:4" x14ac:dyDescent="0.2">
      <c r="D4480" s="167"/>
    </row>
    <row r="4481" spans="4:4" x14ac:dyDescent="0.2">
      <c r="D4481" s="167"/>
    </row>
    <row r="4482" spans="4:4" x14ac:dyDescent="0.2">
      <c r="D4482" s="167"/>
    </row>
    <row r="4483" spans="4:4" x14ac:dyDescent="0.2">
      <c r="D4483" s="167"/>
    </row>
    <row r="4484" spans="4:4" x14ac:dyDescent="0.2">
      <c r="D4484" s="167"/>
    </row>
    <row r="4485" spans="4:4" x14ac:dyDescent="0.2">
      <c r="D4485" s="167"/>
    </row>
    <row r="4486" spans="4:4" x14ac:dyDescent="0.2">
      <c r="D4486" s="167"/>
    </row>
    <row r="4487" spans="4:4" x14ac:dyDescent="0.2">
      <c r="D4487" s="167"/>
    </row>
    <row r="4488" spans="4:4" x14ac:dyDescent="0.2">
      <c r="D4488" s="167"/>
    </row>
    <row r="4489" spans="4:4" x14ac:dyDescent="0.2">
      <c r="D4489" s="167"/>
    </row>
    <row r="4490" spans="4:4" x14ac:dyDescent="0.2">
      <c r="D4490" s="167"/>
    </row>
    <row r="4491" spans="4:4" x14ac:dyDescent="0.2">
      <c r="D4491" s="167"/>
    </row>
    <row r="4492" spans="4:4" x14ac:dyDescent="0.2">
      <c r="D4492" s="167"/>
    </row>
    <row r="4493" spans="4:4" x14ac:dyDescent="0.2">
      <c r="D4493" s="167"/>
    </row>
    <row r="4494" spans="4:4" x14ac:dyDescent="0.2">
      <c r="D4494" s="167"/>
    </row>
    <row r="4495" spans="4:4" x14ac:dyDescent="0.2">
      <c r="D4495" s="167"/>
    </row>
    <row r="4496" spans="4:4" x14ac:dyDescent="0.2">
      <c r="D4496" s="167"/>
    </row>
    <row r="4497" spans="4:4" x14ac:dyDescent="0.2">
      <c r="D4497" s="167"/>
    </row>
    <row r="4498" spans="4:4" x14ac:dyDescent="0.2">
      <c r="D4498" s="167"/>
    </row>
    <row r="4499" spans="4:4" x14ac:dyDescent="0.2">
      <c r="D4499" s="167"/>
    </row>
    <row r="4500" spans="4:4" x14ac:dyDescent="0.2">
      <c r="D4500" s="167"/>
    </row>
    <row r="4501" spans="4:4" x14ac:dyDescent="0.2">
      <c r="D4501" s="167"/>
    </row>
    <row r="4502" spans="4:4" x14ac:dyDescent="0.2">
      <c r="D4502" s="167"/>
    </row>
    <row r="4503" spans="4:4" x14ac:dyDescent="0.2">
      <c r="D4503" s="167"/>
    </row>
    <row r="4504" spans="4:4" x14ac:dyDescent="0.2">
      <c r="D4504" s="167"/>
    </row>
    <row r="4505" spans="4:4" x14ac:dyDescent="0.2">
      <c r="D4505" s="167"/>
    </row>
    <row r="4506" spans="4:4" x14ac:dyDescent="0.2">
      <c r="D4506" s="167"/>
    </row>
    <row r="4507" spans="4:4" x14ac:dyDescent="0.2">
      <c r="D4507" s="167"/>
    </row>
    <row r="4508" spans="4:4" x14ac:dyDescent="0.2">
      <c r="D4508" s="167"/>
    </row>
    <row r="4509" spans="4:4" x14ac:dyDescent="0.2">
      <c r="D4509" s="167"/>
    </row>
    <row r="4510" spans="4:4" x14ac:dyDescent="0.2">
      <c r="D4510" s="167"/>
    </row>
    <row r="4511" spans="4:4" x14ac:dyDescent="0.2">
      <c r="D4511" s="167"/>
    </row>
    <row r="4512" spans="4:4" x14ac:dyDescent="0.2">
      <c r="D4512" s="167"/>
    </row>
    <row r="4513" spans="4:4" x14ac:dyDescent="0.2">
      <c r="D4513" s="167"/>
    </row>
    <row r="4514" spans="4:4" x14ac:dyDescent="0.2">
      <c r="D4514" s="167"/>
    </row>
    <row r="4515" spans="4:4" x14ac:dyDescent="0.2">
      <c r="D4515" s="167"/>
    </row>
    <row r="4516" spans="4:4" x14ac:dyDescent="0.2">
      <c r="D4516" s="167"/>
    </row>
    <row r="4517" spans="4:4" x14ac:dyDescent="0.2">
      <c r="D4517" s="167"/>
    </row>
    <row r="4518" spans="4:4" x14ac:dyDescent="0.2">
      <c r="D4518" s="167"/>
    </row>
    <row r="4519" spans="4:4" x14ac:dyDescent="0.2">
      <c r="D4519" s="167"/>
    </row>
    <row r="4520" spans="4:4" x14ac:dyDescent="0.2">
      <c r="D4520" s="167"/>
    </row>
    <row r="4521" spans="4:4" x14ac:dyDescent="0.2">
      <c r="D4521" s="167"/>
    </row>
    <row r="4522" spans="4:4" x14ac:dyDescent="0.2">
      <c r="D4522" s="167"/>
    </row>
    <row r="4523" spans="4:4" x14ac:dyDescent="0.2">
      <c r="D4523" s="167"/>
    </row>
    <row r="4524" spans="4:4" x14ac:dyDescent="0.2">
      <c r="D4524" s="167"/>
    </row>
    <row r="4525" spans="4:4" x14ac:dyDescent="0.2">
      <c r="D4525" s="167"/>
    </row>
    <row r="4526" spans="4:4" x14ac:dyDescent="0.2">
      <c r="D4526" s="167"/>
    </row>
    <row r="4527" spans="4:4" x14ac:dyDescent="0.2">
      <c r="D4527" s="167"/>
    </row>
    <row r="4528" spans="4:4" x14ac:dyDescent="0.2">
      <c r="D4528" s="167"/>
    </row>
    <row r="4529" spans="4:4" x14ac:dyDescent="0.2">
      <c r="D4529" s="167"/>
    </row>
    <row r="4530" spans="4:4" x14ac:dyDescent="0.2">
      <c r="D4530" s="167"/>
    </row>
    <row r="4531" spans="4:4" x14ac:dyDescent="0.2">
      <c r="D4531" s="167"/>
    </row>
    <row r="4532" spans="4:4" x14ac:dyDescent="0.2">
      <c r="D4532" s="167"/>
    </row>
    <row r="4533" spans="4:4" x14ac:dyDescent="0.2">
      <c r="D4533" s="167"/>
    </row>
    <row r="4534" spans="4:4" x14ac:dyDescent="0.2">
      <c r="D4534" s="167"/>
    </row>
    <row r="4535" spans="4:4" x14ac:dyDescent="0.2">
      <c r="D4535" s="167"/>
    </row>
    <row r="4536" spans="4:4" x14ac:dyDescent="0.2">
      <c r="D4536" s="167"/>
    </row>
    <row r="4537" spans="4:4" x14ac:dyDescent="0.2">
      <c r="D4537" s="167"/>
    </row>
    <row r="4538" spans="4:4" x14ac:dyDescent="0.2">
      <c r="D4538" s="167"/>
    </row>
    <row r="4539" spans="4:4" x14ac:dyDescent="0.2">
      <c r="D4539" s="167"/>
    </row>
    <row r="4540" spans="4:4" x14ac:dyDescent="0.2">
      <c r="D4540" s="167"/>
    </row>
    <row r="4541" spans="4:4" x14ac:dyDescent="0.2">
      <c r="D4541" s="167"/>
    </row>
    <row r="4542" spans="4:4" x14ac:dyDescent="0.2">
      <c r="D4542" s="167"/>
    </row>
    <row r="4543" spans="4:4" x14ac:dyDescent="0.2">
      <c r="D4543" s="167"/>
    </row>
    <row r="4544" spans="4:4" x14ac:dyDescent="0.2">
      <c r="D4544" s="167"/>
    </row>
    <row r="4545" spans="4:4" x14ac:dyDescent="0.2">
      <c r="D4545" s="167"/>
    </row>
    <row r="4546" spans="4:4" x14ac:dyDescent="0.2">
      <c r="D4546" s="167"/>
    </row>
    <row r="4547" spans="4:4" x14ac:dyDescent="0.2">
      <c r="D4547" s="167"/>
    </row>
    <row r="4548" spans="4:4" x14ac:dyDescent="0.2">
      <c r="D4548" s="167"/>
    </row>
    <row r="4549" spans="4:4" x14ac:dyDescent="0.2">
      <c r="D4549" s="167"/>
    </row>
    <row r="4550" spans="4:4" x14ac:dyDescent="0.2">
      <c r="D4550" s="167"/>
    </row>
    <row r="4551" spans="4:4" x14ac:dyDescent="0.2">
      <c r="D4551" s="167"/>
    </row>
    <row r="4552" spans="4:4" x14ac:dyDescent="0.2">
      <c r="D4552" s="167"/>
    </row>
    <row r="4553" spans="4:4" x14ac:dyDescent="0.2">
      <c r="D4553" s="167"/>
    </row>
    <row r="4554" spans="4:4" x14ac:dyDescent="0.2">
      <c r="D4554" s="167"/>
    </row>
    <row r="4555" spans="4:4" x14ac:dyDescent="0.2">
      <c r="D4555" s="167"/>
    </row>
    <row r="4556" spans="4:4" x14ac:dyDescent="0.2">
      <c r="D4556" s="167"/>
    </row>
    <row r="4557" spans="4:4" x14ac:dyDescent="0.2">
      <c r="D4557" s="167"/>
    </row>
    <row r="4558" spans="4:4" x14ac:dyDescent="0.2">
      <c r="D4558" s="167"/>
    </row>
    <row r="4559" spans="4:4" x14ac:dyDescent="0.2">
      <c r="D4559" s="167"/>
    </row>
    <row r="4560" spans="4:4" x14ac:dyDescent="0.2">
      <c r="D4560" s="167"/>
    </row>
    <row r="4561" spans="4:4" x14ac:dyDescent="0.2">
      <c r="D4561" s="167"/>
    </row>
    <row r="4562" spans="4:4" x14ac:dyDescent="0.2">
      <c r="D4562" s="167"/>
    </row>
    <row r="4563" spans="4:4" x14ac:dyDescent="0.2">
      <c r="D4563" s="167"/>
    </row>
    <row r="4564" spans="4:4" x14ac:dyDescent="0.2">
      <c r="D4564" s="167"/>
    </row>
    <row r="4565" spans="4:4" x14ac:dyDescent="0.2">
      <c r="D4565" s="167"/>
    </row>
    <row r="4566" spans="4:4" x14ac:dyDescent="0.2">
      <c r="D4566" s="167"/>
    </row>
    <row r="4567" spans="4:4" x14ac:dyDescent="0.2">
      <c r="D4567" s="167"/>
    </row>
    <row r="4568" spans="4:4" x14ac:dyDescent="0.2">
      <c r="D4568" s="167"/>
    </row>
    <row r="4569" spans="4:4" x14ac:dyDescent="0.2">
      <c r="D4569" s="167"/>
    </row>
    <row r="4570" spans="4:4" x14ac:dyDescent="0.2">
      <c r="D4570" s="167"/>
    </row>
    <row r="4571" spans="4:4" x14ac:dyDescent="0.2">
      <c r="D4571" s="167"/>
    </row>
    <row r="4572" spans="4:4" x14ac:dyDescent="0.2">
      <c r="D4572" s="167"/>
    </row>
    <row r="4573" spans="4:4" x14ac:dyDescent="0.2">
      <c r="D4573" s="167"/>
    </row>
    <row r="4574" spans="4:4" x14ac:dyDescent="0.2">
      <c r="D4574" s="167"/>
    </row>
    <row r="4575" spans="4:4" x14ac:dyDescent="0.2">
      <c r="D4575" s="167"/>
    </row>
    <row r="4576" spans="4:4" x14ac:dyDescent="0.2">
      <c r="D4576" s="167"/>
    </row>
    <row r="4577" spans="4:4" x14ac:dyDescent="0.2">
      <c r="D4577" s="167"/>
    </row>
    <row r="4578" spans="4:4" x14ac:dyDescent="0.2">
      <c r="D4578" s="167"/>
    </row>
    <row r="4579" spans="4:4" x14ac:dyDescent="0.2">
      <c r="D4579" s="167"/>
    </row>
    <row r="4580" spans="4:4" x14ac:dyDescent="0.2">
      <c r="D4580" s="167"/>
    </row>
    <row r="4581" spans="4:4" x14ac:dyDescent="0.2">
      <c r="D4581" s="167"/>
    </row>
    <row r="4582" spans="4:4" x14ac:dyDescent="0.2">
      <c r="D4582" s="167"/>
    </row>
    <row r="4583" spans="4:4" x14ac:dyDescent="0.2">
      <c r="D4583" s="167"/>
    </row>
    <row r="4584" spans="4:4" x14ac:dyDescent="0.2">
      <c r="D4584" s="167"/>
    </row>
    <row r="4585" spans="4:4" x14ac:dyDescent="0.2">
      <c r="D4585" s="167"/>
    </row>
    <row r="4586" spans="4:4" x14ac:dyDescent="0.2">
      <c r="D4586" s="167"/>
    </row>
    <row r="4587" spans="4:4" x14ac:dyDescent="0.2">
      <c r="D4587" s="167"/>
    </row>
    <row r="4588" spans="4:4" x14ac:dyDescent="0.2">
      <c r="D4588" s="167"/>
    </row>
    <row r="4589" spans="4:4" x14ac:dyDescent="0.2">
      <c r="D4589" s="167"/>
    </row>
    <row r="4590" spans="4:4" x14ac:dyDescent="0.2">
      <c r="D4590" s="167"/>
    </row>
    <row r="4591" spans="4:4" x14ac:dyDescent="0.2">
      <c r="D4591" s="167"/>
    </row>
    <row r="4592" spans="4:4" x14ac:dyDescent="0.2">
      <c r="D4592" s="167"/>
    </row>
    <row r="4593" spans="4:4" x14ac:dyDescent="0.2">
      <c r="D4593" s="167"/>
    </row>
    <row r="4594" spans="4:4" x14ac:dyDescent="0.2">
      <c r="D4594" s="167"/>
    </row>
    <row r="4595" spans="4:4" x14ac:dyDescent="0.2">
      <c r="D4595" s="167"/>
    </row>
    <row r="4596" spans="4:4" x14ac:dyDescent="0.2">
      <c r="D4596" s="167"/>
    </row>
    <row r="4597" spans="4:4" x14ac:dyDescent="0.2">
      <c r="D4597" s="167"/>
    </row>
    <row r="4598" spans="4:4" x14ac:dyDescent="0.2">
      <c r="D4598" s="167"/>
    </row>
    <row r="4599" spans="4:4" x14ac:dyDescent="0.2">
      <c r="D4599" s="167"/>
    </row>
    <row r="4600" spans="4:4" x14ac:dyDescent="0.2">
      <c r="D4600" s="167"/>
    </row>
    <row r="4601" spans="4:4" x14ac:dyDescent="0.2">
      <c r="D4601" s="167"/>
    </row>
    <row r="4602" spans="4:4" x14ac:dyDescent="0.2">
      <c r="D4602" s="167"/>
    </row>
    <row r="4603" spans="4:4" x14ac:dyDescent="0.2">
      <c r="D4603" s="167"/>
    </row>
    <row r="4604" spans="4:4" x14ac:dyDescent="0.2">
      <c r="D4604" s="167"/>
    </row>
    <row r="4605" spans="4:4" x14ac:dyDescent="0.2">
      <c r="D4605" s="167"/>
    </row>
    <row r="4606" spans="4:4" x14ac:dyDescent="0.2">
      <c r="D4606" s="167"/>
    </row>
    <row r="4607" spans="4:4" x14ac:dyDescent="0.2">
      <c r="D4607" s="167"/>
    </row>
    <row r="4608" spans="4:4" x14ac:dyDescent="0.2">
      <c r="D4608" s="167"/>
    </row>
    <row r="4609" spans="4:4" x14ac:dyDescent="0.2">
      <c r="D4609" s="167"/>
    </row>
    <row r="4610" spans="4:4" x14ac:dyDescent="0.2">
      <c r="D4610" s="167"/>
    </row>
    <row r="4611" spans="4:4" x14ac:dyDescent="0.2">
      <c r="D4611" s="167"/>
    </row>
    <row r="4612" spans="4:4" x14ac:dyDescent="0.2">
      <c r="D4612" s="167"/>
    </row>
    <row r="4613" spans="4:4" x14ac:dyDescent="0.2">
      <c r="D4613" s="167"/>
    </row>
    <row r="4614" spans="4:4" x14ac:dyDescent="0.2">
      <c r="D4614" s="167"/>
    </row>
    <row r="4615" spans="4:4" x14ac:dyDescent="0.2">
      <c r="D4615" s="167"/>
    </row>
    <row r="4616" spans="4:4" x14ac:dyDescent="0.2">
      <c r="D4616" s="167"/>
    </row>
    <row r="4617" spans="4:4" x14ac:dyDescent="0.2">
      <c r="D4617" s="167"/>
    </row>
    <row r="4618" spans="4:4" x14ac:dyDescent="0.2">
      <c r="D4618" s="167"/>
    </row>
    <row r="4619" spans="4:4" x14ac:dyDescent="0.2">
      <c r="D4619" s="167"/>
    </row>
    <row r="4620" spans="4:4" x14ac:dyDescent="0.2">
      <c r="D4620" s="167"/>
    </row>
    <row r="4621" spans="4:4" x14ac:dyDescent="0.2">
      <c r="D4621" s="167"/>
    </row>
    <row r="4622" spans="4:4" x14ac:dyDescent="0.2">
      <c r="D4622" s="167"/>
    </row>
    <row r="4623" spans="4:4" x14ac:dyDescent="0.2">
      <c r="D4623" s="167"/>
    </row>
    <row r="4624" spans="4:4" x14ac:dyDescent="0.2">
      <c r="D4624" s="167"/>
    </row>
    <row r="4625" spans="4:4" x14ac:dyDescent="0.2">
      <c r="D4625" s="167"/>
    </row>
    <row r="4626" spans="4:4" x14ac:dyDescent="0.2">
      <c r="D4626" s="167"/>
    </row>
    <row r="4627" spans="4:4" x14ac:dyDescent="0.2">
      <c r="D4627" s="167"/>
    </row>
    <row r="4628" spans="4:4" x14ac:dyDescent="0.2">
      <c r="D4628" s="167"/>
    </row>
    <row r="4629" spans="4:4" x14ac:dyDescent="0.2">
      <c r="D4629" s="167"/>
    </row>
    <row r="4630" spans="4:4" x14ac:dyDescent="0.2">
      <c r="D4630" s="167"/>
    </row>
    <row r="4631" spans="4:4" x14ac:dyDescent="0.2">
      <c r="D4631" s="167"/>
    </row>
    <row r="4632" spans="4:4" x14ac:dyDescent="0.2">
      <c r="D4632" s="167"/>
    </row>
    <row r="4633" spans="4:4" x14ac:dyDescent="0.2">
      <c r="D4633" s="167"/>
    </row>
    <row r="4634" spans="4:4" x14ac:dyDescent="0.2">
      <c r="D4634" s="167"/>
    </row>
    <row r="4635" spans="4:4" x14ac:dyDescent="0.2">
      <c r="D4635" s="167"/>
    </row>
    <row r="4636" spans="4:4" x14ac:dyDescent="0.2">
      <c r="D4636" s="167"/>
    </row>
    <row r="4637" spans="4:4" x14ac:dyDescent="0.2">
      <c r="D4637" s="167"/>
    </row>
    <row r="4638" spans="4:4" x14ac:dyDescent="0.2">
      <c r="D4638" s="167"/>
    </row>
    <row r="4639" spans="4:4" x14ac:dyDescent="0.2">
      <c r="D4639" s="167"/>
    </row>
    <row r="4640" spans="4:4" x14ac:dyDescent="0.2">
      <c r="D4640" s="167"/>
    </row>
    <row r="4641" spans="4:4" x14ac:dyDescent="0.2">
      <c r="D4641" s="167"/>
    </row>
    <row r="4642" spans="4:4" x14ac:dyDescent="0.2">
      <c r="D4642" s="167"/>
    </row>
    <row r="4643" spans="4:4" x14ac:dyDescent="0.2">
      <c r="D4643" s="167"/>
    </row>
    <row r="4644" spans="4:4" x14ac:dyDescent="0.2">
      <c r="D4644" s="167"/>
    </row>
    <row r="4645" spans="4:4" x14ac:dyDescent="0.2">
      <c r="D4645" s="167"/>
    </row>
    <row r="4646" spans="4:4" x14ac:dyDescent="0.2">
      <c r="D4646" s="167"/>
    </row>
    <row r="4647" spans="4:4" x14ac:dyDescent="0.2">
      <c r="D4647" s="167"/>
    </row>
    <row r="4648" spans="4:4" x14ac:dyDescent="0.2">
      <c r="D4648" s="167"/>
    </row>
    <row r="4649" spans="4:4" x14ac:dyDescent="0.2">
      <c r="D4649" s="167"/>
    </row>
    <row r="4650" spans="4:4" x14ac:dyDescent="0.2">
      <c r="D4650" s="167"/>
    </row>
    <row r="4651" spans="4:4" x14ac:dyDescent="0.2">
      <c r="D4651" s="167"/>
    </row>
    <row r="4652" spans="4:4" x14ac:dyDescent="0.2">
      <c r="D4652" s="167"/>
    </row>
    <row r="4653" spans="4:4" x14ac:dyDescent="0.2">
      <c r="D4653" s="167"/>
    </row>
    <row r="4654" spans="4:4" x14ac:dyDescent="0.2">
      <c r="D4654" s="167"/>
    </row>
    <row r="4655" spans="4:4" x14ac:dyDescent="0.2">
      <c r="D4655" s="167"/>
    </row>
    <row r="4656" spans="4:4" x14ac:dyDescent="0.2">
      <c r="D4656" s="167"/>
    </row>
    <row r="4657" spans="4:4" x14ac:dyDescent="0.2">
      <c r="D4657" s="167"/>
    </row>
    <row r="4658" spans="4:4" x14ac:dyDescent="0.2">
      <c r="D4658" s="167"/>
    </row>
    <row r="4659" spans="4:4" x14ac:dyDescent="0.2">
      <c r="D4659" s="167"/>
    </row>
    <row r="4660" spans="4:4" x14ac:dyDescent="0.2">
      <c r="D4660" s="167"/>
    </row>
    <row r="4661" spans="4:4" x14ac:dyDescent="0.2">
      <c r="D4661" s="167"/>
    </row>
    <row r="4662" spans="4:4" x14ac:dyDescent="0.2">
      <c r="D4662" s="167"/>
    </row>
    <row r="4663" spans="4:4" x14ac:dyDescent="0.2">
      <c r="D4663" s="167"/>
    </row>
    <row r="4664" spans="4:4" x14ac:dyDescent="0.2">
      <c r="D4664" s="167"/>
    </row>
    <row r="4665" spans="4:4" x14ac:dyDescent="0.2">
      <c r="D4665" s="167"/>
    </row>
    <row r="4666" spans="4:4" x14ac:dyDescent="0.2">
      <c r="D4666" s="167"/>
    </row>
    <row r="4667" spans="4:4" x14ac:dyDescent="0.2">
      <c r="D4667" s="167"/>
    </row>
    <row r="4668" spans="4:4" x14ac:dyDescent="0.2">
      <c r="D4668" s="167"/>
    </row>
    <row r="4669" spans="4:4" x14ac:dyDescent="0.2">
      <c r="D4669" s="167"/>
    </row>
    <row r="4670" spans="4:4" x14ac:dyDescent="0.2">
      <c r="D4670" s="167"/>
    </row>
    <row r="4671" spans="4:4" x14ac:dyDescent="0.2">
      <c r="D4671" s="167"/>
    </row>
    <row r="4672" spans="4:4" x14ac:dyDescent="0.2">
      <c r="D4672" s="167"/>
    </row>
    <row r="4673" spans="4:4" x14ac:dyDescent="0.2">
      <c r="D4673" s="167"/>
    </row>
    <row r="4674" spans="4:4" x14ac:dyDescent="0.2">
      <c r="D4674" s="167"/>
    </row>
    <row r="4675" spans="4:4" x14ac:dyDescent="0.2">
      <c r="D4675" s="167"/>
    </row>
    <row r="4676" spans="4:4" x14ac:dyDescent="0.2">
      <c r="D4676" s="167"/>
    </row>
    <row r="4677" spans="4:4" x14ac:dyDescent="0.2">
      <c r="D4677" s="167"/>
    </row>
    <row r="4678" spans="4:4" x14ac:dyDescent="0.2">
      <c r="D4678" s="167"/>
    </row>
    <row r="4679" spans="4:4" x14ac:dyDescent="0.2">
      <c r="D4679" s="167"/>
    </row>
    <row r="4680" spans="4:4" x14ac:dyDescent="0.2">
      <c r="D4680" s="167"/>
    </row>
    <row r="4681" spans="4:4" x14ac:dyDescent="0.2">
      <c r="D4681" s="167"/>
    </row>
    <row r="4682" spans="4:4" x14ac:dyDescent="0.2">
      <c r="D4682" s="167"/>
    </row>
    <row r="4683" spans="4:4" x14ac:dyDescent="0.2">
      <c r="D4683" s="167"/>
    </row>
    <row r="4684" spans="4:4" x14ac:dyDescent="0.2">
      <c r="D4684" s="167"/>
    </row>
    <row r="4685" spans="4:4" x14ac:dyDescent="0.2">
      <c r="D4685" s="167"/>
    </row>
    <row r="4686" spans="4:4" x14ac:dyDescent="0.2">
      <c r="D4686" s="167"/>
    </row>
    <row r="4687" spans="4:4" x14ac:dyDescent="0.2">
      <c r="D4687" s="167"/>
    </row>
    <row r="4688" spans="4:4" x14ac:dyDescent="0.2">
      <c r="D4688" s="167"/>
    </row>
    <row r="4689" spans="4:4" x14ac:dyDescent="0.2">
      <c r="D4689" s="167"/>
    </row>
    <row r="4690" spans="4:4" x14ac:dyDescent="0.2">
      <c r="D4690" s="167"/>
    </row>
    <row r="4691" spans="4:4" x14ac:dyDescent="0.2">
      <c r="D4691" s="167"/>
    </row>
    <row r="4692" spans="4:4" x14ac:dyDescent="0.2">
      <c r="D4692" s="167"/>
    </row>
    <row r="4693" spans="4:4" x14ac:dyDescent="0.2">
      <c r="D4693" s="167"/>
    </row>
    <row r="4694" spans="4:4" x14ac:dyDescent="0.2">
      <c r="D4694" s="167"/>
    </row>
    <row r="4695" spans="4:4" x14ac:dyDescent="0.2">
      <c r="D4695" s="167"/>
    </row>
    <row r="4696" spans="4:4" x14ac:dyDescent="0.2">
      <c r="D4696" s="167"/>
    </row>
    <row r="4697" spans="4:4" x14ac:dyDescent="0.2">
      <c r="D4697" s="167"/>
    </row>
    <row r="4698" spans="4:4" x14ac:dyDescent="0.2">
      <c r="D4698" s="167"/>
    </row>
    <row r="4699" spans="4:4" x14ac:dyDescent="0.2">
      <c r="D4699" s="167"/>
    </row>
    <row r="4700" spans="4:4" x14ac:dyDescent="0.2">
      <c r="D4700" s="167"/>
    </row>
    <row r="4701" spans="4:4" x14ac:dyDescent="0.2">
      <c r="D4701" s="167"/>
    </row>
    <row r="4702" spans="4:4" x14ac:dyDescent="0.2">
      <c r="D4702" s="167"/>
    </row>
    <row r="4703" spans="4:4" x14ac:dyDescent="0.2">
      <c r="D4703" s="167"/>
    </row>
    <row r="4704" spans="4:4" x14ac:dyDescent="0.2">
      <c r="D4704" s="167"/>
    </row>
    <row r="4705" spans="4:4" x14ac:dyDescent="0.2">
      <c r="D4705" s="167"/>
    </row>
    <row r="4706" spans="4:4" x14ac:dyDescent="0.2">
      <c r="D4706" s="167"/>
    </row>
    <row r="4707" spans="4:4" x14ac:dyDescent="0.2">
      <c r="D4707" s="167"/>
    </row>
    <row r="4708" spans="4:4" x14ac:dyDescent="0.2">
      <c r="D4708" s="167"/>
    </row>
    <row r="4709" spans="4:4" x14ac:dyDescent="0.2">
      <c r="D4709" s="167"/>
    </row>
    <row r="4710" spans="4:4" x14ac:dyDescent="0.2">
      <c r="D4710" s="167"/>
    </row>
    <row r="4711" spans="4:4" x14ac:dyDescent="0.2">
      <c r="D4711" s="167"/>
    </row>
    <row r="4712" spans="4:4" x14ac:dyDescent="0.2">
      <c r="D4712" s="167"/>
    </row>
    <row r="4713" spans="4:4" x14ac:dyDescent="0.2">
      <c r="D4713" s="167"/>
    </row>
    <row r="4714" spans="4:4" x14ac:dyDescent="0.2">
      <c r="D4714" s="167"/>
    </row>
    <row r="4715" spans="4:4" x14ac:dyDescent="0.2">
      <c r="D4715" s="167"/>
    </row>
    <row r="4716" spans="4:4" x14ac:dyDescent="0.2">
      <c r="D4716" s="167"/>
    </row>
    <row r="4717" spans="4:4" x14ac:dyDescent="0.2">
      <c r="D4717" s="167"/>
    </row>
    <row r="4718" spans="4:4" x14ac:dyDescent="0.2">
      <c r="D4718" s="167"/>
    </row>
    <row r="4719" spans="4:4" x14ac:dyDescent="0.2">
      <c r="D4719" s="167"/>
    </row>
    <row r="4720" spans="4:4" x14ac:dyDescent="0.2">
      <c r="D4720" s="167"/>
    </row>
    <row r="4721" spans="4:4" x14ac:dyDescent="0.2">
      <c r="D4721" s="167"/>
    </row>
    <row r="4722" spans="4:4" x14ac:dyDescent="0.2">
      <c r="D4722" s="167"/>
    </row>
    <row r="4723" spans="4:4" x14ac:dyDescent="0.2">
      <c r="D4723" s="167"/>
    </row>
    <row r="4724" spans="4:4" x14ac:dyDescent="0.2">
      <c r="D4724" s="167"/>
    </row>
    <row r="4725" spans="4:4" x14ac:dyDescent="0.2">
      <c r="D4725" s="167"/>
    </row>
    <row r="4726" spans="4:4" x14ac:dyDescent="0.2">
      <c r="D4726" s="167"/>
    </row>
    <row r="4727" spans="4:4" x14ac:dyDescent="0.2">
      <c r="D4727" s="167"/>
    </row>
    <row r="4728" spans="4:4" x14ac:dyDescent="0.2">
      <c r="D4728" s="167"/>
    </row>
    <row r="4729" spans="4:4" x14ac:dyDescent="0.2">
      <c r="D4729" s="167"/>
    </row>
    <row r="4730" spans="4:4" x14ac:dyDescent="0.2">
      <c r="D4730" s="167"/>
    </row>
    <row r="4731" spans="4:4" x14ac:dyDescent="0.2">
      <c r="D4731" s="167"/>
    </row>
    <row r="4732" spans="4:4" x14ac:dyDescent="0.2">
      <c r="D4732" s="167"/>
    </row>
    <row r="4733" spans="4:4" x14ac:dyDescent="0.2">
      <c r="D4733" s="167"/>
    </row>
    <row r="4734" spans="4:4" x14ac:dyDescent="0.2">
      <c r="D4734" s="167"/>
    </row>
    <row r="4735" spans="4:4" x14ac:dyDescent="0.2">
      <c r="D4735" s="167"/>
    </row>
    <row r="4736" spans="4:4" x14ac:dyDescent="0.2">
      <c r="D4736" s="167"/>
    </row>
    <row r="4737" spans="4:4" x14ac:dyDescent="0.2">
      <c r="D4737" s="167"/>
    </row>
    <row r="4738" spans="4:4" x14ac:dyDescent="0.2">
      <c r="D4738" s="167"/>
    </row>
    <row r="4739" spans="4:4" x14ac:dyDescent="0.2">
      <c r="D4739" s="167"/>
    </row>
    <row r="4740" spans="4:4" x14ac:dyDescent="0.2">
      <c r="D4740" s="167"/>
    </row>
    <row r="4741" spans="4:4" x14ac:dyDescent="0.2">
      <c r="D4741" s="167"/>
    </row>
    <row r="4742" spans="4:4" x14ac:dyDescent="0.2">
      <c r="D4742" s="167"/>
    </row>
    <row r="4743" spans="4:4" x14ac:dyDescent="0.2">
      <c r="D4743" s="167"/>
    </row>
    <row r="4744" spans="4:4" x14ac:dyDescent="0.2">
      <c r="D4744" s="167"/>
    </row>
    <row r="4745" spans="4:4" x14ac:dyDescent="0.2">
      <c r="D4745" s="167"/>
    </row>
    <row r="4746" spans="4:4" x14ac:dyDescent="0.2">
      <c r="D4746" s="167"/>
    </row>
    <row r="4747" spans="4:4" x14ac:dyDescent="0.2">
      <c r="D4747" s="167"/>
    </row>
    <row r="4748" spans="4:4" x14ac:dyDescent="0.2">
      <c r="D4748" s="167"/>
    </row>
    <row r="4749" spans="4:4" x14ac:dyDescent="0.2">
      <c r="D4749" s="167"/>
    </row>
    <row r="4750" spans="4:4" x14ac:dyDescent="0.2">
      <c r="D4750" s="167"/>
    </row>
    <row r="4751" spans="4:4" x14ac:dyDescent="0.2">
      <c r="D4751" s="167"/>
    </row>
    <row r="4752" spans="4:4" x14ac:dyDescent="0.2">
      <c r="D4752" s="167"/>
    </row>
    <row r="4753" spans="4:4" x14ac:dyDescent="0.2">
      <c r="D4753" s="167"/>
    </row>
    <row r="4754" spans="4:4" x14ac:dyDescent="0.2">
      <c r="D4754" s="167"/>
    </row>
    <row r="4755" spans="4:4" x14ac:dyDescent="0.2">
      <c r="D4755" s="167"/>
    </row>
    <row r="4756" spans="4:4" x14ac:dyDescent="0.2">
      <c r="D4756" s="167"/>
    </row>
    <row r="4757" spans="4:4" x14ac:dyDescent="0.2">
      <c r="D4757" s="167"/>
    </row>
    <row r="4758" spans="4:4" x14ac:dyDescent="0.2">
      <c r="D4758" s="167"/>
    </row>
    <row r="4759" spans="4:4" x14ac:dyDescent="0.2">
      <c r="D4759" s="167"/>
    </row>
    <row r="4760" spans="4:4" x14ac:dyDescent="0.2">
      <c r="D4760" s="167"/>
    </row>
    <row r="4761" spans="4:4" x14ac:dyDescent="0.2">
      <c r="D4761" s="167"/>
    </row>
    <row r="4762" spans="4:4" x14ac:dyDescent="0.2">
      <c r="D4762" s="167"/>
    </row>
    <row r="4763" spans="4:4" x14ac:dyDescent="0.2">
      <c r="D4763" s="167"/>
    </row>
    <row r="4764" spans="4:4" x14ac:dyDescent="0.2">
      <c r="D4764" s="167"/>
    </row>
    <row r="4765" spans="4:4" x14ac:dyDescent="0.2">
      <c r="D4765" s="167"/>
    </row>
    <row r="4766" spans="4:4" x14ac:dyDescent="0.2">
      <c r="D4766" s="167"/>
    </row>
    <row r="4767" spans="4:4" x14ac:dyDescent="0.2">
      <c r="D4767" s="167"/>
    </row>
    <row r="4768" spans="4:4" x14ac:dyDescent="0.2">
      <c r="D4768" s="167"/>
    </row>
    <row r="4769" spans="4:4" x14ac:dyDescent="0.2">
      <c r="D4769" s="167"/>
    </row>
    <row r="4770" spans="4:4" x14ac:dyDescent="0.2">
      <c r="D4770" s="167"/>
    </row>
    <row r="4771" spans="4:4" x14ac:dyDescent="0.2">
      <c r="D4771" s="167"/>
    </row>
    <row r="4772" spans="4:4" x14ac:dyDescent="0.2">
      <c r="D4772" s="167"/>
    </row>
    <row r="4773" spans="4:4" x14ac:dyDescent="0.2">
      <c r="D4773" s="167"/>
    </row>
    <row r="4774" spans="4:4" x14ac:dyDescent="0.2">
      <c r="D4774" s="167"/>
    </row>
    <row r="4775" spans="4:4" x14ac:dyDescent="0.2">
      <c r="D4775" s="167"/>
    </row>
    <row r="4776" spans="4:4" x14ac:dyDescent="0.2">
      <c r="D4776" s="167"/>
    </row>
    <row r="4777" spans="4:4" x14ac:dyDescent="0.2">
      <c r="D4777" s="167"/>
    </row>
    <row r="4778" spans="4:4" x14ac:dyDescent="0.2">
      <c r="D4778" s="167"/>
    </row>
    <row r="4779" spans="4:4" x14ac:dyDescent="0.2">
      <c r="D4779" s="167"/>
    </row>
    <row r="4780" spans="4:4" x14ac:dyDescent="0.2">
      <c r="D4780" s="167"/>
    </row>
    <row r="4781" spans="4:4" x14ac:dyDescent="0.2">
      <c r="D4781" s="167"/>
    </row>
    <row r="4782" spans="4:4" x14ac:dyDescent="0.2">
      <c r="D4782" s="167"/>
    </row>
    <row r="4783" spans="4:4" x14ac:dyDescent="0.2">
      <c r="D4783" s="167"/>
    </row>
    <row r="4784" spans="4:4" x14ac:dyDescent="0.2">
      <c r="D4784" s="167"/>
    </row>
    <row r="4785" spans="4:4" x14ac:dyDescent="0.2">
      <c r="D4785" s="167"/>
    </row>
    <row r="4786" spans="4:4" x14ac:dyDescent="0.2">
      <c r="D4786" s="167"/>
    </row>
    <row r="4787" spans="4:4" x14ac:dyDescent="0.2">
      <c r="D4787" s="167"/>
    </row>
    <row r="4788" spans="4:4" x14ac:dyDescent="0.2">
      <c r="D4788" s="167"/>
    </row>
    <row r="4789" spans="4:4" x14ac:dyDescent="0.2">
      <c r="D4789" s="167"/>
    </row>
    <row r="4790" spans="4:4" x14ac:dyDescent="0.2">
      <c r="D4790" s="167"/>
    </row>
    <row r="4791" spans="4:4" x14ac:dyDescent="0.2">
      <c r="D4791" s="167"/>
    </row>
    <row r="4792" spans="4:4" x14ac:dyDescent="0.2">
      <c r="D4792" s="167"/>
    </row>
    <row r="4793" spans="4:4" x14ac:dyDescent="0.2">
      <c r="D4793" s="167"/>
    </row>
    <row r="4794" spans="4:4" x14ac:dyDescent="0.2">
      <c r="D4794" s="167"/>
    </row>
    <row r="4795" spans="4:4" x14ac:dyDescent="0.2">
      <c r="D4795" s="167"/>
    </row>
    <row r="4796" spans="4:4" x14ac:dyDescent="0.2">
      <c r="D4796" s="167"/>
    </row>
    <row r="4797" spans="4:4" x14ac:dyDescent="0.2">
      <c r="D4797" s="167"/>
    </row>
    <row r="4798" spans="4:4" x14ac:dyDescent="0.2">
      <c r="D4798" s="167"/>
    </row>
    <row r="4799" spans="4:4" x14ac:dyDescent="0.2">
      <c r="D4799" s="167"/>
    </row>
    <row r="4800" spans="4:4" x14ac:dyDescent="0.2">
      <c r="D4800" s="167"/>
    </row>
    <row r="4801" spans="4:4" x14ac:dyDescent="0.2">
      <c r="D4801" s="167"/>
    </row>
    <row r="4802" spans="4:4" x14ac:dyDescent="0.2">
      <c r="D4802" s="167"/>
    </row>
    <row r="4803" spans="4:4" x14ac:dyDescent="0.2">
      <c r="D4803" s="167"/>
    </row>
    <row r="4804" spans="4:4" x14ac:dyDescent="0.2">
      <c r="D4804" s="167"/>
    </row>
    <row r="4805" spans="4:4" x14ac:dyDescent="0.2">
      <c r="D4805" s="167"/>
    </row>
    <row r="4806" spans="4:4" x14ac:dyDescent="0.2">
      <c r="D4806" s="167"/>
    </row>
    <row r="4807" spans="4:4" x14ac:dyDescent="0.2">
      <c r="D4807" s="167"/>
    </row>
    <row r="4808" spans="4:4" x14ac:dyDescent="0.2">
      <c r="D4808" s="167"/>
    </row>
    <row r="4809" spans="4:4" x14ac:dyDescent="0.2">
      <c r="D4809" s="167"/>
    </row>
    <row r="4810" spans="4:4" x14ac:dyDescent="0.2">
      <c r="D4810" s="167"/>
    </row>
    <row r="4811" spans="4:4" x14ac:dyDescent="0.2">
      <c r="D4811" s="167"/>
    </row>
    <row r="4812" spans="4:4" x14ac:dyDescent="0.2">
      <c r="D4812" s="167"/>
    </row>
    <row r="4813" spans="4:4" x14ac:dyDescent="0.2">
      <c r="D4813" s="167"/>
    </row>
    <row r="4814" spans="4:4" x14ac:dyDescent="0.2">
      <c r="D4814" s="167"/>
    </row>
    <row r="4815" spans="4:4" x14ac:dyDescent="0.2">
      <c r="D4815" s="167"/>
    </row>
    <row r="4816" spans="4:4" x14ac:dyDescent="0.2">
      <c r="D4816" s="167"/>
    </row>
    <row r="4817" spans="4:4" x14ac:dyDescent="0.2">
      <c r="D4817" s="167"/>
    </row>
    <row r="4818" spans="4:4" x14ac:dyDescent="0.2">
      <c r="D4818" s="167"/>
    </row>
    <row r="4819" spans="4:4" x14ac:dyDescent="0.2">
      <c r="D4819" s="167"/>
    </row>
    <row r="4820" spans="4:4" x14ac:dyDescent="0.2">
      <c r="D4820" s="167"/>
    </row>
    <row r="4821" spans="4:4" x14ac:dyDescent="0.2">
      <c r="D4821" s="167"/>
    </row>
    <row r="4822" spans="4:4" x14ac:dyDescent="0.2">
      <c r="D4822" s="167"/>
    </row>
    <row r="4823" spans="4:4" x14ac:dyDescent="0.2">
      <c r="D4823" s="167"/>
    </row>
    <row r="4824" spans="4:4" x14ac:dyDescent="0.2">
      <c r="D4824" s="167"/>
    </row>
    <row r="4825" spans="4:4" x14ac:dyDescent="0.2">
      <c r="D4825" s="167"/>
    </row>
    <row r="4826" spans="4:4" x14ac:dyDescent="0.2">
      <c r="D4826" s="167"/>
    </row>
    <row r="4827" spans="4:4" x14ac:dyDescent="0.2">
      <c r="D4827" s="167"/>
    </row>
    <row r="4828" spans="4:4" x14ac:dyDescent="0.2">
      <c r="D4828" s="167"/>
    </row>
    <row r="4829" spans="4:4" x14ac:dyDescent="0.2">
      <c r="D4829" s="167"/>
    </row>
    <row r="4830" spans="4:4" x14ac:dyDescent="0.2">
      <c r="D4830" s="167"/>
    </row>
    <row r="4831" spans="4:4" x14ac:dyDescent="0.2">
      <c r="D4831" s="167"/>
    </row>
    <row r="4832" spans="4:4" x14ac:dyDescent="0.2">
      <c r="D4832" s="167"/>
    </row>
    <row r="4833" spans="4:4" x14ac:dyDescent="0.2">
      <c r="D4833" s="167"/>
    </row>
    <row r="4834" spans="4:4" x14ac:dyDescent="0.2">
      <c r="D4834" s="167"/>
    </row>
    <row r="4835" spans="4:4" x14ac:dyDescent="0.2">
      <c r="D4835" s="167"/>
    </row>
    <row r="4836" spans="4:4" x14ac:dyDescent="0.2">
      <c r="D4836" s="167"/>
    </row>
    <row r="4837" spans="4:4" x14ac:dyDescent="0.2">
      <c r="D4837" s="167"/>
    </row>
    <row r="4838" spans="4:4" x14ac:dyDescent="0.2">
      <c r="D4838" s="167"/>
    </row>
    <row r="4839" spans="4:4" x14ac:dyDescent="0.2">
      <c r="D4839" s="167"/>
    </row>
    <row r="4840" spans="4:4" x14ac:dyDescent="0.2">
      <c r="D4840" s="167"/>
    </row>
    <row r="4841" spans="4:4" x14ac:dyDescent="0.2">
      <c r="D4841" s="167"/>
    </row>
    <row r="4842" spans="4:4" x14ac:dyDescent="0.2">
      <c r="D4842" s="167"/>
    </row>
    <row r="4843" spans="4:4" x14ac:dyDescent="0.2">
      <c r="D4843" s="167"/>
    </row>
    <row r="4844" spans="4:4" x14ac:dyDescent="0.2">
      <c r="D4844" s="167"/>
    </row>
    <row r="4845" spans="4:4" x14ac:dyDescent="0.2">
      <c r="D4845" s="167"/>
    </row>
    <row r="4846" spans="4:4" x14ac:dyDescent="0.2">
      <c r="D4846" s="167"/>
    </row>
    <row r="4847" spans="4:4" x14ac:dyDescent="0.2">
      <c r="D4847" s="167"/>
    </row>
    <row r="4848" spans="4:4" x14ac:dyDescent="0.2">
      <c r="D4848" s="167"/>
    </row>
    <row r="4849" spans="4:4" x14ac:dyDescent="0.2">
      <c r="D4849" s="167"/>
    </row>
    <row r="4850" spans="4:4" x14ac:dyDescent="0.2">
      <c r="D4850" s="167"/>
    </row>
    <row r="4851" spans="4:4" x14ac:dyDescent="0.2">
      <c r="D4851" s="167"/>
    </row>
    <row r="4852" spans="4:4" x14ac:dyDescent="0.2">
      <c r="D4852" s="167"/>
    </row>
    <row r="4853" spans="4:4" x14ac:dyDescent="0.2">
      <c r="D4853" s="167"/>
    </row>
    <row r="4854" spans="4:4" x14ac:dyDescent="0.2">
      <c r="D4854" s="167"/>
    </row>
    <row r="4855" spans="4:4" x14ac:dyDescent="0.2">
      <c r="D4855" s="167"/>
    </row>
    <row r="4856" spans="4:4" x14ac:dyDescent="0.2">
      <c r="D4856" s="167"/>
    </row>
    <row r="4857" spans="4:4" x14ac:dyDescent="0.2">
      <c r="D4857" s="167"/>
    </row>
    <row r="4858" spans="4:4" x14ac:dyDescent="0.2">
      <c r="D4858" s="167"/>
    </row>
    <row r="4859" spans="4:4" x14ac:dyDescent="0.2">
      <c r="D4859" s="167"/>
    </row>
    <row r="4860" spans="4:4" x14ac:dyDescent="0.2">
      <c r="D4860" s="167"/>
    </row>
    <row r="4861" spans="4:4" x14ac:dyDescent="0.2">
      <c r="D4861" s="167"/>
    </row>
    <row r="4862" spans="4:4" x14ac:dyDescent="0.2">
      <c r="D4862" s="167"/>
    </row>
    <row r="4863" spans="4:4" x14ac:dyDescent="0.2">
      <c r="D4863" s="167"/>
    </row>
    <row r="4864" spans="4:4" x14ac:dyDescent="0.2">
      <c r="D4864" s="167"/>
    </row>
    <row r="4865" spans="4:4" x14ac:dyDescent="0.2">
      <c r="D4865" s="167"/>
    </row>
    <row r="4866" spans="4:4" x14ac:dyDescent="0.2">
      <c r="D4866" s="167"/>
    </row>
    <row r="4867" spans="4:4" x14ac:dyDescent="0.2">
      <c r="D4867" s="167"/>
    </row>
    <row r="4868" spans="4:4" x14ac:dyDescent="0.2">
      <c r="D4868" s="167"/>
    </row>
    <row r="4869" spans="4:4" x14ac:dyDescent="0.2">
      <c r="D4869" s="167"/>
    </row>
    <row r="4870" spans="4:4" x14ac:dyDescent="0.2">
      <c r="D4870" s="167"/>
    </row>
    <row r="4871" spans="4:4" x14ac:dyDescent="0.2">
      <c r="D4871" s="167"/>
    </row>
    <row r="4872" spans="4:4" x14ac:dyDescent="0.2">
      <c r="D4872" s="167"/>
    </row>
    <row r="4873" spans="4:4" x14ac:dyDescent="0.2">
      <c r="D4873" s="167"/>
    </row>
    <row r="4874" spans="4:4" x14ac:dyDescent="0.2">
      <c r="D4874" s="167"/>
    </row>
    <row r="4875" spans="4:4" x14ac:dyDescent="0.2">
      <c r="D4875" s="167"/>
    </row>
    <row r="4876" spans="4:4" x14ac:dyDescent="0.2">
      <c r="D4876" s="167"/>
    </row>
    <row r="4877" spans="4:4" x14ac:dyDescent="0.2">
      <c r="D4877" s="167"/>
    </row>
    <row r="4878" spans="4:4" x14ac:dyDescent="0.2">
      <c r="D4878" s="167"/>
    </row>
    <row r="4879" spans="4:4" x14ac:dyDescent="0.2">
      <c r="D4879" s="167"/>
    </row>
    <row r="4880" spans="4:4" x14ac:dyDescent="0.2">
      <c r="D4880" s="167"/>
    </row>
    <row r="4881" spans="4:4" x14ac:dyDescent="0.2">
      <c r="D4881" s="167"/>
    </row>
    <row r="4882" spans="4:4" x14ac:dyDescent="0.2">
      <c r="D4882" s="167"/>
    </row>
    <row r="4883" spans="4:4" x14ac:dyDescent="0.2">
      <c r="D4883" s="167"/>
    </row>
    <row r="4884" spans="4:4" x14ac:dyDescent="0.2">
      <c r="D4884" s="167"/>
    </row>
    <row r="4885" spans="4:4" x14ac:dyDescent="0.2">
      <c r="D4885" s="167"/>
    </row>
    <row r="4886" spans="4:4" x14ac:dyDescent="0.2">
      <c r="D4886" s="167"/>
    </row>
    <row r="4887" spans="4:4" x14ac:dyDescent="0.2">
      <c r="D4887" s="167"/>
    </row>
    <row r="4888" spans="4:4" x14ac:dyDescent="0.2">
      <c r="D4888" s="167"/>
    </row>
    <row r="4889" spans="4:4" x14ac:dyDescent="0.2">
      <c r="D4889" s="167"/>
    </row>
    <row r="4890" spans="4:4" x14ac:dyDescent="0.2">
      <c r="D4890" s="167"/>
    </row>
    <row r="4891" spans="4:4" x14ac:dyDescent="0.2">
      <c r="D4891" s="167"/>
    </row>
    <row r="4892" spans="4:4" x14ac:dyDescent="0.2">
      <c r="D4892" s="167"/>
    </row>
    <row r="4893" spans="4:4" x14ac:dyDescent="0.2">
      <c r="D4893" s="167"/>
    </row>
    <row r="4894" spans="4:4" x14ac:dyDescent="0.2">
      <c r="D4894" s="167"/>
    </row>
    <row r="4895" spans="4:4" x14ac:dyDescent="0.2">
      <c r="D4895" s="167"/>
    </row>
    <row r="4896" spans="4:4" x14ac:dyDescent="0.2">
      <c r="D4896" s="167"/>
    </row>
    <row r="4897" spans="4:4" x14ac:dyDescent="0.2">
      <c r="D4897" s="167"/>
    </row>
    <row r="4898" spans="4:4" x14ac:dyDescent="0.2">
      <c r="D4898" s="167"/>
    </row>
    <row r="4899" spans="4:4" x14ac:dyDescent="0.2">
      <c r="D4899" s="167"/>
    </row>
    <row r="4900" spans="4:4" x14ac:dyDescent="0.2">
      <c r="D4900" s="167"/>
    </row>
    <row r="4901" spans="4:4" x14ac:dyDescent="0.2">
      <c r="D4901" s="167"/>
    </row>
    <row r="4902" spans="4:4" x14ac:dyDescent="0.2">
      <c r="D4902" s="167"/>
    </row>
    <row r="4903" spans="4:4" x14ac:dyDescent="0.2">
      <c r="D4903" s="167"/>
    </row>
    <row r="4904" spans="4:4" x14ac:dyDescent="0.2">
      <c r="D4904" s="167"/>
    </row>
    <row r="4905" spans="4:4" x14ac:dyDescent="0.2">
      <c r="D4905" s="167"/>
    </row>
    <row r="4906" spans="4:4" x14ac:dyDescent="0.2">
      <c r="D4906" s="167"/>
    </row>
    <row r="4907" spans="4:4" x14ac:dyDescent="0.2">
      <c r="D4907" s="167"/>
    </row>
    <row r="4908" spans="4:4" x14ac:dyDescent="0.2">
      <c r="D4908" s="167"/>
    </row>
    <row r="4909" spans="4:4" x14ac:dyDescent="0.2">
      <c r="D4909" s="167"/>
    </row>
    <row r="4910" spans="4:4" x14ac:dyDescent="0.2">
      <c r="D4910" s="167"/>
    </row>
    <row r="4911" spans="4:4" x14ac:dyDescent="0.2">
      <c r="D4911" s="167"/>
    </row>
    <row r="4912" spans="4:4" x14ac:dyDescent="0.2">
      <c r="D4912" s="167"/>
    </row>
    <row r="4913" spans="4:4" x14ac:dyDescent="0.2">
      <c r="D4913" s="167"/>
    </row>
    <row r="4914" spans="4:4" x14ac:dyDescent="0.2">
      <c r="D4914" s="167"/>
    </row>
    <row r="4915" spans="4:4" x14ac:dyDescent="0.2">
      <c r="D4915" s="167"/>
    </row>
    <row r="4916" spans="4:4" x14ac:dyDescent="0.2">
      <c r="D4916" s="167"/>
    </row>
    <row r="4917" spans="4:4" x14ac:dyDescent="0.2">
      <c r="D4917" s="167"/>
    </row>
    <row r="4918" spans="4:4" x14ac:dyDescent="0.2">
      <c r="D4918" s="167"/>
    </row>
    <row r="4919" spans="4:4" x14ac:dyDescent="0.2">
      <c r="D4919" s="167"/>
    </row>
    <row r="4920" spans="4:4" x14ac:dyDescent="0.2">
      <c r="D4920" s="167"/>
    </row>
    <row r="4921" spans="4:4" x14ac:dyDescent="0.2">
      <c r="D4921" s="167"/>
    </row>
    <row r="4922" spans="4:4" x14ac:dyDescent="0.2">
      <c r="D4922" s="167"/>
    </row>
    <row r="4923" spans="4:4" x14ac:dyDescent="0.2">
      <c r="D4923" s="167"/>
    </row>
    <row r="4924" spans="4:4" x14ac:dyDescent="0.2">
      <c r="D4924" s="167"/>
    </row>
    <row r="4925" spans="4:4" x14ac:dyDescent="0.2">
      <c r="D4925" s="167"/>
    </row>
    <row r="4926" spans="4:4" x14ac:dyDescent="0.2">
      <c r="D4926" s="167"/>
    </row>
    <row r="4927" spans="4:4" x14ac:dyDescent="0.2">
      <c r="D4927" s="167"/>
    </row>
    <row r="4928" spans="4:4" x14ac:dyDescent="0.2">
      <c r="D4928" s="167"/>
    </row>
    <row r="4929" spans="4:4" x14ac:dyDescent="0.2">
      <c r="D4929" s="167"/>
    </row>
    <row r="4930" spans="4:4" x14ac:dyDescent="0.2">
      <c r="D4930" s="167"/>
    </row>
    <row r="4931" spans="4:4" x14ac:dyDescent="0.2">
      <c r="D4931" s="167"/>
    </row>
    <row r="4932" spans="4:4" x14ac:dyDescent="0.2">
      <c r="D4932" s="167"/>
    </row>
    <row r="4933" spans="4:4" x14ac:dyDescent="0.2">
      <c r="D4933" s="167"/>
    </row>
    <row r="4934" spans="4:4" x14ac:dyDescent="0.2">
      <c r="D4934" s="167"/>
    </row>
    <row r="4935" spans="4:4" x14ac:dyDescent="0.2">
      <c r="D4935" s="167"/>
    </row>
    <row r="4936" spans="4:4" x14ac:dyDescent="0.2">
      <c r="D4936" s="167"/>
    </row>
    <row r="4937" spans="4:4" x14ac:dyDescent="0.2">
      <c r="D4937" s="167"/>
    </row>
    <row r="4938" spans="4:4" x14ac:dyDescent="0.2">
      <c r="D4938" s="167"/>
    </row>
    <row r="4939" spans="4:4" x14ac:dyDescent="0.2">
      <c r="D4939" s="167"/>
    </row>
    <row r="4940" spans="4:4" x14ac:dyDescent="0.2">
      <c r="D4940" s="167"/>
    </row>
    <row r="4941" spans="4:4" x14ac:dyDescent="0.2">
      <c r="D4941" s="167"/>
    </row>
    <row r="4942" spans="4:4" x14ac:dyDescent="0.2">
      <c r="D4942" s="167"/>
    </row>
    <row r="4943" spans="4:4" x14ac:dyDescent="0.2">
      <c r="D4943" s="167"/>
    </row>
    <row r="4944" spans="4:4" x14ac:dyDescent="0.2">
      <c r="D4944" s="167"/>
    </row>
    <row r="4945" spans="4:4" x14ac:dyDescent="0.2">
      <c r="D4945" s="167"/>
    </row>
    <row r="4946" spans="4:4" x14ac:dyDescent="0.2">
      <c r="D4946" s="167"/>
    </row>
    <row r="4947" spans="4:4" x14ac:dyDescent="0.2">
      <c r="D4947" s="167"/>
    </row>
    <row r="4948" spans="4:4" x14ac:dyDescent="0.2">
      <c r="D4948" s="167"/>
    </row>
    <row r="4949" spans="4:4" x14ac:dyDescent="0.2">
      <c r="D4949" s="167"/>
    </row>
    <row r="4950" spans="4:4" x14ac:dyDescent="0.2">
      <c r="D4950" s="167"/>
    </row>
    <row r="4951" spans="4:4" x14ac:dyDescent="0.2">
      <c r="D4951" s="167"/>
    </row>
    <row r="4952" spans="4:4" x14ac:dyDescent="0.2">
      <c r="D4952" s="167"/>
    </row>
    <row r="4953" spans="4:4" x14ac:dyDescent="0.2">
      <c r="D4953" s="167"/>
    </row>
    <row r="4954" spans="4:4" x14ac:dyDescent="0.2">
      <c r="D4954" s="167"/>
    </row>
    <row r="4955" spans="4:4" x14ac:dyDescent="0.2">
      <c r="D4955" s="167"/>
    </row>
    <row r="4956" spans="4:4" x14ac:dyDescent="0.2">
      <c r="D4956" s="167"/>
    </row>
    <row r="4957" spans="4:4" x14ac:dyDescent="0.2">
      <c r="D4957" s="167"/>
    </row>
    <row r="4958" spans="4:4" x14ac:dyDescent="0.2">
      <c r="D4958" s="167"/>
    </row>
    <row r="4959" spans="4:4" x14ac:dyDescent="0.2">
      <c r="D4959" s="167"/>
    </row>
    <row r="4960" spans="4:4" x14ac:dyDescent="0.2">
      <c r="D4960" s="167"/>
    </row>
    <row r="4961" spans="4:4" x14ac:dyDescent="0.2">
      <c r="D4961" s="167"/>
    </row>
    <row r="4962" spans="4:4" x14ac:dyDescent="0.2">
      <c r="D4962" s="167"/>
    </row>
    <row r="4963" spans="4:4" x14ac:dyDescent="0.2">
      <c r="D4963" s="167"/>
    </row>
    <row r="4964" spans="4:4" x14ac:dyDescent="0.2">
      <c r="D4964" s="167"/>
    </row>
    <row r="4965" spans="4:4" x14ac:dyDescent="0.2">
      <c r="D4965" s="167"/>
    </row>
    <row r="4966" spans="4:4" x14ac:dyDescent="0.2">
      <c r="D4966" s="167"/>
    </row>
    <row r="4967" spans="4:4" x14ac:dyDescent="0.2">
      <c r="D4967" s="167"/>
    </row>
    <row r="4968" spans="4:4" x14ac:dyDescent="0.2">
      <c r="D4968" s="167"/>
    </row>
    <row r="4969" spans="4:4" x14ac:dyDescent="0.2">
      <c r="D4969" s="167"/>
    </row>
    <row r="4970" spans="4:4" x14ac:dyDescent="0.2">
      <c r="D4970" s="167"/>
    </row>
    <row r="4971" spans="4:4" x14ac:dyDescent="0.2">
      <c r="D4971" s="167"/>
    </row>
    <row r="4972" spans="4:4" x14ac:dyDescent="0.2">
      <c r="D4972" s="167"/>
    </row>
    <row r="4973" spans="4:4" x14ac:dyDescent="0.2">
      <c r="D4973" s="167"/>
    </row>
    <row r="4974" spans="4:4" x14ac:dyDescent="0.2">
      <c r="D4974" s="167"/>
    </row>
    <row r="4975" spans="4:4" x14ac:dyDescent="0.2">
      <c r="D4975" s="167"/>
    </row>
    <row r="4976" spans="4:4" x14ac:dyDescent="0.2">
      <c r="D4976" s="167"/>
    </row>
    <row r="4977" spans="4:4" x14ac:dyDescent="0.2">
      <c r="D4977" s="167"/>
    </row>
    <row r="4978" spans="4:4" x14ac:dyDescent="0.2">
      <c r="D4978" s="167"/>
    </row>
    <row r="4979" spans="4:4" x14ac:dyDescent="0.2">
      <c r="D4979" s="167"/>
    </row>
    <row r="4980" spans="4:4" x14ac:dyDescent="0.2">
      <c r="D4980" s="167"/>
    </row>
    <row r="4981" spans="4:4" x14ac:dyDescent="0.2">
      <c r="D4981" s="167"/>
    </row>
    <row r="4982" spans="4:4" x14ac:dyDescent="0.2">
      <c r="D4982" s="167"/>
    </row>
    <row r="4983" spans="4:4" x14ac:dyDescent="0.2">
      <c r="D4983" s="167"/>
    </row>
    <row r="4984" spans="4:4" x14ac:dyDescent="0.2">
      <c r="D4984" s="167"/>
    </row>
    <row r="4985" spans="4:4" x14ac:dyDescent="0.2">
      <c r="D4985" s="167"/>
    </row>
    <row r="4986" spans="4:4" x14ac:dyDescent="0.2">
      <c r="D4986" s="167"/>
    </row>
    <row r="4987" spans="4:4" x14ac:dyDescent="0.2">
      <c r="D4987" s="167"/>
    </row>
    <row r="4988" spans="4:4" x14ac:dyDescent="0.2">
      <c r="D4988" s="167"/>
    </row>
    <row r="4989" spans="4:4" x14ac:dyDescent="0.2">
      <c r="D4989" s="167"/>
    </row>
    <row r="4990" spans="4:4" x14ac:dyDescent="0.2">
      <c r="D4990" s="167"/>
    </row>
    <row r="4991" spans="4:4" x14ac:dyDescent="0.2">
      <c r="D4991" s="167"/>
    </row>
    <row r="4992" spans="4:4" x14ac:dyDescent="0.2">
      <c r="D4992" s="167"/>
    </row>
    <row r="4993" spans="4:4" x14ac:dyDescent="0.2">
      <c r="D4993" s="167"/>
    </row>
    <row r="4994" spans="4:4" x14ac:dyDescent="0.2">
      <c r="D4994" s="167"/>
    </row>
    <row r="4995" spans="4:4" x14ac:dyDescent="0.2">
      <c r="D4995" s="167"/>
    </row>
    <row r="4996" spans="4:4" x14ac:dyDescent="0.2">
      <c r="D4996" s="167"/>
    </row>
    <row r="4997" spans="4:4" x14ac:dyDescent="0.2">
      <c r="D4997" s="167"/>
    </row>
    <row r="4998" spans="4:4" x14ac:dyDescent="0.2">
      <c r="D4998" s="167"/>
    </row>
    <row r="4999" spans="4:4" x14ac:dyDescent="0.2">
      <c r="D4999" s="167"/>
    </row>
    <row r="5000" spans="4:4" x14ac:dyDescent="0.2">
      <c r="D5000" s="167"/>
    </row>
  </sheetData>
  <mergeCells count="6">
    <mergeCell ref="A405:G409"/>
    <mergeCell ref="A1:G1"/>
    <mergeCell ref="C2:G2"/>
    <mergeCell ref="C3:G3"/>
    <mergeCell ref="C4:G4"/>
    <mergeCell ref="A404:C40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001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'001 01 Pol'!Print_Area</vt:lpstr>
      <vt:lpstr>Stavba!Print_Area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2018-09-07T08:25:25Z</dcterms:created>
  <dcterms:modified xsi:type="dcterms:W3CDTF">2018-09-07T08:25:39Z</dcterms:modified>
</cp:coreProperties>
</file>