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6" i="1" l="1"/>
  <c r="I32" i="1"/>
  <c r="I31" i="1"/>
  <c r="I25" i="1" l="1"/>
  <c r="E28" i="1" l="1"/>
  <c r="I28" i="1" s="1"/>
  <c r="E29" i="1"/>
  <c r="I29" i="1" s="1"/>
  <c r="E30" i="1"/>
  <c r="I30" i="1" s="1"/>
  <c r="E18" i="1"/>
  <c r="E19" i="1" s="1"/>
  <c r="I19" i="1" s="1"/>
  <c r="E17" i="1"/>
  <c r="I17" i="1" s="1"/>
  <c r="E27" i="1"/>
  <c r="I27" i="1" s="1"/>
  <c r="E22" i="1"/>
  <c r="E23" i="1" s="1"/>
  <c r="I23" i="1" s="1"/>
  <c r="E14" i="1"/>
  <c r="I14" i="1" s="1"/>
  <c r="E5" i="1"/>
  <c r="I5" i="1" s="1"/>
  <c r="E20" i="1"/>
  <c r="E21" i="1" s="1"/>
  <c r="I21" i="1" s="1"/>
  <c r="I26" i="1"/>
  <c r="I6" i="1"/>
  <c r="I7" i="1"/>
  <c r="I8" i="1"/>
  <c r="I9" i="1"/>
  <c r="I10" i="1"/>
  <c r="I11" i="1"/>
  <c r="I12" i="1"/>
  <c r="I13" i="1"/>
  <c r="I15" i="1"/>
  <c r="I18" i="1"/>
  <c r="I20" i="1"/>
  <c r="I24" i="1"/>
  <c r="I22" i="1" l="1"/>
  <c r="I34" i="1" s="1"/>
</calcChain>
</file>

<file path=xl/sharedStrings.xml><?xml version="1.0" encoding="utf-8"?>
<sst xmlns="http://schemas.openxmlformats.org/spreadsheetml/2006/main" count="66" uniqueCount="45">
  <si>
    <t>Latě spádové</t>
  </si>
  <si>
    <t>Montáž folie a latí</t>
  </si>
  <si>
    <t>Pokládka Evroklik</t>
  </si>
  <si>
    <t>Doprava a přesun hmot</t>
  </si>
  <si>
    <t>množství</t>
  </si>
  <si>
    <t>JC</t>
  </si>
  <si>
    <t>celkem</t>
  </si>
  <si>
    <t>Doplnění vaty - balík</t>
  </si>
  <si>
    <t>Pokládka bobrovek</t>
  </si>
  <si>
    <t>Snesení bobrovek</t>
  </si>
  <si>
    <t>Demontáž latí a montáž nových</t>
  </si>
  <si>
    <t>Odřezání krokví</t>
  </si>
  <si>
    <t>ks</t>
  </si>
  <si>
    <t>bm</t>
  </si>
  <si>
    <t>m2</t>
  </si>
  <si>
    <t>kpl</t>
  </si>
  <si>
    <t>m3</t>
  </si>
  <si>
    <t>m</t>
  </si>
  <si>
    <t>část původního žlabu se využije</t>
  </si>
  <si>
    <t>EVROklik 625 FeZn tl. 0,5, PUR  ral 3009</t>
  </si>
  <si>
    <t>HP-ochranný pás proti ptákům 100 mm
červený</t>
  </si>
  <si>
    <t>ZAPLATÍM HOTOVĚ DLE SKUTEČNOSTI, VÝMĚRY JSOU ORIENTAČNÍ.</t>
  </si>
  <si>
    <t>Oplechování komína 90/90cm</t>
  </si>
  <si>
    <t>může být i jiný výrobce</t>
  </si>
  <si>
    <t>Perlinka na komín+lepidlo  90/90/100 cm</t>
  </si>
  <si>
    <t>Palubky na podbití</t>
  </si>
  <si>
    <t>podbití z obou stran + čelo+štít z půdy proti kuně</t>
  </si>
  <si>
    <t>Kovová větrací lišta v čele nad okapem</t>
  </si>
  <si>
    <t>Demontáž žlabů a svodu</t>
  </si>
  <si>
    <t>Práce palubky</t>
  </si>
  <si>
    <t>Demontáž krytiny Cembrit</t>
  </si>
  <si>
    <t>CENA celkem</t>
  </si>
  <si>
    <t>pokud nepůjde ponechat stávající</t>
  </si>
  <si>
    <t>Folie Ventia Gold 150 g - balení</t>
  </si>
  <si>
    <t>KOE- vrut SF-4225 samovrtný do profilů
4,2x25mm WF-4225 (500ks)</t>
  </si>
  <si>
    <t>balení</t>
  </si>
  <si>
    <t>EVROklik lišta závětrná horní FeZn J RAL
rš. 415mm 2m</t>
  </si>
  <si>
    <t>EVROklik lišta zatahovací okapovací plech
FeZn J RAL rš. 304mm 2m</t>
  </si>
  <si>
    <t>EVROklik hřebenáč hladký FeZn J RAL rš.
420mm 2m</t>
  </si>
  <si>
    <t>EVROklik lišta hřebenová větrací ( díra
3mm) FeZn 625</t>
  </si>
  <si>
    <t>HP - střešní výlez s lemováním a dvojitým
tvrzeným sklem 450 x 550</t>
  </si>
  <si>
    <t>plech tabule FeZn 0,5x1250x2000 PES DX
51 J ral G3009/B3009 s folií</t>
  </si>
  <si>
    <t>možno použít stávající 6/8cm</t>
  </si>
  <si>
    <t>Prkno pro latění pod Evroklik tl. 2,5cm</t>
  </si>
  <si>
    <t>Žlaby,  svody nové vč. háků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</si>
</sst>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64" fontId="1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NumberFormat="1" applyFill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workbookViewId="0">
      <selection activeCell="A22" sqref="A22"/>
    </sheetView>
  </sheetViews>
  <sheetFormatPr defaultRowHeight="15" x14ac:dyDescent="0.25"/>
  <cols>
    <col min="1" max="1" width="40.5703125" style="1" customWidth="1"/>
    <col min="2" max="3" width="1.42578125" style="1" customWidth="1"/>
    <col min="4" max="4" width="9.140625" style="1"/>
    <col min="5" max="5" width="9.140625" style="3"/>
    <col min="6" max="11" width="9.140625" style="1"/>
    <col min="12" max="12" width="18.7109375" style="1" customWidth="1"/>
    <col min="13" max="16384" width="9.140625" style="1"/>
  </cols>
  <sheetData>
    <row r="2" spans="1:10" x14ac:dyDescent="0.25">
      <c r="E2" s="2"/>
    </row>
    <row r="4" spans="1:10" x14ac:dyDescent="0.25">
      <c r="E4" s="3" t="s">
        <v>4</v>
      </c>
      <c r="G4" s="1" t="s">
        <v>5</v>
      </c>
      <c r="I4" s="1" t="s">
        <v>6</v>
      </c>
    </row>
    <row r="5" spans="1:10" x14ac:dyDescent="0.25">
      <c r="A5" s="1" t="s">
        <v>19</v>
      </c>
      <c r="D5" s="1" t="s">
        <v>14</v>
      </c>
      <c r="E5" s="3">
        <f>124-9*1.1</f>
        <v>114.1</v>
      </c>
      <c r="I5" s="4">
        <f>+E5*G5</f>
        <v>0</v>
      </c>
      <c r="J5" s="1" t="s">
        <v>23</v>
      </c>
    </row>
    <row r="6" spans="1:10" ht="30" x14ac:dyDescent="0.25">
      <c r="A6" s="5" t="s">
        <v>38</v>
      </c>
      <c r="D6" s="1" t="s">
        <v>12</v>
      </c>
      <c r="E6" s="3">
        <v>5</v>
      </c>
      <c r="I6" s="4">
        <f t="shared" ref="I6:I30" si="0">+E6*G6</f>
        <v>0</v>
      </c>
    </row>
    <row r="7" spans="1:10" ht="30" x14ac:dyDescent="0.25">
      <c r="A7" s="5" t="s">
        <v>37</v>
      </c>
      <c r="D7" s="1" t="s">
        <v>12</v>
      </c>
      <c r="E7" s="3">
        <v>10</v>
      </c>
      <c r="I7" s="4">
        <f t="shared" si="0"/>
        <v>0</v>
      </c>
    </row>
    <row r="8" spans="1:10" ht="30" x14ac:dyDescent="0.25">
      <c r="A8" s="5" t="s">
        <v>36</v>
      </c>
      <c r="D8" s="1" t="s">
        <v>12</v>
      </c>
      <c r="E8" s="3">
        <v>7</v>
      </c>
      <c r="I8" s="4">
        <f t="shared" si="0"/>
        <v>0</v>
      </c>
    </row>
    <row r="9" spans="1:10" ht="33" customHeight="1" x14ac:dyDescent="0.25">
      <c r="A9" s="5" t="s">
        <v>34</v>
      </c>
      <c r="D9" s="1" t="s">
        <v>35</v>
      </c>
      <c r="E9" s="3">
        <v>3</v>
      </c>
      <c r="I9" s="4">
        <f t="shared" si="0"/>
        <v>0</v>
      </c>
    </row>
    <row r="10" spans="1:10" ht="30" x14ac:dyDescent="0.25">
      <c r="A10" s="5" t="s">
        <v>39</v>
      </c>
      <c r="D10" s="1" t="s">
        <v>12</v>
      </c>
      <c r="E10" s="3">
        <v>37</v>
      </c>
      <c r="I10" s="4">
        <f t="shared" si="0"/>
        <v>0</v>
      </c>
    </row>
    <row r="11" spans="1:10" ht="30" x14ac:dyDescent="0.25">
      <c r="A11" s="5" t="s">
        <v>40</v>
      </c>
      <c r="D11" s="1" t="s">
        <v>12</v>
      </c>
      <c r="E11" s="3">
        <v>1</v>
      </c>
      <c r="G11" s="4"/>
      <c r="I11" s="4">
        <f t="shared" si="0"/>
        <v>0</v>
      </c>
      <c r="J11" s="1" t="s">
        <v>32</v>
      </c>
    </row>
    <row r="12" spans="1:10" x14ac:dyDescent="0.25">
      <c r="A12" s="1" t="s">
        <v>33</v>
      </c>
      <c r="D12" s="1" t="s">
        <v>12</v>
      </c>
      <c r="E12" s="3">
        <v>2</v>
      </c>
      <c r="G12" s="4"/>
      <c r="I12" s="4">
        <f t="shared" si="0"/>
        <v>0</v>
      </c>
    </row>
    <row r="13" spans="1:10" ht="30" x14ac:dyDescent="0.25">
      <c r="A13" s="5" t="s">
        <v>41</v>
      </c>
      <c r="D13" s="1" t="s">
        <v>12</v>
      </c>
      <c r="E13" s="3">
        <v>3</v>
      </c>
      <c r="I13" s="4">
        <f t="shared" si="0"/>
        <v>0</v>
      </c>
    </row>
    <row r="14" spans="1:10" x14ac:dyDescent="0.25">
      <c r="A14" s="1" t="s">
        <v>0</v>
      </c>
      <c r="D14" s="1" t="s">
        <v>17</v>
      </c>
      <c r="E14" s="3">
        <f>11*12</f>
        <v>132</v>
      </c>
      <c r="I14" s="4">
        <f t="shared" si="0"/>
        <v>0</v>
      </c>
      <c r="J14" s="1" t="s">
        <v>42</v>
      </c>
    </row>
    <row r="15" spans="1:10" x14ac:dyDescent="0.25">
      <c r="A15" s="1" t="s">
        <v>43</v>
      </c>
      <c r="D15" s="1" t="s">
        <v>16</v>
      </c>
      <c r="E15" s="3">
        <v>1</v>
      </c>
      <c r="G15" s="4"/>
      <c r="I15" s="4">
        <f t="shared" si="0"/>
        <v>0</v>
      </c>
    </row>
    <row r="16" spans="1:10" x14ac:dyDescent="0.25">
      <c r="A16" s="1" t="s">
        <v>27</v>
      </c>
      <c r="D16" s="1" t="s">
        <v>17</v>
      </c>
      <c r="E16" s="3">
        <v>19</v>
      </c>
      <c r="I16" s="4">
        <f t="shared" ref="I16" si="1">+E16*G16</f>
        <v>0</v>
      </c>
    </row>
    <row r="17" spans="1:10" x14ac:dyDescent="0.25">
      <c r="A17" s="1" t="s">
        <v>30</v>
      </c>
      <c r="D17" s="1" t="s">
        <v>14</v>
      </c>
      <c r="E17" s="3">
        <f>9.1*(6.6+6.1)</f>
        <v>115.57</v>
      </c>
      <c r="G17" s="4"/>
      <c r="I17" s="4">
        <f t="shared" si="0"/>
        <v>0</v>
      </c>
    </row>
    <row r="18" spans="1:10" x14ac:dyDescent="0.25">
      <c r="A18" s="1" t="s">
        <v>1</v>
      </c>
      <c r="D18" s="1" t="s">
        <v>14</v>
      </c>
      <c r="E18" s="3">
        <f>9.1*(6.05+5.6)</f>
        <v>106.01499999999999</v>
      </c>
      <c r="G18" s="4"/>
      <c r="I18" s="4">
        <f t="shared" si="0"/>
        <v>0</v>
      </c>
    </row>
    <row r="19" spans="1:10" x14ac:dyDescent="0.25">
      <c r="A19" s="1" t="s">
        <v>2</v>
      </c>
      <c r="D19" s="1" t="s">
        <v>14</v>
      </c>
      <c r="E19" s="3">
        <f>+E18</f>
        <v>106.01499999999999</v>
      </c>
      <c r="G19" s="4"/>
      <c r="I19" s="4">
        <f t="shared" si="0"/>
        <v>0</v>
      </c>
    </row>
    <row r="20" spans="1:10" x14ac:dyDescent="0.25">
      <c r="A20" s="1" t="s">
        <v>28</v>
      </c>
      <c r="D20" s="1" t="s">
        <v>13</v>
      </c>
      <c r="E20" s="3">
        <f>22.8*2+4.4+3</f>
        <v>53</v>
      </c>
      <c r="G20" s="4"/>
      <c r="I20" s="4">
        <f t="shared" si="0"/>
        <v>0</v>
      </c>
    </row>
    <row r="21" spans="1:10" x14ac:dyDescent="0.25">
      <c r="A21" s="1" t="s">
        <v>44</v>
      </c>
      <c r="D21" s="1" t="s">
        <v>13</v>
      </c>
      <c r="E21" s="3">
        <f>+E20-6</f>
        <v>47</v>
      </c>
      <c r="G21" s="4"/>
      <c r="I21" s="4">
        <f t="shared" si="0"/>
        <v>0</v>
      </c>
      <c r="J21" s="1" t="s">
        <v>18</v>
      </c>
    </row>
    <row r="22" spans="1:10" x14ac:dyDescent="0.25">
      <c r="A22" s="1" t="s">
        <v>25</v>
      </c>
      <c r="D22" s="1" t="s">
        <v>14</v>
      </c>
      <c r="E22" s="3">
        <f>9.5*(0.7+0.4)+13*0.3</f>
        <v>14.350000000000001</v>
      </c>
      <c r="G22" s="4"/>
      <c r="I22" s="4">
        <f t="shared" si="0"/>
        <v>0</v>
      </c>
      <c r="J22" s="1" t="s">
        <v>26</v>
      </c>
    </row>
    <row r="23" spans="1:10" x14ac:dyDescent="0.25">
      <c r="A23" s="1" t="s">
        <v>29</v>
      </c>
      <c r="D23" s="1" t="s">
        <v>14</v>
      </c>
      <c r="E23" s="3">
        <f>+E22</f>
        <v>14.350000000000001</v>
      </c>
      <c r="G23" s="4"/>
      <c r="I23" s="4">
        <f t="shared" si="0"/>
        <v>0</v>
      </c>
    </row>
    <row r="24" spans="1:10" x14ac:dyDescent="0.25">
      <c r="A24" s="1" t="s">
        <v>3</v>
      </c>
      <c r="D24" s="1" t="s">
        <v>15</v>
      </c>
      <c r="E24" s="3">
        <v>1</v>
      </c>
      <c r="G24" s="4"/>
      <c r="I24" s="4">
        <f t="shared" si="0"/>
        <v>0</v>
      </c>
    </row>
    <row r="25" spans="1:10" x14ac:dyDescent="0.25">
      <c r="A25" s="6" t="s">
        <v>20</v>
      </c>
      <c r="D25" s="1" t="s">
        <v>12</v>
      </c>
      <c r="E25" s="3">
        <v>4</v>
      </c>
      <c r="G25" s="4"/>
      <c r="I25" s="4">
        <f t="shared" ref="I25" si="2">+E25*G25</f>
        <v>0</v>
      </c>
    </row>
    <row r="26" spans="1:10" x14ac:dyDescent="0.25">
      <c r="A26" s="1" t="s">
        <v>7</v>
      </c>
      <c r="D26" s="1" t="s">
        <v>12</v>
      </c>
      <c r="E26" s="3">
        <v>2</v>
      </c>
      <c r="G26" s="4"/>
      <c r="I26" s="4">
        <f t="shared" si="0"/>
        <v>0</v>
      </c>
    </row>
    <row r="27" spans="1:10" x14ac:dyDescent="0.25">
      <c r="A27" s="1" t="s">
        <v>9</v>
      </c>
      <c r="D27" s="1" t="s">
        <v>14</v>
      </c>
      <c r="E27" s="3">
        <f>13.7*(0.7+1)</f>
        <v>23.29</v>
      </c>
      <c r="I27" s="4">
        <f t="shared" si="0"/>
        <v>0</v>
      </c>
    </row>
    <row r="28" spans="1:10" x14ac:dyDescent="0.25">
      <c r="A28" s="1" t="s">
        <v>8</v>
      </c>
      <c r="D28" s="1" t="s">
        <v>14</v>
      </c>
      <c r="E28" s="3">
        <f>13.7*(0.8)</f>
        <v>10.96</v>
      </c>
      <c r="I28" s="4">
        <f t="shared" si="0"/>
        <v>0</v>
      </c>
    </row>
    <row r="29" spans="1:10" x14ac:dyDescent="0.25">
      <c r="A29" s="1" t="s">
        <v>10</v>
      </c>
      <c r="D29" s="1" t="s">
        <v>13</v>
      </c>
      <c r="E29" s="3">
        <f>3*13.7</f>
        <v>41.099999999999994</v>
      </c>
      <c r="I29" s="4">
        <f t="shared" si="0"/>
        <v>0</v>
      </c>
    </row>
    <row r="30" spans="1:10" x14ac:dyDescent="0.25">
      <c r="A30" s="1" t="s">
        <v>11</v>
      </c>
      <c r="D30" s="1" t="s">
        <v>12</v>
      </c>
      <c r="E30" s="3">
        <f>23*2</f>
        <v>46</v>
      </c>
      <c r="I30" s="4">
        <f t="shared" si="0"/>
        <v>0</v>
      </c>
    </row>
    <row r="31" spans="1:10" x14ac:dyDescent="0.25">
      <c r="A31" s="1" t="s">
        <v>22</v>
      </c>
      <c r="D31" s="1" t="s">
        <v>15</v>
      </c>
      <c r="E31" s="3">
        <v>1</v>
      </c>
      <c r="I31" s="4">
        <f t="shared" ref="I31" si="3">+E31*G31</f>
        <v>0</v>
      </c>
    </row>
    <row r="32" spans="1:10" x14ac:dyDescent="0.25">
      <c r="A32" s="1" t="s">
        <v>24</v>
      </c>
      <c r="D32" s="1" t="s">
        <v>15</v>
      </c>
      <c r="E32" s="3">
        <v>1</v>
      </c>
      <c r="I32" s="4">
        <f t="shared" ref="I32" si="4">+E32*G32</f>
        <v>0</v>
      </c>
    </row>
    <row r="34" spans="1:9" x14ac:dyDescent="0.25">
      <c r="A34" s="1" t="s">
        <v>31</v>
      </c>
      <c r="I34" s="4">
        <f>SUM(I5:I33)</f>
        <v>0</v>
      </c>
    </row>
    <row r="37" spans="1:9" x14ac:dyDescent="0.25">
      <c r="A37" s="1" t="s">
        <v>21</v>
      </c>
    </row>
  </sheetData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Švorc Pavel, Ing.</cp:lastModifiedBy>
  <cp:lastPrinted>2018-03-19T07:36:02Z</cp:lastPrinted>
  <dcterms:created xsi:type="dcterms:W3CDTF">2018-03-05T18:58:34Z</dcterms:created>
  <dcterms:modified xsi:type="dcterms:W3CDTF">2018-04-12T08:04:11Z</dcterms:modified>
</cp:coreProperties>
</file>