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D\Logistika\Stavby\Bátorove  Kosihy\CP\tender - SDK\podklady\"/>
    </mc:Choice>
  </mc:AlternateContent>
  <xr:revisionPtr revIDLastSave="0" documentId="8_{DF1DD39F-A1B4-4EC2-882F-D4366A893DA0}" xr6:coauthVersionLast="45" xr6:coauthVersionMax="45" xr10:uidLastSave="{00000000-0000-0000-0000-000000000000}"/>
  <bookViews>
    <workbookView xWindow="-120" yWindow="-120" windowWidth="38640" windowHeight="21240"/>
  </bookViews>
  <sheets>
    <sheet name="01.1 - SO-01.1 Architektú..." sheetId="1" r:id="rId1"/>
  </sheets>
  <definedNames>
    <definedName name="_xlnm.Print_Area" localSheetId="0">'01.1 - SO-01.1 Architektú...'!$C$107:$J$126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4" i="1" l="1"/>
  <c r="J26" i="1" l="1"/>
  <c r="J25" i="1"/>
  <c r="J20" i="1"/>
  <c r="E20" i="1"/>
  <c r="E26" i="1" s="1"/>
  <c r="J19" i="1"/>
  <c r="J14" i="1"/>
  <c r="E7" i="1"/>
  <c r="E85" i="1" s="1"/>
  <c r="BK126" i="1"/>
  <c r="BI126" i="1"/>
  <c r="BH126" i="1"/>
  <c r="BG126" i="1"/>
  <c r="BE126" i="1"/>
  <c r="T126" i="1"/>
  <c r="T124" i="1" s="1"/>
  <c r="R126" i="1"/>
  <c r="R124" i="1" s="1"/>
  <c r="P126" i="1"/>
  <c r="J126" i="1"/>
  <c r="BF126" i="1" s="1"/>
  <c r="BK125" i="1"/>
  <c r="BK124" i="1" s="1"/>
  <c r="BI125" i="1"/>
  <c r="F39" i="1" s="1"/>
  <c r="BH125" i="1"/>
  <c r="BG125" i="1"/>
  <c r="F37" i="1" s="1"/>
  <c r="BE125" i="1"/>
  <c r="F35" i="1" s="1"/>
  <c r="T125" i="1"/>
  <c r="R125" i="1"/>
  <c r="P125" i="1"/>
  <c r="J125" i="1"/>
  <c r="BF125" i="1" s="1"/>
  <c r="P124" i="1"/>
  <c r="F116" i="1"/>
  <c r="E114" i="1"/>
  <c r="J93" i="1"/>
  <c r="F93" i="1"/>
  <c r="J91" i="1"/>
  <c r="F91" i="1"/>
  <c r="E89" i="1"/>
  <c r="J39" i="1"/>
  <c r="J38" i="1"/>
  <c r="F38" i="1"/>
  <c r="J37" i="1"/>
  <c r="J35" i="1"/>
  <c r="J94" i="1" l="1"/>
  <c r="F94" i="1"/>
  <c r="J36" i="1"/>
  <c r="F36" i="1"/>
  <c r="J123" i="1"/>
  <c r="J100" i="1"/>
  <c r="E110" i="1"/>
  <c r="J99" i="1" l="1"/>
  <c r="J122" i="1"/>
  <c r="J98" i="1" l="1"/>
  <c r="J32" i="1"/>
  <c r="J41" i="1" s="1"/>
</calcChain>
</file>

<file path=xl/sharedStrings.xml><?xml version="1.0" encoding="utf-8"?>
<sst xmlns="http://schemas.openxmlformats.org/spreadsheetml/2006/main" count="144" uniqueCount="86">
  <si>
    <t>&gt;&gt;  skryté stĺpce  &lt;&lt;</t>
  </si>
  <si>
    <t>{c441c465-2a03-4986-af03-9769845cf6e6}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</si>
  <si>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</si>
  <si>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</si>
  <si>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</si>
  <si>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</si>
  <si>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</si>
  <si>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</si>
  <si>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01 - SO-01 Zdravotné stredisko a lekáreň</t>
  </si>
  <si>
    <t>Časť:</t>
  </si>
  <si>
    <t>01.1 - SO-01.1 Architektúra a statika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</si>
  <si>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</si>
  <si>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</si>
  <si>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</si>
  <si>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</si>
  <si>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</si>
  <si>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</si>
  <si>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</si>
  <si>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CIZS n.o.</t>
  </si>
  <si>
    <t>IČ DPH:</t>
  </si>
  <si>
    <t>Zhotoviteľ:</t>
  </si>
  <si>
    <t>Projektant:</t>
  </si>
  <si>
    <t>Mgr. art. Róbert Mešťánek</t>
  </si>
  <si>
    <t>Spracovateľ:</t>
  </si>
  <si>
    <t>Poznámka: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</si>
  <si>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</si>
  <si>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</si>
  <si>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</si>
  <si>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</si>
  <si>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</si>
  <si>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</si>
  <si>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</si>
  <si>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</si>
  <si>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</si>
  <si>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</si>
  <si>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</si>
  <si>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</si>
  <si>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</si>
  <si>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</si>
  <si>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</si>
  <si>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</si>
  <si>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</si>
  <si>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</si>
  <si>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</si>
  <si>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</si>
  <si>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</si>
  <si>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Cena celkom [EUR]</t>
  </si>
  <si>
    <t>Náklady z rozpočtu</t>
  </si>
  <si>
    <t>-1</t>
  </si>
  <si>
    <t>D2 - PRÁCE A DODÁVKY PSV</t>
  </si>
  <si>
    <t xml:space="preserve">    763 - Konštrukcie  - drevostavby</t>
  </si>
  <si>
    <t>ROZPOČET</t>
  </si>
  <si>
    <t>PČ</t>
  </si>
  <si>
    <t>Typ</t>
  </si>
  <si>
    <t>Kód</t>
  </si>
  <si>
    <t>Popis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</si>
  <si>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</si>
  <si>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</si>
  <si>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</si>
  <si>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</si>
  <si>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</si>
  <si>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</si>
  <si>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</si>
  <si>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</si>
  <si>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</si>
  <si>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</si>
  <si>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</si>
  <si>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D2</t>
  </si>
  <si>
    <t>PRÁCE A DODÁVKY PSV</t>
  </si>
  <si>
    <t>1</t>
  </si>
  <si>
    <t>ROZPOCET</t>
  </si>
  <si>
    <t>763</t>
  </si>
  <si>
    <t>Konštrukcie  - drevostavby</t>
  </si>
  <si>
    <t>2</t>
  </si>
  <si>
    <t>104</t>
  </si>
  <si>
    <t>K</t>
  </si>
  <si>
    <t>76313-4030</t>
  </si>
  <si>
    <t>SDK podhľad - závesná kcia profil UA, montážny profil CD , dosky GKBI hr. 12,5 m</t>
  </si>
  <si>
    <t>m2</t>
  </si>
  <si>
    <t>16</t>
  </si>
  <si>
    <t>208</t>
  </si>
  <si>
    <t>105</t>
  </si>
  <si>
    <t>76313-5025</t>
  </si>
  <si>
    <t>Kazetový podhľad 600 x 600 mm - konštrukcia viditeľná, doska biela</t>
  </si>
  <si>
    <t>210</t>
  </si>
  <si>
    <t>NOVOSEDLÍK SK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</si>
</sst>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"/>
    <numFmt numFmtId="165" formatCode="[$-41B]#,##0.00"/>
    <numFmt numFmtId="166" formatCode="#,##0.000"/>
    <numFmt numFmtId="167" formatCode="#,##0.00%"/>
    <numFmt numFmtId="168" formatCode="dd&quot;.&quot;mm&quot;.&quot;yyyy"/>
    <numFmt numFmtId="169" formatCode="[$-41B]General"/>
  </numFmts>
  <fonts count="23">
    <font>
      <sz val="11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3366FF"/>
      <name val="Arial CE1"/>
      <charset val="238"/>
    </font>
    <font>
      <b/>
      <sz val="14"/>
      <color theme="1"/>
      <name val="Arial CE1"/>
      <charset val="238"/>
    </font>
    <font>
      <sz val="10"/>
      <color rgb="FF3366FF"/>
      <name val="Arial CE1"/>
      <charset val="238"/>
    </font>
    <font>
      <sz val="10"/>
      <color rgb="FF969696"/>
      <name val="Arial CE1"/>
      <charset val="238"/>
    </font>
    <font>
      <b/>
      <sz val="11"/>
      <color theme="1"/>
      <name val="Arial CE1"/>
      <charset val="238"/>
    </font>
    <font>
      <sz val="10"/>
      <color theme="1"/>
      <name val="Arial CE1"/>
      <charset val="238"/>
    </font>
    <font>
      <b/>
      <sz val="10"/>
      <color theme="1"/>
      <name val="Arial CE1"/>
      <charset val="238"/>
    </font>
    <font>
      <b/>
      <sz val="12"/>
      <color rgb="FF960000"/>
      <name val="Arial CE1"/>
      <charset val="238"/>
    </font>
    <font>
      <sz val="8"/>
      <color rgb="FF969696"/>
      <name val="Arial CE1"/>
      <charset val="238"/>
    </font>
    <font>
      <b/>
      <sz val="12"/>
      <color theme="1"/>
      <name val="Arial CE1"/>
      <charset val="238"/>
    </font>
    <font>
      <b/>
      <sz val="10"/>
      <color rgb="FF464646"/>
      <name val="Arial CE1"/>
      <charset val="238"/>
    </font>
    <font>
      <sz val="9"/>
      <color theme="1"/>
      <name val="Arial CE1"/>
      <charset val="238"/>
    </font>
    <font>
      <b/>
      <sz val="12"/>
      <color rgb="FF800000"/>
      <name val="Arial CE1"/>
      <charset val="238"/>
    </font>
    <font>
      <sz val="12"/>
      <color rgb="FF003366"/>
      <name val="Arial CE1"/>
      <charset val="238"/>
    </font>
    <font>
      <sz val="10"/>
      <color rgb="FF003366"/>
      <name val="Arial CE1"/>
      <charset val="238"/>
    </font>
    <font>
      <sz val="9"/>
      <color rgb="FF969696"/>
      <name val="Arial CE1"/>
      <charset val="238"/>
    </font>
    <font>
      <sz val="8"/>
      <color rgb="FF960000"/>
      <name val="Arial CE1"/>
      <charset val="238"/>
    </font>
    <font>
      <b/>
      <sz val="8"/>
      <color theme="1"/>
      <name val="Arial CE1"/>
      <charset val="238"/>
    </font>
    <font>
      <sz val="8"/>
      <color rgb="FF003366"/>
      <name val="Arial CE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D2D2D2"/>
        <bgColor rgb="FFD2D2D2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6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31">
    <xf numFmtId="0" fontId="0" fillId="0" borderId="0" xfId="0"/>
    <xf numFmtId="169" fontId="1" fillId="0" borderId="0" xfId="1"/>
    <xf numFmtId="169" fontId="1" fillId="0" borderId="0" xfId="1" applyProtection="1">
      <protection locked="0"/>
    </xf>
    <xf numFmtId="169" fontId="1" fillId="0" borderId="0" xfId="1" applyFont="1" applyAlignment="1">
      <alignment horizontal="left" vertical="center"/>
    </xf>
    <xf numFmtId="169" fontId="1" fillId="0" borderId="1" xfId="1" applyBorder="1"/>
    <xf numFmtId="169" fontId="1" fillId="0" borderId="2" xfId="1" applyBorder="1"/>
    <xf numFmtId="169" fontId="1" fillId="0" borderId="2" xfId="1" applyBorder="1" applyProtection="1">
      <protection locked="0"/>
    </xf>
    <xf numFmtId="169" fontId="1" fillId="0" borderId="3" xfId="1" applyBorder="1"/>
    <xf numFmtId="169" fontId="5" fillId="0" borderId="0" xfId="1" applyFont="1" applyAlignment="1">
      <alignment horizontal="left" vertical="center"/>
    </xf>
    <xf numFmtId="169" fontId="6" fillId="0" borderId="0" xfId="1" applyFont="1" applyAlignment="1">
      <alignment horizontal="left" vertical="center"/>
    </xf>
    <xf numFmtId="169" fontId="7" fillId="0" borderId="0" xfId="1" applyFont="1" applyAlignment="1">
      <alignment horizontal="left" vertical="center"/>
    </xf>
    <xf numFmtId="169" fontId="1" fillId="0" borderId="0" xfId="1" applyFont="1" applyAlignment="1">
      <alignment vertical="center"/>
    </xf>
    <xf numFmtId="169" fontId="1" fillId="0" borderId="3" xfId="1" applyFont="1" applyBorder="1" applyAlignment="1">
      <alignment vertical="center"/>
    </xf>
    <xf numFmtId="169" fontId="1" fillId="0" borderId="0" xfId="1" applyFont="1" applyAlignment="1" applyProtection="1">
      <alignment vertical="center"/>
      <protection locked="0"/>
    </xf>
    <xf numFmtId="169" fontId="1" fillId="0" borderId="3" xfId="1" applyBorder="1" applyAlignment="1">
      <alignment vertical="center"/>
    </xf>
    <xf numFmtId="169" fontId="1" fillId="0" borderId="0" xfId="1" applyAlignment="1">
      <alignment vertical="center"/>
    </xf>
    <xf numFmtId="169" fontId="9" fillId="0" borderId="0" xfId="1" applyFont="1" applyAlignment="1">
      <alignment horizontal="left" vertical="center"/>
    </xf>
    <xf numFmtId="169" fontId="7" fillId="0" borderId="0" xfId="1" applyFont="1" applyAlignment="1" applyProtection="1">
      <alignment horizontal="left" vertical="center"/>
      <protection locked="0"/>
    </xf>
    <xf numFmtId="168" fontId="9" fillId="0" borderId="0" xfId="1" applyNumberFormat="1" applyFont="1" applyAlignment="1">
      <alignment horizontal="left" vertical="center"/>
    </xf>
    <xf numFmtId="169" fontId="9" fillId="3" borderId="0" xfId="1" applyFont="1" applyFill="1" applyAlignment="1" applyProtection="1">
      <alignment horizontal="left" vertical="center"/>
      <protection locked="0"/>
    </xf>
    <xf numFmtId="169" fontId="1" fillId="0" borderId="0" xfId="1" applyFont="1" applyAlignment="1">
      <alignment vertical="center" wrapText="1"/>
    </xf>
    <xf numFmtId="169" fontId="1" fillId="0" borderId="3" xfId="1" applyFont="1" applyBorder="1" applyAlignment="1">
      <alignment vertical="center" wrapText="1"/>
    </xf>
    <xf numFmtId="169" fontId="1" fillId="0" borderId="0" xfId="1" applyFont="1" applyAlignment="1" applyProtection="1">
      <alignment vertical="center" wrapText="1"/>
      <protection locked="0"/>
    </xf>
    <xf numFmtId="169" fontId="1" fillId="0" borderId="3" xfId="1" applyBorder="1" applyAlignment="1">
      <alignment vertical="center" wrapText="1"/>
    </xf>
    <xf numFmtId="169" fontId="1" fillId="0" borderId="0" xfId="1" applyAlignment="1">
      <alignment vertical="center" wrapText="1"/>
    </xf>
    <xf numFmtId="169" fontId="1" fillId="0" borderId="4" xfId="1" applyFont="1" applyBorder="1" applyAlignment="1">
      <alignment vertical="center"/>
    </xf>
    <xf numFmtId="169" fontId="1" fillId="0" borderId="4" xfId="1" applyFont="1" applyBorder="1" applyAlignment="1" applyProtection="1">
      <alignment vertical="center"/>
      <protection locked="0"/>
    </xf>
    <xf numFmtId="169" fontId="10" fillId="0" borderId="0" xfId="1" applyFont="1" applyAlignment="1">
      <alignment horizontal="left" vertical="center"/>
    </xf>
    <xf numFmtId="165" fontId="11" fillId="0" borderId="0" xfId="1" applyNumberFormat="1" applyFont="1" applyAlignment="1">
      <alignment vertical="center"/>
    </xf>
    <xf numFmtId="169" fontId="7" fillId="0" borderId="0" xfId="1" applyFont="1" applyAlignment="1">
      <alignment horizontal="right" vertical="center"/>
    </xf>
    <xf numFmtId="169" fontId="7" fillId="0" borderId="0" xfId="1" applyFont="1" applyAlignment="1" applyProtection="1">
      <alignment horizontal="right" vertical="center"/>
      <protection locked="0"/>
    </xf>
    <xf numFmtId="169" fontId="12" fillId="0" borderId="0" xfId="1" applyFont="1" applyAlignment="1">
      <alignment horizontal="left" vertical="center"/>
    </xf>
    <xf numFmtId="165" fontId="7" fillId="0" borderId="0" xfId="1" applyNumberFormat="1" applyFont="1" applyAlignment="1">
      <alignment vertical="center"/>
    </xf>
    <xf numFmtId="167" fontId="7" fillId="0" borderId="0" xfId="1" applyNumberFormat="1" applyFont="1" applyAlignment="1" applyProtection="1">
      <alignment horizontal="right" vertical="center"/>
      <protection locked="0"/>
    </xf>
    <xf numFmtId="169" fontId="1" fillId="4" borderId="0" xfId="1" applyFont="1" applyFill="1" applyAlignment="1">
      <alignment vertical="center"/>
    </xf>
    <xf numFmtId="169" fontId="13" fillId="4" borderId="5" xfId="1" applyFont="1" applyFill="1" applyBorder="1" applyAlignment="1">
      <alignment horizontal="left" vertical="center"/>
    </xf>
    <xf numFmtId="169" fontId="1" fillId="4" borderId="6" xfId="1" applyFont="1" applyFill="1" applyBorder="1" applyAlignment="1">
      <alignment vertical="center"/>
    </xf>
    <xf numFmtId="169" fontId="13" fillId="4" borderId="6" xfId="1" applyFont="1" applyFill="1" applyBorder="1" applyAlignment="1">
      <alignment horizontal="right" vertical="center"/>
    </xf>
    <xf numFmtId="169" fontId="13" fillId="4" borderId="6" xfId="1" applyFont="1" applyFill="1" applyBorder="1" applyAlignment="1">
      <alignment horizontal="center" vertical="center"/>
    </xf>
    <xf numFmtId="169" fontId="1" fillId="4" borderId="6" xfId="1" applyFont="1" applyFill="1" applyBorder="1" applyAlignment="1" applyProtection="1">
      <alignment vertical="center"/>
      <protection locked="0"/>
    </xf>
    <xf numFmtId="165" fontId="13" fillId="4" borderId="6" xfId="1" applyNumberFormat="1" applyFont="1" applyFill="1" applyBorder="1" applyAlignment="1">
      <alignment vertical="center"/>
    </xf>
    <xf numFmtId="169" fontId="1" fillId="4" borderId="7" xfId="1" applyFont="1" applyFill="1" applyBorder="1" applyAlignment="1">
      <alignment vertical="center"/>
    </xf>
    <xf numFmtId="169" fontId="14" fillId="0" borderId="2" xfId="1" applyFont="1" applyBorder="1" applyAlignment="1">
      <alignment horizontal="left" vertical="center"/>
    </xf>
    <xf numFmtId="169" fontId="1" fillId="0" borderId="2" xfId="1" applyBorder="1" applyAlignment="1">
      <alignment vertical="center"/>
    </xf>
    <xf numFmtId="169" fontId="1" fillId="0" borderId="2" xfId="1" applyBorder="1" applyAlignment="1" applyProtection="1">
      <alignment vertical="center"/>
      <protection locked="0"/>
    </xf>
    <xf numFmtId="169" fontId="7" fillId="0" borderId="8" xfId="1" applyFont="1" applyBorder="1" applyAlignment="1">
      <alignment horizontal="left" vertical="center"/>
    </xf>
    <xf numFmtId="169" fontId="1" fillId="0" borderId="8" xfId="1" applyFont="1" applyBorder="1" applyAlignment="1">
      <alignment vertical="center"/>
    </xf>
    <xf numFmtId="169" fontId="7" fillId="0" borderId="8" xfId="1" applyFont="1" applyBorder="1" applyAlignment="1">
      <alignment horizontal="center" vertical="center"/>
    </xf>
    <xf numFmtId="169" fontId="1" fillId="0" borderId="8" xfId="1" applyFont="1" applyBorder="1" applyAlignment="1" applyProtection="1">
      <alignment vertical="center"/>
      <protection locked="0"/>
    </xf>
    <xf numFmtId="169" fontId="7" fillId="0" borderId="8" xfId="1" applyFont="1" applyBorder="1" applyAlignment="1">
      <alignment horizontal="right" vertical="center"/>
    </xf>
    <xf numFmtId="169" fontId="1" fillId="0" borderId="2" xfId="1" applyFont="1" applyBorder="1" applyAlignment="1">
      <alignment vertical="center"/>
    </xf>
    <xf numFmtId="169" fontId="1" fillId="0" borderId="2" xfId="1" applyFont="1" applyBorder="1" applyAlignment="1" applyProtection="1">
      <alignment vertical="center"/>
      <protection locked="0"/>
    </xf>
    <xf numFmtId="169" fontId="1" fillId="0" borderId="9" xfId="1" applyFont="1" applyBorder="1" applyAlignment="1">
      <alignment vertical="center"/>
    </xf>
    <xf numFmtId="169" fontId="1" fillId="0" borderId="1" xfId="1" applyFont="1" applyBorder="1" applyAlignment="1">
      <alignment vertical="center"/>
    </xf>
    <xf numFmtId="169" fontId="9" fillId="0" borderId="0" xfId="1" applyFont="1" applyAlignment="1">
      <alignment horizontal="left" vertical="center" wrapText="1"/>
    </xf>
    <xf numFmtId="169" fontId="15" fillId="4" borderId="0" xfId="1" applyFont="1" applyFill="1" applyAlignment="1">
      <alignment horizontal="left" vertical="center"/>
    </xf>
    <xf numFmtId="169" fontId="1" fillId="4" borderId="0" xfId="1" applyFont="1" applyFill="1" applyAlignment="1" applyProtection="1">
      <alignment vertical="center"/>
      <protection locked="0"/>
    </xf>
    <xf numFmtId="169" fontId="15" fillId="4" borderId="0" xfId="1" applyFont="1" applyFill="1" applyAlignment="1">
      <alignment horizontal="right" vertical="center"/>
    </xf>
    <xf numFmtId="169" fontId="16" fillId="0" borderId="0" xfId="1" applyFont="1" applyAlignment="1">
      <alignment horizontal="left" vertical="center"/>
    </xf>
    <xf numFmtId="169" fontId="17" fillId="0" borderId="0" xfId="1" applyFont="1" applyAlignment="1">
      <alignment vertical="center"/>
    </xf>
    <xf numFmtId="169" fontId="17" fillId="0" borderId="3" xfId="1" applyFont="1" applyBorder="1" applyAlignment="1">
      <alignment vertical="center"/>
    </xf>
    <xf numFmtId="169" fontId="17" fillId="0" borderId="10" xfId="1" applyFont="1" applyBorder="1" applyAlignment="1">
      <alignment horizontal="left" vertical="center"/>
    </xf>
    <xf numFmtId="169" fontId="17" fillId="0" borderId="10" xfId="1" applyFont="1" applyBorder="1" applyAlignment="1">
      <alignment vertical="center"/>
    </xf>
    <xf numFmtId="169" fontId="17" fillId="0" borderId="10" xfId="1" applyFont="1" applyBorder="1" applyAlignment="1" applyProtection="1">
      <alignment vertical="center"/>
      <protection locked="0"/>
    </xf>
    <xf numFmtId="165" fontId="17" fillId="0" borderId="10" xfId="1" applyNumberFormat="1" applyFont="1" applyBorder="1" applyAlignment="1">
      <alignment vertical="center"/>
    </xf>
    <xf numFmtId="169" fontId="18" fillId="0" borderId="0" xfId="1" applyFont="1" applyAlignment="1">
      <alignment vertical="center"/>
    </xf>
    <xf numFmtId="169" fontId="18" fillId="0" borderId="3" xfId="1" applyFont="1" applyBorder="1" applyAlignment="1">
      <alignment vertical="center"/>
    </xf>
    <xf numFmtId="169" fontId="18" fillId="0" borderId="10" xfId="1" applyFont="1" applyBorder="1" applyAlignment="1">
      <alignment horizontal="left" vertical="center"/>
    </xf>
    <xf numFmtId="169" fontId="18" fillId="0" borderId="10" xfId="1" applyFont="1" applyBorder="1" applyAlignment="1">
      <alignment vertical="center"/>
    </xf>
    <xf numFmtId="169" fontId="18" fillId="0" borderId="10" xfId="1" applyFont="1" applyBorder="1" applyAlignment="1" applyProtection="1">
      <alignment vertical="center"/>
      <protection locked="0"/>
    </xf>
    <xf numFmtId="165" fontId="18" fillId="0" borderId="10" xfId="1" applyNumberFormat="1" applyFont="1" applyBorder="1" applyAlignment="1">
      <alignment vertical="center"/>
    </xf>
    <xf numFmtId="169" fontId="1" fillId="0" borderId="0" xfId="1" applyFont="1" applyAlignment="1">
      <alignment horizontal="center" vertical="center" wrapText="1"/>
    </xf>
    <xf numFmtId="169" fontId="1" fillId="0" borderId="3" xfId="1" applyFont="1" applyBorder="1" applyAlignment="1">
      <alignment horizontal="center" vertical="center" wrapText="1"/>
    </xf>
    <xf numFmtId="169" fontId="15" fillId="4" borderId="11" xfId="1" applyFont="1" applyFill="1" applyBorder="1" applyAlignment="1">
      <alignment horizontal="center" vertical="center" wrapText="1"/>
    </xf>
    <xf numFmtId="169" fontId="15" fillId="4" borderId="12" xfId="1" applyFont="1" applyFill="1" applyBorder="1" applyAlignment="1">
      <alignment horizontal="center" vertical="center" wrapText="1"/>
    </xf>
    <xf numFmtId="169" fontId="15" fillId="4" borderId="12" xfId="1" applyFont="1" applyFill="1" applyBorder="1" applyAlignment="1" applyProtection="1">
      <alignment horizontal="center" vertical="center" wrapText="1"/>
      <protection locked="0"/>
    </xf>
    <xf numFmtId="169" fontId="15" fillId="4" borderId="13" xfId="1" applyFont="1" applyFill="1" applyBorder="1" applyAlignment="1">
      <alignment horizontal="center" vertical="center" wrapText="1"/>
    </xf>
    <xf numFmtId="169" fontId="15" fillId="4" borderId="0" xfId="1" applyFont="1" applyFill="1" applyAlignment="1">
      <alignment horizontal="center" vertical="center" wrapText="1"/>
    </xf>
    <xf numFmtId="169" fontId="1" fillId="0" borderId="3" xfId="1" applyBorder="1" applyAlignment="1">
      <alignment horizontal="center" vertical="center" wrapText="1"/>
    </xf>
    <xf numFmtId="169" fontId="19" fillId="0" borderId="11" xfId="1" applyFont="1" applyBorder="1" applyAlignment="1">
      <alignment horizontal="center" vertical="center" wrapText="1"/>
    </xf>
    <xf numFmtId="169" fontId="19" fillId="0" borderId="12" xfId="1" applyFont="1" applyBorder="1" applyAlignment="1">
      <alignment horizontal="center" vertical="center" wrapText="1"/>
    </xf>
    <xf numFmtId="169" fontId="19" fillId="0" borderId="13" xfId="1" applyFont="1" applyBorder="1" applyAlignment="1">
      <alignment horizontal="center" vertical="center" wrapText="1"/>
    </xf>
    <xf numFmtId="169" fontId="1" fillId="0" borderId="0" xfId="1" applyAlignment="1">
      <alignment horizontal="center" vertical="center" wrapText="1"/>
    </xf>
    <xf numFmtId="169" fontId="11" fillId="0" borderId="0" xfId="1" applyFont="1" applyAlignment="1">
      <alignment horizontal="left" vertical="center"/>
    </xf>
    <xf numFmtId="165" fontId="11" fillId="0" borderId="0" xfId="1" applyNumberFormat="1" applyFont="1" applyAlignment="1"/>
    <xf numFmtId="169" fontId="1" fillId="0" borderId="14" xfId="1" applyFont="1" applyBorder="1" applyAlignment="1">
      <alignment vertical="center"/>
    </xf>
    <xf numFmtId="169" fontId="1" fillId="0" borderId="4" xfId="1" applyBorder="1" applyAlignment="1">
      <alignment vertical="center"/>
    </xf>
    <xf numFmtId="164" fontId="20" fillId="0" borderId="4" xfId="1" applyNumberFormat="1" applyFont="1" applyBorder="1" applyAlignment="1"/>
    <xf numFmtId="164" fontId="20" fillId="0" borderId="15" xfId="1" applyNumberFormat="1" applyFont="1" applyBorder="1" applyAlignment="1"/>
    <xf numFmtId="165" fontId="21" fillId="0" borderId="0" xfId="1" applyNumberFormat="1" applyFont="1" applyAlignment="1">
      <alignment vertical="center"/>
    </xf>
    <xf numFmtId="169" fontId="22" fillId="0" borderId="0" xfId="1" applyFont="1" applyAlignment="1"/>
    <xf numFmtId="169" fontId="22" fillId="0" borderId="3" xfId="1" applyFont="1" applyBorder="1" applyAlignment="1"/>
    <xf numFmtId="169" fontId="22" fillId="0" borderId="0" xfId="1" applyFont="1" applyAlignment="1">
      <alignment horizontal="left"/>
    </xf>
    <xf numFmtId="169" fontId="17" fillId="0" borderId="0" xfId="1" applyFont="1" applyAlignment="1">
      <alignment horizontal="left"/>
    </xf>
    <xf numFmtId="169" fontId="22" fillId="0" borderId="0" xfId="1" applyFont="1" applyAlignment="1" applyProtection="1">
      <protection locked="0"/>
    </xf>
    <xf numFmtId="165" fontId="17" fillId="0" borderId="0" xfId="1" applyNumberFormat="1" applyFont="1" applyAlignment="1"/>
    <xf numFmtId="169" fontId="22" fillId="0" borderId="16" xfId="1" applyFont="1" applyBorder="1" applyAlignment="1"/>
    <xf numFmtId="169" fontId="22" fillId="0" borderId="0" xfId="1" applyFont="1" applyBorder="1" applyAlignment="1"/>
    <xf numFmtId="164" fontId="22" fillId="0" borderId="0" xfId="1" applyNumberFormat="1" applyFont="1" applyBorder="1" applyAlignment="1"/>
    <xf numFmtId="164" fontId="22" fillId="0" borderId="17" xfId="1" applyNumberFormat="1" applyFont="1" applyBorder="1" applyAlignment="1"/>
    <xf numFmtId="169" fontId="22" fillId="0" borderId="0" xfId="1" applyFont="1" applyAlignment="1">
      <alignment horizontal="center"/>
    </xf>
    <xf numFmtId="165" fontId="22" fillId="0" borderId="0" xfId="1" applyNumberFormat="1" applyFont="1" applyAlignment="1">
      <alignment vertical="center"/>
    </xf>
    <xf numFmtId="169" fontId="18" fillId="0" borderId="0" xfId="1" applyFont="1" applyAlignment="1">
      <alignment horizontal="left"/>
    </xf>
    <xf numFmtId="165" fontId="18" fillId="0" borderId="0" xfId="1" applyNumberFormat="1" applyFont="1" applyAlignment="1"/>
    <xf numFmtId="169" fontId="1" fillId="0" borderId="3" xfId="1" applyFont="1" applyBorder="1" applyAlignment="1" applyProtection="1">
      <alignment vertical="center"/>
      <protection locked="0"/>
    </xf>
    <xf numFmtId="169" fontId="15" fillId="0" borderId="18" xfId="1" applyFont="1" applyBorder="1" applyAlignment="1" applyProtection="1">
      <alignment horizontal="center" vertical="center"/>
      <protection locked="0"/>
    </xf>
    <xf numFmtId="49" fontId="15" fillId="0" borderId="18" xfId="1" applyNumberFormat="1" applyFont="1" applyBorder="1" applyAlignment="1" applyProtection="1">
      <alignment horizontal="left" vertical="center" wrapText="1"/>
      <protection locked="0"/>
    </xf>
    <xf numFmtId="169" fontId="15" fillId="0" borderId="18" xfId="1" applyFont="1" applyBorder="1" applyAlignment="1" applyProtection="1">
      <alignment horizontal="left" vertical="center" wrapText="1"/>
      <protection locked="0"/>
    </xf>
    <xf numFmtId="169" fontId="15" fillId="0" borderId="18" xfId="1" applyFont="1" applyBorder="1" applyAlignment="1" applyProtection="1">
      <alignment horizontal="center" vertical="center" wrapText="1"/>
      <protection locked="0"/>
    </xf>
    <xf numFmtId="166" fontId="15" fillId="0" borderId="18" xfId="1" applyNumberFormat="1" applyFont="1" applyBorder="1" applyAlignment="1" applyProtection="1">
      <alignment vertical="center"/>
      <protection locked="0"/>
    </xf>
    <xf numFmtId="165" fontId="15" fillId="3" borderId="18" xfId="1" applyNumberFormat="1" applyFont="1" applyFill="1" applyBorder="1" applyAlignment="1" applyProtection="1">
      <alignment vertical="center"/>
      <protection locked="0"/>
    </xf>
    <xf numFmtId="165" fontId="15" fillId="0" borderId="18" xfId="1" applyNumberFormat="1" applyFont="1" applyBorder="1" applyAlignment="1" applyProtection="1">
      <alignment vertical="center"/>
      <protection locked="0"/>
    </xf>
    <xf numFmtId="169" fontId="1" fillId="0" borderId="18" xfId="1" applyFont="1" applyBorder="1" applyAlignment="1" applyProtection="1">
      <alignment vertical="center"/>
      <protection locked="0"/>
    </xf>
    <xf numFmtId="169" fontId="19" fillId="3" borderId="16" xfId="1" applyFont="1" applyFill="1" applyBorder="1" applyAlignment="1" applyProtection="1">
      <alignment horizontal="left" vertical="center"/>
      <protection locked="0"/>
    </xf>
    <xf numFmtId="169" fontId="19" fillId="0" borderId="0" xfId="1" applyFont="1" applyBorder="1" applyAlignment="1">
      <alignment horizontal="center" vertical="center"/>
    </xf>
    <xf numFmtId="169" fontId="1" fillId="0" borderId="0" xfId="1" applyFont="1" applyBorder="1" applyAlignment="1">
      <alignment vertical="center"/>
    </xf>
    <xf numFmtId="164" fontId="19" fillId="0" borderId="0" xfId="1" applyNumberFormat="1" applyFont="1" applyBorder="1" applyAlignment="1">
      <alignment vertical="center"/>
    </xf>
    <xf numFmtId="164" fontId="19" fillId="0" borderId="17" xfId="1" applyNumberFormat="1" applyFont="1" applyBorder="1" applyAlignment="1">
      <alignment vertical="center"/>
    </xf>
    <xf numFmtId="169" fontId="15" fillId="0" borderId="0" xfId="1" applyFont="1" applyAlignment="1">
      <alignment horizontal="left" vertical="center"/>
    </xf>
    <xf numFmtId="165" fontId="1" fillId="0" borderId="0" xfId="1" applyNumberFormat="1" applyFont="1" applyAlignment="1">
      <alignment vertical="center"/>
    </xf>
    <xf numFmtId="169" fontId="4" fillId="2" borderId="0" xfId="1" applyFont="1" applyFill="1" applyBorder="1" applyAlignment="1">
      <alignment horizontal="center" vertical="center"/>
    </xf>
    <xf numFmtId="169" fontId="7" fillId="0" borderId="0" xfId="1" applyFont="1" applyFill="1" applyBorder="1" applyAlignment="1">
      <alignment horizontal="left" vertical="center" wrapText="1"/>
    </xf>
    <xf numFmtId="169" fontId="8" fillId="0" borderId="0" xfId="1" applyFont="1" applyFill="1" applyBorder="1" applyAlignment="1">
      <alignment horizontal="left" vertical="center" wrapText="1"/>
    </xf>
    <xf numFmtId="169" fontId="9" fillId="3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/>
    <xf numFmtId="169" fontId="7" fillId="5" borderId="0" xfId="1" applyFont="1" applyFill="1" applyAlignment="1">
      <alignment horizontal="left" vertical="center"/>
    </xf>
    <xf numFmtId="169" fontId="1" fillId="5" borderId="0" xfId="1" applyFont="1" applyFill="1" applyAlignment="1">
      <alignment vertical="center"/>
    </xf>
    <xf numFmtId="169" fontId="9" fillId="5" borderId="0" xfId="1" applyFont="1" applyFill="1" applyAlignment="1">
      <alignment horizontal="left" vertical="center"/>
    </xf>
    <xf numFmtId="169" fontId="7" fillId="5" borderId="0" xfId="1" applyFont="1" applyFill="1" applyAlignment="1" applyProtection="1">
      <alignment horizontal="left" vertical="center"/>
      <protection locked="0"/>
    </xf>
    <xf numFmtId="169" fontId="9" fillId="5" borderId="0" xfId="1" applyFont="1" applyFill="1" applyAlignment="1">
      <alignment horizontal="left" vertical="center" wrapText="1"/>
    </xf>
    <xf numFmtId="168" fontId="9" fillId="5" borderId="0" xfId="1" applyNumberFormat="1" applyFont="1" applyFill="1" applyAlignment="1">
      <alignment horizontal="left" vertical="center"/>
    </xf>
  </cellXfs>
  <cellStyles count="6">
    <cellStyle name="Excel Built-in Normal" xfId="1"/>
    <cellStyle name="Heading" xfId="2"/>
    <cellStyle name="Heading1" xfId="3"/>
    <cellStyle name="Normálna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7"/>
  <sheetViews>
    <sheetView tabSelected="1" workbookViewId="0">
      <selection activeCell="I125" sqref="I125"/>
    </sheetView>
  </sheetViews>
  <sheetFormatPr defaultRowHeight="10.5"/>
  <cols>
    <col min="1" max="1" width="6.125" style="1" customWidth="1"/>
    <col min="2" max="2" width="1.25" style="1" customWidth="1"/>
    <col min="3" max="3" width="3.125" style="1" customWidth="1"/>
    <col min="4" max="4" width="3.25" style="1" customWidth="1"/>
    <col min="5" max="5" width="12.75" style="1" customWidth="1"/>
    <col min="6" max="6" width="37.75" style="1" customWidth="1"/>
    <col min="7" max="7" width="5.25" style="1" customWidth="1"/>
    <col min="8" max="8" width="8.5" style="1" customWidth="1"/>
    <col min="9" max="9" width="15" style="2" customWidth="1"/>
    <col min="10" max="10" width="15" style="1" customWidth="1"/>
    <col min="11" max="11" width="15" style="1" hidden="1" customWidth="1"/>
    <col min="12" max="12" width="6.875" style="1" customWidth="1"/>
    <col min="13" max="13" width="8" style="1" hidden="1" customWidth="1"/>
    <col min="14" max="14" width="6.875" style="1" hidden="1" customWidth="1"/>
    <col min="15" max="20" width="10.5" style="1" hidden="1" customWidth="1"/>
    <col min="21" max="21" width="12.125" style="1" hidden="1" customWidth="1"/>
    <col min="22" max="22" width="9.125" style="1" customWidth="1"/>
    <col min="23" max="23" width="12.125" style="1" customWidth="1"/>
    <col min="24" max="24" width="9.125" style="1" customWidth="1"/>
    <col min="25" max="25" width="11.125" style="1" customWidth="1"/>
    <col min="26" max="26" width="8.125" style="1" customWidth="1"/>
    <col min="27" max="27" width="11.125" style="1" customWidth="1"/>
    <col min="28" max="28" width="12.125" style="1" customWidth="1"/>
    <col min="29" max="29" width="8.125" style="1" customWidth="1"/>
    <col min="30" max="30" width="11.125" style="1" customWidth="1"/>
    <col min="31" max="31" width="12.125" style="1" customWidth="1"/>
    <col min="32" max="43" width="6.25" style="1" customWidth="1"/>
    <col min="44" max="65" width="6.875" style="1" hidden="1" customWidth="1"/>
    <col min="66" max="1024" width="6.25" style="1" customWidth="1"/>
  </cols>
  <sheetData>
    <row r="1" spans="1:46" ht="14.25"/>
    <row r="2" spans="1:46" ht="36.950000000000003" hidden="1" customHeight="1">
      <c r="L2" s="120" t="s">
        <v>0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3" t="s">
        <v>1</v>
      </c>
    </row>
    <row r="3" spans="1:46" ht="6.95" hidden="1" customHeight="1">
      <c r="B3" s="4"/>
      <c r="C3" s="5"/>
      <c r="D3" s="5"/>
      <c r="E3" s="5"/>
      <c r="F3" s="5"/>
      <c r="G3" s="5"/>
      <c r="H3" s="5"/>
      <c r="I3" s="6"/>
      <c r="J3" s="5"/>
      <c r="K3" s="5"/>
      <c r="L3" s="7"/>
      <c r="AT3" s="3" t="s">
        <v>2</v>
      </c>
    </row>
    <row r="4" spans="1:46" ht="24.95" hidden="1" customHeight="1">
      <c r="B4" s="7"/>
      <c r="D4" s="8" t="s">
        <v>3</v>
      </c>
      <c r="L4" s="7"/>
      <c r="M4" s="9" t="s">
        <v>4</v>
      </c>
      <c r="AT4" s="3" t="s">
        <v>5</v>
      </c>
    </row>
    <row r="5" spans="1:46" ht="6.95" hidden="1" customHeight="1">
      <c r="B5" s="7"/>
      <c r="L5" s="7"/>
    </row>
    <row r="6" spans="1:46" ht="12" hidden="1" customHeight="1">
      <c r="B6" s="7"/>
      <c r="D6" s="10" t="s">
        <v>6</v>
      </c>
      <c r="L6" s="7"/>
    </row>
    <row r="7" spans="1:46" ht="16.5" hidden="1" customHeight="1">
      <c r="B7" s="7"/>
      <c r="E7" s="121">
        <f>'01.1 - SO-01.1 Architektú...'!K6</f>
        <v>0</v>
      </c>
      <c r="F7" s="121"/>
      <c r="G7" s="121"/>
      <c r="H7" s="121"/>
      <c r="L7" s="7"/>
    </row>
    <row r="8" spans="1:46" ht="12" hidden="1" customHeight="1">
      <c r="B8" s="7"/>
      <c r="D8" s="10" t="s">
        <v>7</v>
      </c>
      <c r="L8" s="7"/>
    </row>
    <row r="9" spans="1:46" s="15" customFormat="1" ht="16.5" hidden="1" customHeight="1">
      <c r="A9" s="11"/>
      <c r="B9" s="12"/>
      <c r="C9" s="11"/>
      <c r="D9" s="11"/>
      <c r="E9" s="121" t="s">
        <v>8</v>
      </c>
      <c r="F9" s="121"/>
      <c r="G9" s="121"/>
      <c r="H9" s="121"/>
      <c r="I9" s="13"/>
      <c r="J9" s="11"/>
      <c r="K9" s="11"/>
      <c r="L9" s="1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46" s="15" customFormat="1" ht="12" hidden="1" customHeight="1">
      <c r="A10" s="11"/>
      <c r="B10" s="12"/>
      <c r="C10" s="11"/>
      <c r="D10" s="10" t="s">
        <v>9</v>
      </c>
      <c r="E10" s="11"/>
      <c r="F10" s="11"/>
      <c r="G10" s="11"/>
      <c r="H10" s="11"/>
      <c r="I10" s="13"/>
      <c r="J10" s="11"/>
      <c r="K10" s="11"/>
      <c r="L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46" s="15" customFormat="1" ht="16.5" hidden="1" customHeight="1">
      <c r="A11" s="11"/>
      <c r="B11" s="12"/>
      <c r="C11" s="11"/>
      <c r="D11" s="11"/>
      <c r="E11" s="122" t="s">
        <v>10</v>
      </c>
      <c r="F11" s="122"/>
      <c r="G11" s="122"/>
      <c r="H11" s="122"/>
      <c r="I11" s="13"/>
      <c r="J11" s="11"/>
      <c r="K11" s="11"/>
      <c r="L11" s="1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46" s="15" customFormat="1" ht="11.25" hidden="1">
      <c r="A12" s="11"/>
      <c r="B12" s="12"/>
      <c r="C12" s="11"/>
      <c r="D12" s="11"/>
      <c r="E12" s="11"/>
      <c r="F12" s="11"/>
      <c r="G12" s="11"/>
      <c r="H12" s="11"/>
      <c r="I12" s="13"/>
      <c r="J12" s="11"/>
      <c r="K12" s="11"/>
      <c r="L12" s="1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46" s="15" customFormat="1" ht="12" hidden="1" customHeight="1">
      <c r="A13" s="11"/>
      <c r="B13" s="12"/>
      <c r="C13" s="11"/>
      <c r="D13" s="10" t="s">
        <v>11</v>
      </c>
      <c r="E13" s="11"/>
      <c r="F13" s="16"/>
      <c r="G13" s="11"/>
      <c r="H13" s="11"/>
      <c r="I13" s="17" t="s">
        <v>12</v>
      </c>
      <c r="J13" s="16"/>
      <c r="K13" s="11"/>
      <c r="L13" s="1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46" s="15" customFormat="1" ht="12" hidden="1" customHeight="1">
      <c r="A14" s="11"/>
      <c r="B14" s="12"/>
      <c r="C14" s="11"/>
      <c r="D14" s="10" t="s">
        <v>13</v>
      </c>
      <c r="E14" s="11"/>
      <c r="F14" s="16" t="s">
        <v>14</v>
      </c>
      <c r="G14" s="11"/>
      <c r="H14" s="11"/>
      <c r="I14" s="17" t="s">
        <v>15</v>
      </c>
      <c r="J14" s="18">
        <f>'01.1 - SO-01.1 Architektú...'!AN8</f>
        <v>0</v>
      </c>
      <c r="K14" s="11"/>
      <c r="L14" s="1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46" s="15" customFormat="1" ht="10.9" hidden="1" customHeight="1">
      <c r="A15" s="11"/>
      <c r="B15" s="12"/>
      <c r="C15" s="11"/>
      <c r="D15" s="11"/>
      <c r="E15" s="11"/>
      <c r="F15" s="11"/>
      <c r="G15" s="11"/>
      <c r="H15" s="11"/>
      <c r="I15" s="13"/>
      <c r="J15" s="11"/>
      <c r="K15" s="11"/>
      <c r="L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46" s="15" customFormat="1" ht="12" hidden="1" customHeight="1">
      <c r="A16" s="11"/>
      <c r="B16" s="12"/>
      <c r="C16" s="11"/>
      <c r="D16" s="10" t="s">
        <v>16</v>
      </c>
      <c r="E16" s="11"/>
      <c r="F16" s="11"/>
      <c r="G16" s="11"/>
      <c r="H16" s="11"/>
      <c r="I16" s="17" t="s">
        <v>17</v>
      </c>
      <c r="J16" s="16"/>
      <c r="K16" s="11"/>
      <c r="L16" s="1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5" customFormat="1" ht="18" hidden="1" customHeight="1">
      <c r="A17" s="11"/>
      <c r="B17" s="12"/>
      <c r="C17" s="11"/>
      <c r="D17" s="11"/>
      <c r="E17" s="16" t="s">
        <v>18</v>
      </c>
      <c r="F17" s="11"/>
      <c r="G17" s="11"/>
      <c r="H17" s="11"/>
      <c r="I17" s="17" t="s">
        <v>19</v>
      </c>
      <c r="J17" s="16"/>
      <c r="K17" s="11"/>
      <c r="L17" s="1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5" customFormat="1" ht="6.95" hidden="1" customHeight="1">
      <c r="A18" s="11"/>
      <c r="B18" s="12"/>
      <c r="C18" s="11"/>
      <c r="D18" s="11"/>
      <c r="E18" s="11"/>
      <c r="F18" s="11"/>
      <c r="G18" s="11"/>
      <c r="H18" s="11"/>
      <c r="I18" s="13"/>
      <c r="J18" s="11"/>
      <c r="K18" s="11"/>
      <c r="L18" s="1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5" customFormat="1" ht="12" hidden="1" customHeight="1">
      <c r="A19" s="11"/>
      <c r="B19" s="12"/>
      <c r="C19" s="11"/>
      <c r="D19" s="10" t="s">
        <v>20</v>
      </c>
      <c r="E19" s="11"/>
      <c r="F19" s="11"/>
      <c r="G19" s="11"/>
      <c r="H19" s="11"/>
      <c r="I19" s="17" t="s">
        <v>17</v>
      </c>
      <c r="J19" s="19">
        <f>'01.1 - SO-01.1 Architektú...'!AN13</f>
        <v>0</v>
      </c>
      <c r="K19" s="11"/>
      <c r="L19" s="1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5" customFormat="1" ht="18" hidden="1" customHeight="1">
      <c r="A20" s="11"/>
      <c r="B20" s="12"/>
      <c r="C20" s="11"/>
      <c r="D20" s="11"/>
      <c r="E20" s="123">
        <f>'01.1 - SO-01.1 Architektú...'!E14</f>
        <v>0</v>
      </c>
      <c r="F20" s="123"/>
      <c r="G20" s="123"/>
      <c r="H20" s="123"/>
      <c r="I20" s="17" t="s">
        <v>19</v>
      </c>
      <c r="J20" s="19">
        <f>'01.1 - SO-01.1 Architektú...'!AN14</f>
        <v>0</v>
      </c>
      <c r="K20" s="11"/>
      <c r="L20" s="1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5" customFormat="1" ht="6.95" hidden="1" customHeight="1">
      <c r="A21" s="11"/>
      <c r="B21" s="12"/>
      <c r="C21" s="11"/>
      <c r="D21" s="11"/>
      <c r="E21" s="11"/>
      <c r="F21" s="11"/>
      <c r="G21" s="11"/>
      <c r="H21" s="11"/>
      <c r="I21" s="13"/>
      <c r="J21" s="11"/>
      <c r="K21" s="11"/>
      <c r="L21" s="1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5" customFormat="1" ht="12" hidden="1" customHeight="1">
      <c r="A22" s="11"/>
      <c r="B22" s="12"/>
      <c r="C22" s="11"/>
      <c r="D22" s="10" t="s">
        <v>21</v>
      </c>
      <c r="E22" s="11"/>
      <c r="F22" s="11"/>
      <c r="G22" s="11"/>
      <c r="H22" s="11"/>
      <c r="I22" s="17" t="s">
        <v>17</v>
      </c>
      <c r="J22" s="16"/>
      <c r="K22" s="11"/>
      <c r="L22" s="1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5" customFormat="1" ht="18" hidden="1" customHeight="1">
      <c r="A23" s="11"/>
      <c r="B23" s="12"/>
      <c r="C23" s="11"/>
      <c r="D23" s="11"/>
      <c r="E23" s="16" t="s">
        <v>22</v>
      </c>
      <c r="F23" s="11"/>
      <c r="G23" s="11"/>
      <c r="H23" s="11"/>
      <c r="I23" s="17" t="s">
        <v>19</v>
      </c>
      <c r="J23" s="16"/>
      <c r="K23" s="11"/>
      <c r="L23" s="1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5" customFormat="1" ht="6.95" hidden="1" customHeight="1">
      <c r="A24" s="11"/>
      <c r="B24" s="12"/>
      <c r="C24" s="11"/>
      <c r="D24" s="11"/>
      <c r="E24" s="11"/>
      <c r="F24" s="11"/>
      <c r="G24" s="11"/>
      <c r="H24" s="11"/>
      <c r="I24" s="13"/>
      <c r="J24" s="11"/>
      <c r="K24" s="11"/>
      <c r="L24" s="1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5" customFormat="1" ht="12" hidden="1" customHeight="1">
      <c r="A25" s="11"/>
      <c r="B25" s="12"/>
      <c r="C25" s="11"/>
      <c r="D25" s="10" t="s">
        <v>23</v>
      </c>
      <c r="E25" s="11"/>
      <c r="F25" s="11"/>
      <c r="G25" s="11"/>
      <c r="H25" s="11"/>
      <c r="I25" s="17" t="s">
        <v>17</v>
      </c>
      <c r="J25" t="str">
        <f>IF('01.1 - SO-01.1 Architektú...'!AN19="","",'01.1 - SO-01.1 Architektú...'!AN19)</f>
        <v/>
      </c>
      <c r="K25" s="11"/>
      <c r="L25" s="14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5" customFormat="1" ht="18" hidden="1" customHeight="1">
      <c r="A26" s="11"/>
      <c r="B26" s="12"/>
      <c r="C26" s="11"/>
      <c r="D26" s="11"/>
      <c r="E26">
        <f>IF('01.1 - SO-01.1 Architektú...'!E20="","",'01.1 - SO-01.1 Architektú...'!E20)</f>
        <v>0</v>
      </c>
      <c r="F26" s="11"/>
      <c r="G26" s="11"/>
      <c r="H26" s="11"/>
      <c r="I26" s="17" t="s">
        <v>19</v>
      </c>
      <c r="J26" t="str">
        <f>IF('01.1 - SO-01.1 Architektú...'!AN20="","",'01.1 - SO-01.1 Architektú...'!AN20)</f>
        <v/>
      </c>
      <c r="K26" s="11"/>
      <c r="L26" s="1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5" customFormat="1" ht="6.95" hidden="1" customHeight="1">
      <c r="A27" s="11"/>
      <c r="B27" s="12"/>
      <c r="C27" s="11"/>
      <c r="D27" s="11"/>
      <c r="E27" s="11"/>
      <c r="F27" s="11"/>
      <c r="G27" s="11"/>
      <c r="H27" s="11"/>
      <c r="I27" s="13"/>
      <c r="J27" s="11"/>
      <c r="K27" s="11"/>
      <c r="L27" s="1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5" customFormat="1" ht="12" hidden="1" customHeight="1">
      <c r="A28" s="11"/>
      <c r="B28" s="12"/>
      <c r="C28" s="11"/>
      <c r="D28" s="10" t="s">
        <v>24</v>
      </c>
      <c r="E28" s="11"/>
      <c r="F28" s="11"/>
      <c r="G28" s="11"/>
      <c r="H28" s="11"/>
      <c r="I28" s="13"/>
      <c r="J28" s="11"/>
      <c r="K28" s="11"/>
      <c r="L28" s="14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24" customFormat="1" ht="16.5" hidden="1" customHeight="1">
      <c r="A29" s="20"/>
      <c r="B29" s="21"/>
      <c r="C29" s="20"/>
      <c r="D29" s="20"/>
      <c r="E29" s="124"/>
      <c r="F29" s="124"/>
      <c r="G29" s="124"/>
      <c r="H29" s="124"/>
      <c r="I29" s="22"/>
      <c r="J29" s="20"/>
      <c r="K29" s="20"/>
      <c r="L29" s="23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15" customFormat="1" ht="6.95" hidden="1" customHeight="1">
      <c r="A30" s="11"/>
      <c r="B30" s="12"/>
      <c r="C30" s="11"/>
      <c r="D30" s="11"/>
      <c r="E30" s="11"/>
      <c r="F30" s="11"/>
      <c r="G30" s="11"/>
      <c r="H30" s="11"/>
      <c r="I30" s="13"/>
      <c r="J30" s="11"/>
      <c r="K30" s="11"/>
      <c r="L30" s="1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5" customFormat="1" ht="6.95" hidden="1" customHeight="1">
      <c r="A31" s="11"/>
      <c r="B31" s="12"/>
      <c r="C31" s="11"/>
      <c r="D31" s="25"/>
      <c r="E31" s="25"/>
      <c r="F31" s="25"/>
      <c r="G31" s="25"/>
      <c r="H31" s="25"/>
      <c r="I31" s="26"/>
      <c r="J31" s="25"/>
      <c r="K31" s="25"/>
      <c r="L31" s="1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5" customFormat="1" ht="25.5" hidden="1" customHeight="1">
      <c r="A32" s="11"/>
      <c r="B32" s="12"/>
      <c r="C32" s="11"/>
      <c r="D32" s="27" t="s">
        <v>25</v>
      </c>
      <c r="E32" s="11"/>
      <c r="F32" s="11"/>
      <c r="G32" s="11"/>
      <c r="H32" s="11"/>
      <c r="I32" s="13"/>
      <c r="J32" s="28">
        <f>ROUND(J122, 2)</f>
        <v>0</v>
      </c>
      <c r="K32" s="11"/>
      <c r="L32" s="1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5" customFormat="1" ht="6.95" hidden="1" customHeight="1">
      <c r="A33" s="11"/>
      <c r="B33" s="12"/>
      <c r="C33" s="11"/>
      <c r="D33" s="25"/>
      <c r="E33" s="25"/>
      <c r="F33" s="25"/>
      <c r="G33" s="25"/>
      <c r="H33" s="25"/>
      <c r="I33" s="26"/>
      <c r="J33" s="25"/>
      <c r="K33" s="25"/>
      <c r="L33" s="1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5" customFormat="1" ht="14.45" hidden="1" customHeight="1">
      <c r="A34" s="11"/>
      <c r="B34" s="12"/>
      <c r="C34" s="11"/>
      <c r="D34" s="11"/>
      <c r="E34" s="11"/>
      <c r="F34" s="29" t="s">
        <v>26</v>
      </c>
      <c r="G34" s="11"/>
      <c r="H34" s="11"/>
      <c r="I34" s="30" t="s">
        <v>27</v>
      </c>
      <c r="J34" s="29" t="s">
        <v>28</v>
      </c>
      <c r="K34" s="11"/>
      <c r="L34" s="1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5" customFormat="1" ht="14.45" hidden="1" customHeight="1">
      <c r="A35" s="11"/>
      <c r="B35" s="12"/>
      <c r="C35" s="11"/>
      <c r="D35" s="31" t="s">
        <v>29</v>
      </c>
      <c r="E35" s="10" t="s">
        <v>30</v>
      </c>
      <c r="F35" s="32">
        <f>ROUND((SUM(BE122:BE126)),  2)</f>
        <v>0</v>
      </c>
      <c r="G35" s="11"/>
      <c r="H35" s="11"/>
      <c r="I35" s="33">
        <v>0.2</v>
      </c>
      <c r="J35" s="32">
        <f>ROUND(((SUM(BE122:BE126))*I35),  2)</f>
        <v>0</v>
      </c>
      <c r="K35" s="11"/>
      <c r="L35" s="1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5" customFormat="1" ht="14.45" hidden="1" customHeight="1">
      <c r="A36" s="11"/>
      <c r="B36" s="12"/>
      <c r="C36" s="11"/>
      <c r="D36" s="11"/>
      <c r="E36" s="10" t="s">
        <v>31</v>
      </c>
      <c r="F36" s="32">
        <f>ROUND((SUM(BF122:BF126)),  2)</f>
        <v>0</v>
      </c>
      <c r="G36" s="11"/>
      <c r="H36" s="11"/>
      <c r="I36" s="33">
        <v>0.2</v>
      </c>
      <c r="J36" s="32">
        <f>ROUND(((SUM(BF122:BF126))*I36),  2)</f>
        <v>0</v>
      </c>
      <c r="K36" s="11"/>
      <c r="L36" s="1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5" customFormat="1" ht="14.45" hidden="1" customHeight="1">
      <c r="A37" s="11"/>
      <c r="B37" s="12"/>
      <c r="C37" s="11"/>
      <c r="D37" s="11"/>
      <c r="E37" s="10" t="s">
        <v>32</v>
      </c>
      <c r="F37" s="32">
        <f>ROUND((SUM(BG122:BG126)),  2)</f>
        <v>0</v>
      </c>
      <c r="G37" s="11"/>
      <c r="H37" s="11"/>
      <c r="I37" s="33">
        <v>0.2</v>
      </c>
      <c r="J37" s="32">
        <f>0</f>
        <v>0</v>
      </c>
      <c r="K37" s="11"/>
      <c r="L37" s="1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5" customFormat="1" ht="14.45" hidden="1" customHeight="1">
      <c r="A38" s="11"/>
      <c r="B38" s="12"/>
      <c r="C38" s="11"/>
      <c r="D38" s="11"/>
      <c r="E38" s="10" t="s">
        <v>33</v>
      </c>
      <c r="F38" s="32">
        <f>ROUND((SUM(BH122:BH126)),  2)</f>
        <v>0</v>
      </c>
      <c r="G38" s="11"/>
      <c r="H38" s="11"/>
      <c r="I38" s="33">
        <v>0.2</v>
      </c>
      <c r="J38" s="32">
        <f>0</f>
        <v>0</v>
      </c>
      <c r="K38" s="11"/>
      <c r="L38" s="1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5" customFormat="1" ht="14.45" hidden="1" customHeight="1">
      <c r="A39" s="11"/>
      <c r="B39" s="12"/>
      <c r="C39" s="11"/>
      <c r="D39" s="11"/>
      <c r="E39" s="10" t="s">
        <v>34</v>
      </c>
      <c r="F39" s="32">
        <f>ROUND((SUM(BI122:BI126)),  2)</f>
        <v>0</v>
      </c>
      <c r="G39" s="11"/>
      <c r="H39" s="11"/>
      <c r="I39" s="33">
        <v>0</v>
      </c>
      <c r="J39" s="32">
        <f>0</f>
        <v>0</v>
      </c>
      <c r="K39" s="11"/>
      <c r="L39" s="14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5" customFormat="1" ht="6.95" hidden="1" customHeight="1">
      <c r="A40" s="11"/>
      <c r="B40" s="12"/>
      <c r="C40" s="11"/>
      <c r="D40" s="11"/>
      <c r="E40" s="11"/>
      <c r="F40" s="11"/>
      <c r="G40" s="11"/>
      <c r="H40" s="11"/>
      <c r="I40" s="13"/>
      <c r="J40" s="11"/>
      <c r="K40" s="11"/>
      <c r="L40" s="1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5" customFormat="1" ht="25.5" hidden="1" customHeight="1">
      <c r="A41" s="11"/>
      <c r="B41" s="12"/>
      <c r="C41" s="34"/>
      <c r="D41" s="35" t="s">
        <v>35</v>
      </c>
      <c r="E41" s="36"/>
      <c r="F41" s="36"/>
      <c r="G41" s="37" t="s">
        <v>36</v>
      </c>
      <c r="H41" s="38" t="s">
        <v>37</v>
      </c>
      <c r="I41" s="39"/>
      <c r="J41" s="40">
        <f>SUM(J32:J39)</f>
        <v>0</v>
      </c>
      <c r="K41" s="41"/>
      <c r="L41" s="1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5" customFormat="1" ht="14.45" hidden="1" customHeight="1">
      <c r="A42" s="11"/>
      <c r="B42" s="12"/>
      <c r="C42" s="11"/>
      <c r="D42" s="11"/>
      <c r="E42" s="11"/>
      <c r="F42" s="11"/>
      <c r="G42" s="11"/>
      <c r="H42" s="11"/>
      <c r="I42" s="13"/>
      <c r="J42" s="11"/>
      <c r="K42" s="11"/>
      <c r="L42" s="1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4.45" hidden="1" customHeight="1">
      <c r="B43" s="7"/>
      <c r="L43" s="7"/>
    </row>
    <row r="44" spans="1:31" ht="14.45" hidden="1" customHeight="1">
      <c r="B44" s="7"/>
      <c r="L44" s="7"/>
    </row>
    <row r="45" spans="1:31" ht="14.45" hidden="1" customHeight="1">
      <c r="B45" s="7"/>
      <c r="L45" s="7"/>
    </row>
    <row r="46" spans="1:31" ht="14.45" hidden="1" customHeight="1">
      <c r="B46" s="7"/>
      <c r="L46" s="7"/>
    </row>
    <row r="47" spans="1:31" ht="14.45" hidden="1" customHeight="1">
      <c r="B47" s="7"/>
      <c r="L47" s="7"/>
    </row>
    <row r="48" spans="1:31" ht="14.45" hidden="1" customHeight="1">
      <c r="B48" s="7"/>
      <c r="L48" s="7"/>
    </row>
    <row r="49" spans="1:31" ht="14.45" hidden="1" customHeight="1">
      <c r="B49" s="7"/>
      <c r="L49" s="7"/>
    </row>
    <row r="50" spans="1:31" s="15" customFormat="1" ht="14.45" hidden="1" customHeight="1">
      <c r="B50" s="14"/>
      <c r="D50" s="42" t="s">
        <v>38</v>
      </c>
      <c r="E50" s="43"/>
      <c r="F50" s="43"/>
      <c r="G50" s="42" t="s">
        <v>39</v>
      </c>
      <c r="H50" s="43"/>
      <c r="I50" s="44"/>
      <c r="J50" s="43"/>
      <c r="K50" s="43"/>
      <c r="L50" s="14"/>
    </row>
    <row r="51" spans="1:31" ht="14.25" hidden="1">
      <c r="B51" s="7"/>
      <c r="L51" s="7"/>
    </row>
    <row r="52" spans="1:31" ht="14.25" hidden="1">
      <c r="B52" s="7"/>
      <c r="L52" s="7"/>
    </row>
    <row r="53" spans="1:31" ht="14.25" hidden="1">
      <c r="B53" s="7"/>
      <c r="L53" s="7"/>
    </row>
    <row r="54" spans="1:31" ht="14.25" hidden="1">
      <c r="B54" s="7"/>
      <c r="L54" s="7"/>
    </row>
    <row r="55" spans="1:31" ht="14.25" hidden="1">
      <c r="B55" s="7"/>
      <c r="L55" s="7"/>
    </row>
    <row r="56" spans="1:31" ht="14.25" hidden="1">
      <c r="B56" s="7"/>
      <c r="L56" s="7"/>
    </row>
    <row r="57" spans="1:31" ht="14.25" hidden="1">
      <c r="B57" s="7"/>
      <c r="L57" s="7"/>
    </row>
    <row r="58" spans="1:31" ht="14.25" hidden="1">
      <c r="B58" s="7"/>
      <c r="L58" s="7"/>
    </row>
    <row r="59" spans="1:31" ht="14.25" hidden="1">
      <c r="B59" s="7"/>
      <c r="L59" s="7"/>
    </row>
    <row r="60" spans="1:31" ht="14.25" hidden="1">
      <c r="B60" s="7"/>
      <c r="L60" s="7"/>
    </row>
    <row r="61" spans="1:31" s="15" customFormat="1" ht="12.75" hidden="1">
      <c r="A61" s="11"/>
      <c r="B61" s="12"/>
      <c r="C61" s="11"/>
      <c r="D61" s="45" t="s">
        <v>40</v>
      </c>
      <c r="E61" s="46"/>
      <c r="F61" s="47" t="s">
        <v>41</v>
      </c>
      <c r="G61" s="45" t="s">
        <v>40</v>
      </c>
      <c r="H61" s="46"/>
      <c r="I61" s="48"/>
      <c r="J61" s="49" t="s">
        <v>41</v>
      </c>
      <c r="K61" s="46"/>
      <c r="L61" s="1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4.25" hidden="1">
      <c r="B62" s="7"/>
      <c r="L62" s="7"/>
    </row>
    <row r="63" spans="1:31" ht="14.25" hidden="1">
      <c r="B63" s="7"/>
      <c r="L63" s="7"/>
    </row>
    <row r="64" spans="1:31" ht="14.25" hidden="1">
      <c r="B64" s="7"/>
      <c r="L64" s="7"/>
    </row>
    <row r="65" spans="1:31" s="15" customFormat="1" ht="12.75" hidden="1">
      <c r="A65" s="11"/>
      <c r="B65" s="12"/>
      <c r="C65" s="11"/>
      <c r="D65" s="42" t="s">
        <v>42</v>
      </c>
      <c r="E65" s="50"/>
      <c r="F65" s="50"/>
      <c r="G65" s="42" t="s">
        <v>43</v>
      </c>
      <c r="H65" s="50"/>
      <c r="I65" s="51"/>
      <c r="J65" s="50"/>
      <c r="K65" s="50"/>
      <c r="L65" s="14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4.25" hidden="1">
      <c r="B66" s="7"/>
      <c r="L66" s="7"/>
    </row>
    <row r="67" spans="1:31" ht="14.25" hidden="1">
      <c r="B67" s="7"/>
      <c r="L67" s="7"/>
    </row>
    <row r="68" spans="1:31" ht="14.25" hidden="1">
      <c r="B68" s="7"/>
      <c r="L68" s="7"/>
    </row>
    <row r="69" spans="1:31" ht="14.25" hidden="1">
      <c r="B69" s="7"/>
      <c r="L69" s="7"/>
    </row>
    <row r="70" spans="1:31" ht="14.25" hidden="1">
      <c r="B70" s="7"/>
      <c r="L70" s="7"/>
    </row>
    <row r="71" spans="1:31" ht="14.25" hidden="1">
      <c r="B71" s="7"/>
      <c r="L71" s="7"/>
    </row>
    <row r="72" spans="1:31" ht="14.25" hidden="1">
      <c r="B72" s="7"/>
      <c r="L72" s="7"/>
    </row>
    <row r="73" spans="1:31" ht="14.25" hidden="1">
      <c r="B73" s="7"/>
      <c r="L73" s="7"/>
    </row>
    <row r="74" spans="1:31" ht="14.25" hidden="1">
      <c r="B74" s="7"/>
      <c r="L74" s="7"/>
    </row>
    <row r="75" spans="1:31" ht="14.25" hidden="1">
      <c r="B75" s="7"/>
      <c r="L75" s="7"/>
    </row>
    <row r="76" spans="1:31" s="15" customFormat="1" ht="12.75" hidden="1">
      <c r="A76" s="11"/>
      <c r="B76" s="12"/>
      <c r="C76" s="11"/>
      <c r="D76" s="45" t="s">
        <v>40</v>
      </c>
      <c r="E76" s="46"/>
      <c r="F76" s="47" t="s">
        <v>41</v>
      </c>
      <c r="G76" s="45" t="s">
        <v>40</v>
      </c>
      <c r="H76" s="46"/>
      <c r="I76" s="48"/>
      <c r="J76" s="49" t="s">
        <v>41</v>
      </c>
      <c r="K76" s="46"/>
      <c r="L76" s="1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s="15" customFormat="1" ht="14.45" hidden="1" customHeight="1">
      <c r="A77" s="11"/>
      <c r="B77" s="52"/>
      <c r="C77" s="46"/>
      <c r="D77" s="46"/>
      <c r="E77" s="46"/>
      <c r="F77" s="46"/>
      <c r="G77" s="46"/>
      <c r="H77" s="46"/>
      <c r="I77" s="48"/>
      <c r="J77" s="46"/>
      <c r="K77" s="46"/>
      <c r="L77" s="1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14.25" hidden="1"/>
    <row r="79" spans="1:31" ht="14.25" hidden="1"/>
    <row r="80" spans="1:31" ht="14.25" hidden="1"/>
    <row r="81" spans="1:31" s="15" customFormat="1" ht="6.95" hidden="1" customHeight="1">
      <c r="A81" s="11"/>
      <c r="B81" s="53"/>
      <c r="C81" s="50"/>
      <c r="D81" s="50"/>
      <c r="E81" s="50"/>
      <c r="F81" s="50"/>
      <c r="G81" s="50"/>
      <c r="H81" s="50"/>
      <c r="I81" s="51"/>
      <c r="J81" s="50"/>
      <c r="K81" s="50"/>
      <c r="L81" s="14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s="15" customFormat="1" ht="24.95" hidden="1" customHeight="1">
      <c r="A82" s="11"/>
      <c r="B82" s="12"/>
      <c r="C82" s="8" t="s">
        <v>44</v>
      </c>
      <c r="D82" s="11"/>
      <c r="E82" s="11"/>
      <c r="F82" s="11"/>
      <c r="G82" s="11"/>
      <c r="H82" s="11"/>
      <c r="I82" s="13"/>
      <c r="J82" s="11"/>
      <c r="K82" s="11"/>
      <c r="L82" s="14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s="15" customFormat="1" ht="6.95" hidden="1" customHeight="1">
      <c r="A83" s="11"/>
      <c r="B83" s="12"/>
      <c r="C83" s="11"/>
      <c r="D83" s="11"/>
      <c r="E83" s="11"/>
      <c r="F83" s="11"/>
      <c r="G83" s="11"/>
      <c r="H83" s="11"/>
      <c r="I83" s="13"/>
      <c r="J83" s="11"/>
      <c r="K83" s="11"/>
      <c r="L83" s="14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s="15" customFormat="1" ht="12" hidden="1" customHeight="1">
      <c r="A84" s="11"/>
      <c r="B84" s="12"/>
      <c r="C84" s="10" t="s">
        <v>6</v>
      </c>
      <c r="D84" s="11"/>
      <c r="E84" s="11"/>
      <c r="F84" s="11"/>
      <c r="G84" s="11"/>
      <c r="H84" s="11"/>
      <c r="I84" s="13"/>
      <c r="J84" s="11"/>
      <c r="K84" s="11"/>
      <c r="L84" s="14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s="15" customFormat="1" ht="16.5" hidden="1" customHeight="1">
      <c r="A85" s="11"/>
      <c r="B85" s="12"/>
      <c r="C85" s="11"/>
      <c r="D85" s="11"/>
      <c r="E85" s="121">
        <f>E7</f>
        <v>0</v>
      </c>
      <c r="F85" s="121"/>
      <c r="G85" s="121"/>
      <c r="H85" s="121"/>
      <c r="I85" s="13"/>
      <c r="J85" s="11"/>
      <c r="K85" s="11"/>
      <c r="L85" s="14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12" hidden="1" customHeight="1">
      <c r="B86" s="7"/>
      <c r="C86" s="10" t="s">
        <v>7</v>
      </c>
      <c r="L86" s="7"/>
    </row>
    <row r="87" spans="1:31" s="15" customFormat="1" ht="16.5" hidden="1" customHeight="1">
      <c r="A87" s="11"/>
      <c r="B87" s="12"/>
      <c r="C87" s="11"/>
      <c r="D87" s="11"/>
      <c r="E87" s="121" t="s">
        <v>8</v>
      </c>
      <c r="F87" s="121"/>
      <c r="G87" s="121"/>
      <c r="H87" s="121"/>
      <c r="I87" s="13"/>
      <c r="J87" s="11"/>
      <c r="K87" s="11"/>
      <c r="L87" s="14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s="15" customFormat="1" ht="12" hidden="1" customHeight="1">
      <c r="A88" s="11"/>
      <c r="B88" s="12"/>
      <c r="C88" s="10" t="s">
        <v>9</v>
      </c>
      <c r="D88" s="11"/>
      <c r="E88" s="11"/>
      <c r="F88" s="11"/>
      <c r="G88" s="11"/>
      <c r="H88" s="11"/>
      <c r="I88" s="13"/>
      <c r="J88" s="11"/>
      <c r="K88" s="11"/>
      <c r="L88" s="14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s="15" customFormat="1" ht="16.5" hidden="1" customHeight="1">
      <c r="A89" s="11"/>
      <c r="B89" s="12"/>
      <c r="C89" s="11"/>
      <c r="D89" s="11"/>
      <c r="E89" s="122" t="str">
        <f>E11</f>
        <v>01.1 - SO-01.1 Architektúra a statika</v>
      </c>
      <c r="F89" s="122"/>
      <c r="G89" s="122"/>
      <c r="H89" s="122"/>
      <c r="I89" s="13"/>
      <c r="J89" s="11"/>
      <c r="K89" s="11"/>
      <c r="L89" s="14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s="15" customFormat="1" ht="6.95" hidden="1" customHeight="1">
      <c r="A90" s="11"/>
      <c r="B90" s="12"/>
      <c r="C90" s="11"/>
      <c r="D90" s="11"/>
      <c r="E90" s="11"/>
      <c r="F90" s="11"/>
      <c r="G90" s="11"/>
      <c r="H90" s="11"/>
      <c r="I90" s="13"/>
      <c r="J90" s="11"/>
      <c r="K90" s="11"/>
      <c r="L90" s="14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s="15" customFormat="1" ht="12" hidden="1" customHeight="1">
      <c r="A91" s="11"/>
      <c r="B91" s="12"/>
      <c r="C91" s="10" t="s">
        <v>13</v>
      </c>
      <c r="D91" s="11"/>
      <c r="E91" s="11"/>
      <c r="F91" s="16" t="str">
        <f>F14</f>
        <v xml:space="preserve"> </v>
      </c>
      <c r="G91" s="11"/>
      <c r="H91" s="11"/>
      <c r="I91" s="17" t="s">
        <v>15</v>
      </c>
      <c r="J91" s="18">
        <f>IF(J14="","",J14)</f>
        <v>0</v>
      </c>
      <c r="K91" s="11"/>
      <c r="L91" s="1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s="15" customFormat="1" ht="6.95" hidden="1" customHeight="1">
      <c r="A92" s="11"/>
      <c r="B92" s="12"/>
      <c r="C92" s="11"/>
      <c r="D92" s="11"/>
      <c r="E92" s="11"/>
      <c r="F92" s="11"/>
      <c r="G92" s="11"/>
      <c r="H92" s="11"/>
      <c r="I92" s="13"/>
      <c r="J92" s="11"/>
      <c r="K92" s="11"/>
      <c r="L92" s="14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s="15" customFormat="1" ht="25.7" hidden="1" customHeight="1">
      <c r="A93" s="11"/>
      <c r="B93" s="12"/>
      <c r="C93" s="10" t="s">
        <v>16</v>
      </c>
      <c r="D93" s="11"/>
      <c r="E93" s="11"/>
      <c r="F93" s="16" t="str">
        <f>E17</f>
        <v>CIZS n.o.</v>
      </c>
      <c r="G93" s="11"/>
      <c r="H93" s="11"/>
      <c r="I93" s="17" t="s">
        <v>21</v>
      </c>
      <c r="J93" s="54" t="str">
        <f>E23</f>
        <v>Mgr. art. Róbert Mešťánek</v>
      </c>
      <c r="K93" s="11"/>
      <c r="L93" s="14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s="15" customFormat="1" ht="15.2" hidden="1" customHeight="1">
      <c r="A94" s="11"/>
      <c r="B94" s="12"/>
      <c r="C94" s="10" t="s">
        <v>20</v>
      </c>
      <c r="D94" s="11"/>
      <c r="E94" s="11"/>
      <c r="F94" s="16">
        <f>IF(E20="","",E20)</f>
        <v>0</v>
      </c>
      <c r="G94" s="11"/>
      <c r="H94" s="11"/>
      <c r="I94" s="17" t="s">
        <v>23</v>
      </c>
      <c r="J94" s="54">
        <f>E26</f>
        <v>0</v>
      </c>
      <c r="K94" s="11"/>
      <c r="L94" s="14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s="15" customFormat="1" ht="10.35" hidden="1" customHeight="1">
      <c r="A95" s="11"/>
      <c r="B95" s="12"/>
      <c r="C95" s="11"/>
      <c r="D95" s="11"/>
      <c r="E95" s="11"/>
      <c r="F95" s="11"/>
      <c r="G95" s="11"/>
      <c r="H95" s="11"/>
      <c r="I95" s="13"/>
      <c r="J95" s="11"/>
      <c r="K95" s="11"/>
      <c r="L95" s="14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s="15" customFormat="1" ht="29.25" hidden="1" customHeight="1">
      <c r="A96" s="11"/>
      <c r="B96" s="12"/>
      <c r="C96" s="55" t="s">
        <v>45</v>
      </c>
      <c r="D96" s="34"/>
      <c r="E96" s="34"/>
      <c r="F96" s="34"/>
      <c r="G96" s="34"/>
      <c r="H96" s="34"/>
      <c r="I96" s="56"/>
      <c r="J96" s="57" t="s">
        <v>46</v>
      </c>
      <c r="K96" s="34"/>
      <c r="L96" s="14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47" s="15" customFormat="1" ht="10.35" hidden="1" customHeight="1">
      <c r="A97" s="11"/>
      <c r="B97" s="12"/>
      <c r="C97" s="11"/>
      <c r="D97" s="11"/>
      <c r="E97" s="11"/>
      <c r="F97" s="11"/>
      <c r="G97" s="11"/>
      <c r="H97" s="11"/>
      <c r="I97" s="13"/>
      <c r="J97" s="11"/>
      <c r="K97" s="11"/>
      <c r="L97" s="14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47" s="15" customFormat="1" ht="22.7" hidden="1" customHeight="1">
      <c r="A98" s="11"/>
      <c r="B98" s="12"/>
      <c r="C98" s="58" t="s">
        <v>47</v>
      </c>
      <c r="D98" s="11"/>
      <c r="E98" s="11"/>
      <c r="F98" s="11"/>
      <c r="G98" s="11"/>
      <c r="H98" s="11"/>
      <c r="I98" s="13"/>
      <c r="J98" s="28">
        <f>J122</f>
        <v>0</v>
      </c>
      <c r="K98" s="11"/>
      <c r="L98" s="14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U98" s="3" t="s">
        <v>48</v>
      </c>
    </row>
    <row r="99" spans="1:47" s="59" customFormat="1" ht="24.95" hidden="1" customHeight="1">
      <c r="B99" s="60"/>
      <c r="D99" s="61" t="s">
        <v>49</v>
      </c>
      <c r="E99" s="62"/>
      <c r="F99" s="62"/>
      <c r="G99" s="62"/>
      <c r="H99" s="62"/>
      <c r="I99" s="63"/>
      <c r="J99" s="64">
        <f>J123</f>
        <v>0</v>
      </c>
      <c r="L99" s="60"/>
    </row>
    <row r="100" spans="1:47" s="65" customFormat="1" ht="19.899999999999999" hidden="1" customHeight="1">
      <c r="B100" s="66"/>
      <c r="D100" s="67" t="s">
        <v>50</v>
      </c>
      <c r="E100" s="68"/>
      <c r="F100" s="68"/>
      <c r="G100" s="68"/>
      <c r="H100" s="68"/>
      <c r="I100" s="69"/>
      <c r="J100" s="70">
        <f>J124</f>
        <v>0</v>
      </c>
      <c r="L100" s="66"/>
    </row>
    <row r="101" spans="1:47" s="15" customFormat="1" ht="21.95" hidden="1" customHeight="1">
      <c r="A101" s="11"/>
      <c r="B101" s="12"/>
      <c r="C101" s="11"/>
      <c r="D101" s="11"/>
      <c r="E101" s="11"/>
      <c r="F101" s="11"/>
      <c r="G101" s="11"/>
      <c r="H101" s="11"/>
      <c r="I101" s="13"/>
      <c r="J101" s="11"/>
      <c r="K101" s="11"/>
      <c r="L101" s="14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47" s="15" customFormat="1" ht="6.95" hidden="1" customHeight="1">
      <c r="A102" s="11"/>
      <c r="B102" s="52"/>
      <c r="C102" s="46"/>
      <c r="D102" s="46"/>
      <c r="E102" s="46"/>
      <c r="F102" s="46"/>
      <c r="G102" s="46"/>
      <c r="H102" s="46"/>
      <c r="I102" s="48"/>
      <c r="J102" s="46"/>
      <c r="K102" s="46"/>
      <c r="L102" s="14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47" ht="14.25" hidden="1"/>
    <row r="104" spans="1:47" ht="14.25" hidden="1"/>
    <row r="105" spans="1:47" ht="14.25"/>
    <row r="106" spans="1:47" s="15" customFormat="1" ht="6.95" customHeight="1">
      <c r="A106" s="11"/>
      <c r="B106" s="53"/>
      <c r="C106" s="50"/>
      <c r="D106" s="50"/>
      <c r="E106" s="50"/>
      <c r="F106" s="50"/>
      <c r="G106" s="50"/>
      <c r="H106" s="50"/>
      <c r="I106" s="51"/>
      <c r="J106" s="50"/>
      <c r="K106" s="50"/>
      <c r="L106" s="14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47" s="15" customFormat="1" ht="24.95" customHeight="1">
      <c r="A107" s="11"/>
      <c r="B107" s="12"/>
      <c r="C107" s="8" t="s">
        <v>51</v>
      </c>
      <c r="D107" s="11"/>
      <c r="E107" s="11"/>
      <c r="F107" s="11"/>
      <c r="G107" s="11"/>
      <c r="H107" s="11"/>
      <c r="I107" s="13"/>
      <c r="J107" s="11"/>
      <c r="K107" s="11"/>
      <c r="L107" s="14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47" s="15" customFormat="1" ht="6.95" customHeight="1">
      <c r="A108" s="11"/>
      <c r="B108" s="12"/>
      <c r="C108" s="11"/>
      <c r="D108" s="11"/>
      <c r="E108" s="11"/>
      <c r="F108" s="11"/>
      <c r="G108" s="11"/>
      <c r="H108" s="11"/>
      <c r="I108" s="13"/>
      <c r="J108" s="11"/>
      <c r="K108" s="11"/>
      <c r="L108" s="14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47" s="15" customFormat="1" ht="12" customHeight="1">
      <c r="A109" s="11"/>
      <c r="B109" s="12"/>
      <c r="C109" s="10" t="s">
        <v>6</v>
      </c>
      <c r="D109" s="11"/>
      <c r="E109" s="11"/>
      <c r="F109" s="11"/>
      <c r="G109" s="11"/>
      <c r="H109" s="11"/>
      <c r="I109" s="13"/>
      <c r="J109" s="11"/>
      <c r="K109" s="11"/>
      <c r="L109" s="14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47" s="15" customFormat="1" ht="16.5" customHeight="1">
      <c r="A110" s="11"/>
      <c r="B110" s="12"/>
      <c r="C110" s="11"/>
      <c r="D110" s="11"/>
      <c r="E110" s="121">
        <f>E7</f>
        <v>0</v>
      </c>
      <c r="F110" s="121"/>
      <c r="G110" s="121"/>
      <c r="H110" s="121"/>
      <c r="I110" s="13"/>
      <c r="J110" s="11"/>
      <c r="K110" s="11"/>
      <c r="L110" s="14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47" ht="12" customHeight="1">
      <c r="B111" s="7"/>
      <c r="C111" s="10" t="s">
        <v>7</v>
      </c>
      <c r="L111" s="7"/>
    </row>
    <row r="112" spans="1:47" s="15" customFormat="1" ht="16.5" customHeight="1">
      <c r="A112" s="11"/>
      <c r="B112" s="12"/>
      <c r="C112" s="11"/>
      <c r="D112" s="11"/>
      <c r="E112" s="121" t="s">
        <v>8</v>
      </c>
      <c r="F112" s="121"/>
      <c r="G112" s="121"/>
      <c r="H112" s="121"/>
      <c r="I112" s="13"/>
      <c r="J112" s="11"/>
      <c r="K112" s="11"/>
      <c r="L112" s="14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65" s="15" customFormat="1" ht="12" customHeight="1">
      <c r="A113" s="11"/>
      <c r="B113" s="12"/>
      <c r="C113" s="10" t="s">
        <v>9</v>
      </c>
      <c r="D113" s="11"/>
      <c r="E113" s="11"/>
      <c r="F113" s="11"/>
      <c r="G113" s="11"/>
      <c r="H113" s="11"/>
      <c r="I113" s="13"/>
      <c r="J113" s="11"/>
      <c r="K113" s="11"/>
      <c r="L113" s="14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65" s="15" customFormat="1" ht="16.5" customHeight="1">
      <c r="A114" s="11"/>
      <c r="B114" s="12"/>
      <c r="C114" s="11"/>
      <c r="D114" s="11"/>
      <c r="E114" s="122" t="str">
        <f>E11</f>
        <v>01.1 - SO-01.1 Architektúra a statika</v>
      </c>
      <c r="F114" s="122"/>
      <c r="G114" s="122"/>
      <c r="H114" s="122"/>
      <c r="I114" s="13"/>
      <c r="J114" s="11"/>
      <c r="K114" s="11"/>
      <c r="L114" s="14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65" s="15" customFormat="1" ht="6.95" customHeight="1">
      <c r="A115" s="11"/>
      <c r="B115" s="12"/>
      <c r="C115" s="11"/>
      <c r="D115" s="11"/>
      <c r="E115" s="11"/>
      <c r="F115" s="11"/>
      <c r="G115" s="11"/>
      <c r="H115" s="11"/>
      <c r="I115" s="13"/>
      <c r="J115" s="11"/>
      <c r="K115" s="11"/>
      <c r="L115" s="14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65" s="15" customFormat="1" ht="12" customHeight="1">
      <c r="A116" s="11"/>
      <c r="B116" s="12"/>
      <c r="C116" s="10" t="s">
        <v>13</v>
      </c>
      <c r="D116" s="11"/>
      <c r="E116" s="11"/>
      <c r="F116" s="16" t="str">
        <f>F14</f>
        <v xml:space="preserve"> </v>
      </c>
      <c r="G116" s="11"/>
      <c r="H116" s="11"/>
      <c r="I116" s="128" t="s">
        <v>15</v>
      </c>
      <c r="J116" s="130"/>
      <c r="K116" s="11"/>
      <c r="L116" s="14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65" s="15" customFormat="1" ht="6.95" customHeight="1">
      <c r="A117" s="11"/>
      <c r="B117" s="12"/>
      <c r="C117" s="11"/>
      <c r="D117" s="11"/>
      <c r="E117" s="11"/>
      <c r="F117" s="11"/>
      <c r="G117" s="11"/>
      <c r="H117" s="11"/>
      <c r="I117" s="13"/>
      <c r="J117" s="11"/>
      <c r="K117" s="11"/>
      <c r="L117" s="14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65" s="15" customFormat="1" ht="25.7" customHeight="1">
      <c r="A118" s="11"/>
      <c r="B118" s="12"/>
      <c r="C118" s="10" t="s">
        <v>16</v>
      </c>
      <c r="D118" s="11"/>
      <c r="E118" s="11"/>
      <c r="F118" s="16" t="s">
        <v>85</v>
      </c>
      <c r="G118" s="11"/>
      <c r="H118" s="11"/>
      <c r="I118" s="17" t="s">
        <v>21</v>
      </c>
      <c r="J118" s="54"/>
      <c r="K118" s="11"/>
      <c r="L118" s="14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65" s="15" customFormat="1" ht="15.2" customHeight="1">
      <c r="A119" s="11"/>
      <c r="B119" s="12"/>
      <c r="C119" s="125" t="s">
        <v>20</v>
      </c>
      <c r="D119" s="126"/>
      <c r="E119" s="126"/>
      <c r="F119" s="127"/>
      <c r="G119" s="11"/>
      <c r="H119" s="11"/>
      <c r="I119" s="128" t="s">
        <v>23</v>
      </c>
      <c r="J119" s="129"/>
      <c r="K119" s="11"/>
      <c r="L119" s="14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65" s="15" customFormat="1" ht="10.35" customHeight="1">
      <c r="A120" s="11"/>
      <c r="B120" s="12"/>
      <c r="C120" s="11"/>
      <c r="D120" s="11"/>
      <c r="E120" s="11"/>
      <c r="F120" s="11"/>
      <c r="G120" s="11"/>
      <c r="H120" s="11"/>
      <c r="I120" s="13"/>
      <c r="J120" s="11"/>
      <c r="K120" s="11"/>
      <c r="L120" s="14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65" s="82" customFormat="1" ht="29.25" customHeight="1">
      <c r="A121" s="71"/>
      <c r="B121" s="72"/>
      <c r="C121" s="73" t="s">
        <v>52</v>
      </c>
      <c r="D121" s="74" t="s">
        <v>53</v>
      </c>
      <c r="E121" s="74" t="s">
        <v>54</v>
      </c>
      <c r="F121" s="74" t="s">
        <v>55</v>
      </c>
      <c r="G121" s="74" t="s">
        <v>56</v>
      </c>
      <c r="H121" s="74" t="s">
        <v>57</v>
      </c>
      <c r="I121" s="75" t="s">
        <v>58</v>
      </c>
      <c r="J121" s="76" t="s">
        <v>46</v>
      </c>
      <c r="K121" s="77" t="s">
        <v>59</v>
      </c>
      <c r="L121" s="78"/>
      <c r="M121" s="79"/>
      <c r="N121" s="80" t="s">
        <v>29</v>
      </c>
      <c r="O121" s="80" t="s">
        <v>60</v>
      </c>
      <c r="P121" s="80" t="s">
        <v>61</v>
      </c>
      <c r="Q121" s="80" t="s">
        <v>62</v>
      </c>
      <c r="R121" s="80" t="s">
        <v>63</v>
      </c>
      <c r="S121" s="80" t="s">
        <v>64</v>
      </c>
      <c r="T121" s="81" t="s">
        <v>65</v>
      </c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</row>
    <row r="122" spans="1:65" s="15" customFormat="1" ht="22.7" customHeight="1">
      <c r="A122" s="11"/>
      <c r="B122" s="12"/>
      <c r="C122" s="83" t="s">
        <v>47</v>
      </c>
      <c r="D122" s="11"/>
      <c r="E122" s="11"/>
      <c r="F122" s="11"/>
      <c r="G122" s="11"/>
      <c r="H122" s="11"/>
      <c r="I122" s="13"/>
      <c r="J122" s="84">
        <f>J123</f>
        <v>0</v>
      </c>
      <c r="K122" s="11"/>
      <c r="L122" s="12"/>
      <c r="M122" s="85"/>
      <c r="N122" s="86"/>
      <c r="O122" s="25"/>
      <c r="P122" s="87">
        <v>0</v>
      </c>
      <c r="Q122" s="25"/>
      <c r="R122" s="87">
        <v>0</v>
      </c>
      <c r="S122" s="25"/>
      <c r="T122" s="88"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T122" s="3" t="s">
        <v>66</v>
      </c>
      <c r="AU122" s="3" t="s">
        <v>48</v>
      </c>
      <c r="BK122" s="89">
        <v>0</v>
      </c>
    </row>
    <row r="123" spans="1:65" s="90" customFormat="1" ht="25.9" customHeight="1">
      <c r="B123" s="91"/>
      <c r="D123" s="92" t="s">
        <v>66</v>
      </c>
      <c r="E123" s="93" t="s">
        <v>67</v>
      </c>
      <c r="F123" s="93" t="s">
        <v>68</v>
      </c>
      <c r="I123" s="94"/>
      <c r="J123" s="95">
        <f>J124</f>
        <v>0</v>
      </c>
      <c r="L123" s="91"/>
      <c r="M123" s="96"/>
      <c r="N123" s="97"/>
      <c r="O123" s="97"/>
      <c r="P123" s="98">
        <v>0</v>
      </c>
      <c r="Q123" s="97"/>
      <c r="R123" s="98">
        <v>0</v>
      </c>
      <c r="S123" s="97"/>
      <c r="T123" s="99">
        <v>0</v>
      </c>
      <c r="AR123" s="92" t="s">
        <v>69</v>
      </c>
      <c r="AT123" s="100" t="s">
        <v>66</v>
      </c>
      <c r="AU123" s="100" t="s">
        <v>2</v>
      </c>
      <c r="AY123" s="92" t="s">
        <v>70</v>
      </c>
      <c r="BK123" s="101">
        <v>0</v>
      </c>
    </row>
    <row r="124" spans="1:65" s="90" customFormat="1" ht="22.7" customHeight="1">
      <c r="B124" s="91"/>
      <c r="D124" s="92" t="s">
        <v>66</v>
      </c>
      <c r="E124" s="102" t="s">
        <v>71</v>
      </c>
      <c r="F124" s="102" t="s">
        <v>72</v>
      </c>
      <c r="I124" s="94"/>
      <c r="J124" s="103">
        <f>SUM(J125:J126)</f>
        <v>0</v>
      </c>
      <c r="L124" s="91"/>
      <c r="M124" s="96"/>
      <c r="N124" s="97"/>
      <c r="O124" s="97"/>
      <c r="P124" s="98">
        <f>SUM(P125:P126)</f>
        <v>0</v>
      </c>
      <c r="Q124" s="97"/>
      <c r="R124" s="98">
        <f>SUM(R125:R126)</f>
        <v>0</v>
      </c>
      <c r="S124" s="97"/>
      <c r="T124" s="99">
        <f>SUM(T125:T126)</f>
        <v>0</v>
      </c>
      <c r="AR124" s="92" t="s">
        <v>73</v>
      </c>
      <c r="AT124" s="100" t="s">
        <v>66</v>
      </c>
      <c r="AU124" s="100" t="s">
        <v>69</v>
      </c>
      <c r="AY124" s="92" t="s">
        <v>70</v>
      </c>
      <c r="BK124" s="101">
        <f>SUM(BK125:BK126)</f>
        <v>0</v>
      </c>
    </row>
    <row r="125" spans="1:65" s="15" customFormat="1" ht="21.75" customHeight="1">
      <c r="A125" s="11"/>
      <c r="B125" s="104"/>
      <c r="C125" s="105" t="s">
        <v>74</v>
      </c>
      <c r="D125" s="105" t="s">
        <v>75</v>
      </c>
      <c r="E125" s="106" t="s">
        <v>76</v>
      </c>
      <c r="F125" s="107" t="s">
        <v>77</v>
      </c>
      <c r="G125" s="108" t="s">
        <v>78</v>
      </c>
      <c r="H125" s="109">
        <v>35.35</v>
      </c>
      <c r="I125" s="110"/>
      <c r="J125" s="111">
        <f>ROUND(I125*H125,2)</f>
        <v>0</v>
      </c>
      <c r="K125" s="112"/>
      <c r="L125" s="12"/>
      <c r="M125" s="113"/>
      <c r="N125" s="114" t="s">
        <v>31</v>
      </c>
      <c r="O125" s="115"/>
      <c r="P125" s="116">
        <f>O125*H125</f>
        <v>0</v>
      </c>
      <c r="Q125" s="116">
        <v>0</v>
      </c>
      <c r="R125" s="116">
        <f>Q125*H125</f>
        <v>0</v>
      </c>
      <c r="S125" s="116">
        <v>0</v>
      </c>
      <c r="T125" s="117">
        <f>S125*H125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118" t="s">
        <v>79</v>
      </c>
      <c r="AT125" s="118" t="s">
        <v>75</v>
      </c>
      <c r="AU125" s="118" t="s">
        <v>73</v>
      </c>
      <c r="AY125" s="3" t="s">
        <v>70</v>
      </c>
      <c r="BE125" s="119">
        <f>IF(N125="základná",J125,0)</f>
        <v>0</v>
      </c>
      <c r="BF125" s="119">
        <f>IF(N125="znížená",J125,0)</f>
        <v>0</v>
      </c>
      <c r="BG125" s="119">
        <f>IF(N125="zákl. prenesená",J125,0)</f>
        <v>0</v>
      </c>
      <c r="BH125" s="119">
        <f>IF(N125="zníž. prenesená",J125,0)</f>
        <v>0</v>
      </c>
      <c r="BI125" s="119">
        <f>IF(N125="nulová",J125,0)</f>
        <v>0</v>
      </c>
      <c r="BJ125" s="3" t="s">
        <v>73</v>
      </c>
      <c r="BK125" s="119">
        <f>ROUND(I125*H125,2)</f>
        <v>0</v>
      </c>
      <c r="BL125" s="3" t="s">
        <v>79</v>
      </c>
      <c r="BM125" s="118" t="s">
        <v>80</v>
      </c>
    </row>
    <row r="126" spans="1:65" s="15" customFormat="1" ht="21.75" customHeight="1">
      <c r="A126" s="11"/>
      <c r="B126" s="104"/>
      <c r="C126" s="105" t="s">
        <v>81</v>
      </c>
      <c r="D126" s="105" t="s">
        <v>75</v>
      </c>
      <c r="E126" s="106" t="s">
        <v>82</v>
      </c>
      <c r="F126" s="107" t="s">
        <v>83</v>
      </c>
      <c r="G126" s="108" t="s">
        <v>78</v>
      </c>
      <c r="H126" s="109">
        <v>77.650000000000006</v>
      </c>
      <c r="I126" s="110"/>
      <c r="J126" s="111">
        <f>ROUND(I126*H126,2)</f>
        <v>0</v>
      </c>
      <c r="K126" s="112"/>
      <c r="L126" s="12"/>
      <c r="M126" s="113"/>
      <c r="N126" s="114" t="s">
        <v>31</v>
      </c>
      <c r="O126" s="115"/>
      <c r="P126" s="116">
        <f>O126*H126</f>
        <v>0</v>
      </c>
      <c r="Q126" s="116">
        <v>0</v>
      </c>
      <c r="R126" s="116">
        <f>Q126*H126</f>
        <v>0</v>
      </c>
      <c r="S126" s="116">
        <v>0</v>
      </c>
      <c r="T126" s="117">
        <f>S126*H126</f>
        <v>0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R126" s="118" t="s">
        <v>79</v>
      </c>
      <c r="AT126" s="118" t="s">
        <v>75</v>
      </c>
      <c r="AU126" s="118" t="s">
        <v>73</v>
      </c>
      <c r="AY126" s="3" t="s">
        <v>70</v>
      </c>
      <c r="BE126" s="119">
        <f>IF(N126="základná",J126,0)</f>
        <v>0</v>
      </c>
      <c r="BF126" s="119">
        <f>IF(N126="znížená",J126,0)</f>
        <v>0</v>
      </c>
      <c r="BG126" s="119">
        <f>IF(N126="zákl. prenesená",J126,0)</f>
        <v>0</v>
      </c>
      <c r="BH126" s="119">
        <f>IF(N126="zníž. prenesená",J126,0)</f>
        <v>0</v>
      </c>
      <c r="BI126" s="119">
        <f>IF(N126="nulová",J126,0)</f>
        <v>0</v>
      </c>
      <c r="BJ126" s="3" t="s">
        <v>73</v>
      </c>
      <c r="BK126" s="119">
        <f>ROUND(I126*H126,2)</f>
        <v>0</v>
      </c>
      <c r="BL126" s="3" t="s">
        <v>79</v>
      </c>
      <c r="BM126" s="118" t="s">
        <v>84</v>
      </c>
    </row>
    <row r="127" spans="1:65" s="15" customFormat="1" ht="6.95" customHeight="1">
      <c r="A127" s="11"/>
      <c r="B127" s="52"/>
      <c r="C127" s="46"/>
      <c r="D127" s="46"/>
      <c r="E127" s="46"/>
      <c r="F127" s="46"/>
      <c r="G127" s="46"/>
      <c r="H127" s="46"/>
      <c r="I127" s="48"/>
      <c r="J127" s="46"/>
      <c r="K127" s="46"/>
      <c r="L127" s="12"/>
      <c r="M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</sheetData>
  <mergeCells count="12">
    <mergeCell ref="E85:H85"/>
    <mergeCell ref="E87:H87"/>
    <mergeCell ref="E89:H89"/>
    <mergeCell ref="E110:H110"/>
    <mergeCell ref="E112:H112"/>
    <mergeCell ref="E114:H114"/>
    <mergeCell ref="L2:V2"/>
    <mergeCell ref="E7:H7"/>
    <mergeCell ref="E9:H9"/>
    <mergeCell ref="E11:H11"/>
    <mergeCell ref="E20:H20"/>
    <mergeCell ref="E29:H29"/>
  </mergeCells>
  <pageMargins left="0.78740157480314965" right="0" top="0.39370078740157483" bottom="0.39370078740157483" header="0" footer="0"/>
  <pageSetup paperSize="9" scale="85" fitToHeight="100" orientation="portrait" r:id="rId1"/>
  <headerFooter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01.1 - SO-01.1 Architektú...</vt:lpstr>
      <vt:lpstr>'01.1 - SO-01.1 Architektú...'!Oblasť_tlače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Podmanický</dc:creator>
  <cp:lastModifiedBy>ns0003</cp:lastModifiedBy>
  <cp:revision>1</cp:revision>
  <cp:lastPrinted>2020-03-02T11:42:27Z</cp:lastPrinted>
  <dcterms:created xsi:type="dcterms:W3CDTF">2020-03-02T11:29:07Z</dcterms:created>
  <dcterms:modified xsi:type="dcterms:W3CDTF">2020-03-02T11:42:40Z</dcterms:modified>
</cp:coreProperties>
</file>