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BS\TENDROVÁNÍ\TEND PLUS Moravský Písek\Členění zakázky\Zemní práce\"/>
    </mc:Choice>
  </mc:AlternateContent>
  <xr:revisionPtr revIDLastSave="0" documentId="13_ncr:1_{B85DCA70-A8AE-459C-8E02-A5DF9AB8F58F}" xr6:coauthVersionLast="40" xr6:coauthVersionMax="40" xr10:uidLastSave="{00000000-0000-0000-0000-000000000000}"/>
  <bookViews>
    <workbookView xWindow="360" yWindow="360" windowWidth="18855" windowHeight="11475" activeTab="1" xr2:uid="{00000000-000D-0000-FFFF-FFFF00000000}"/>
  </bookViews>
  <sheets>
    <sheet name="Stavba" sheetId="1" r:id="rId1"/>
    <sheet name="ROSMP_SO01  Pol" sheetId="4" r:id="rId2"/>
    <sheet name="ROSMP_SO02  Pol" sheetId="7" r:id="rId3"/>
    <sheet name="ROSMP_SO03  Pol" sheetId="10" r:id="rId4"/>
    <sheet name="ROSMP_SO11  Pol" sheetId="34" r:id="rId5"/>
  </sheets>
  <definedNames>
    <definedName name="CelkemObjekty" localSheetId="0">Stavba!$F$42</definedName>
    <definedName name="CisloStavby" localSheetId="0">Stavba!$D$5</definedName>
    <definedName name="dadresa" localSheetId="0">Stavba!$D$8</definedName>
    <definedName name="DIČ" localSheetId="0">Stavba!$K$8</definedName>
    <definedName name="dmisto" localSheetId="0">Stavba!$D$9</definedName>
    <definedName name="dpsc" localSheetId="0">Stavba!$C$9</definedName>
    <definedName name="IČO" localSheetId="0">Stavba!$K$7</definedName>
    <definedName name="NazevObjektu" localSheetId="0">Stavba!$C$29</definedName>
    <definedName name="NazevStavby" localSheetId="0">Stavba!$E$5</definedName>
    <definedName name="_xlnm.Print_Titles" localSheetId="1">'ROSMP_SO01  Pol'!$1:$6</definedName>
    <definedName name="_xlnm.Print_Titles" localSheetId="2">'ROSMP_SO02  Pol'!$1:$6</definedName>
    <definedName name="_xlnm.Print_Titles" localSheetId="3">'ROSMP_SO03  Pol'!$1:$6</definedName>
    <definedName name="_xlnm.Print_Titles" localSheetId="4">'ROSMP_SO11  Pol'!$1:$6</definedName>
    <definedName name="Objednatel" localSheetId="0">Stavba!$D$11</definedName>
    <definedName name="Objekt" localSheetId="0">Stavba!$B$29</definedName>
    <definedName name="_xlnm.Print_Area" localSheetId="1">'ROSMP_SO01  Pol'!$A$1:$K$46</definedName>
    <definedName name="_xlnm.Print_Area" localSheetId="2">'ROSMP_SO02  Pol'!$A$1:$K$41</definedName>
    <definedName name="_xlnm.Print_Area" localSheetId="3">'ROSMP_SO03  Pol'!$A$1:$K$44</definedName>
    <definedName name="_xlnm.Print_Area" localSheetId="4">'ROSMP_SO11  Pol'!$A$1:$K$91</definedName>
    <definedName name="_xlnm.Print_Area" localSheetId="0">Stavba!$B$1:$J$119</definedName>
    <definedName name="odic" localSheetId="0">Stavba!$K$12</definedName>
    <definedName name="oico" localSheetId="0">Stavba!$K$11</definedName>
    <definedName name="omisto" localSheetId="0">Stavba!$D$13</definedName>
    <definedName name="onazev" localSheetId="0">Stavba!$D$12</definedName>
    <definedName name="opsc" localSheetId="0">Stavba!$C$13</definedName>
    <definedName name="SazbaDPH1" localSheetId="0">Stavba!$D$19</definedName>
    <definedName name="SazbaDPH2" localSheetId="0">Stavba!$D$21</definedName>
    <definedName name="solver_lin" localSheetId="1" hidden="1">0</definedName>
    <definedName name="solver_lin" localSheetId="2" hidden="1">0</definedName>
    <definedName name="solver_lin" localSheetId="3" hidden="1">0</definedName>
    <definedName name="solver_lin" localSheetId="4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opt" localSheetId="1" hidden="1">'ROSMP_SO01  Pol'!#REF!</definedName>
    <definedName name="solver_opt" localSheetId="2" hidden="1">'ROSMP_SO02  Pol'!#REF!</definedName>
    <definedName name="solver_opt" localSheetId="3" hidden="1">'ROSMP_SO03  Pol'!#REF!</definedName>
    <definedName name="solver_opt" localSheetId="4" hidden="1">'ROSMP_SO11  Pol'!#REF!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ucetDilu" localSheetId="0">Stavba!$F$113:$J$113</definedName>
    <definedName name="StavbaCelkem" localSheetId="0">Stavba!$H$42</definedName>
    <definedName name="Zhotovitel" localSheetId="0">Stavba!$D$7</definedName>
  </definedNames>
  <calcPr calcId="181029"/>
</workbook>
</file>

<file path=xl/calcChain.xml><?xml version="1.0" encoding="utf-8"?>
<calcChain xmlns="http://schemas.openxmlformats.org/spreadsheetml/2006/main">
  <c r="BE89" i="34" l="1"/>
  <c r="BD89" i="34"/>
  <c r="BC89" i="34"/>
  <c r="BB89" i="34"/>
  <c r="K89" i="34"/>
  <c r="I89" i="34"/>
  <c r="G89" i="34"/>
  <c r="BA89" i="34" s="1"/>
  <c r="BE87" i="34"/>
  <c r="BD87" i="34"/>
  <c r="BC87" i="34"/>
  <c r="BB87" i="34"/>
  <c r="K87" i="34"/>
  <c r="I87" i="34"/>
  <c r="G87" i="34"/>
  <c r="BA87" i="34" s="1"/>
  <c r="BE86" i="34"/>
  <c r="BD86" i="34"/>
  <c r="BC86" i="34"/>
  <c r="BB86" i="34"/>
  <c r="K86" i="34"/>
  <c r="I86" i="34"/>
  <c r="G86" i="34"/>
  <c r="BA86" i="34" s="1"/>
  <c r="BE84" i="34"/>
  <c r="BD84" i="34"/>
  <c r="BC84" i="34"/>
  <c r="BB84" i="34"/>
  <c r="K84" i="34"/>
  <c r="I84" i="34"/>
  <c r="G84" i="34"/>
  <c r="BA84" i="34" s="1"/>
  <c r="BE82" i="34"/>
  <c r="BD82" i="34"/>
  <c r="BC82" i="34"/>
  <c r="BB82" i="34"/>
  <c r="K82" i="34"/>
  <c r="I82" i="34"/>
  <c r="G82" i="34"/>
  <c r="BA82" i="34" s="1"/>
  <c r="BE80" i="34"/>
  <c r="BD80" i="34"/>
  <c r="BC80" i="34"/>
  <c r="BB80" i="34"/>
  <c r="K80" i="34"/>
  <c r="I80" i="34"/>
  <c r="G80" i="34"/>
  <c r="BA80" i="34" s="1"/>
  <c r="BE78" i="34"/>
  <c r="BD78" i="34"/>
  <c r="BC78" i="34"/>
  <c r="BB78" i="34"/>
  <c r="K78" i="34"/>
  <c r="I78" i="34"/>
  <c r="G78" i="34"/>
  <c r="BA78" i="34" s="1"/>
  <c r="BE76" i="34"/>
  <c r="BD76" i="34"/>
  <c r="BC76" i="34"/>
  <c r="BB76" i="34"/>
  <c r="K76" i="34"/>
  <c r="I76" i="34"/>
  <c r="G76" i="34"/>
  <c r="BA76" i="34" s="1"/>
  <c r="BE74" i="34"/>
  <c r="BD74" i="34"/>
  <c r="BC74" i="34"/>
  <c r="BB74" i="34"/>
  <c r="K74" i="34"/>
  <c r="I74" i="34"/>
  <c r="G74" i="34"/>
  <c r="BA74" i="34" s="1"/>
  <c r="BE72" i="34"/>
  <c r="BD72" i="34"/>
  <c r="BC72" i="34"/>
  <c r="BB72" i="34"/>
  <c r="K72" i="34"/>
  <c r="I72" i="34"/>
  <c r="G72" i="34"/>
  <c r="BA72" i="34" s="1"/>
  <c r="BE70" i="34"/>
  <c r="BD70" i="34"/>
  <c r="BC70" i="34"/>
  <c r="BB70" i="34"/>
  <c r="K70" i="34"/>
  <c r="I70" i="34"/>
  <c r="G70" i="34"/>
  <c r="BA70" i="34" s="1"/>
  <c r="BE68" i="34"/>
  <c r="BD68" i="34"/>
  <c r="BC68" i="34"/>
  <c r="BB68" i="34"/>
  <c r="K68" i="34"/>
  <c r="I68" i="34"/>
  <c r="G68" i="34"/>
  <c r="BA68" i="34" s="1"/>
  <c r="BE66" i="34"/>
  <c r="BD66" i="34"/>
  <c r="BC66" i="34"/>
  <c r="BB66" i="34"/>
  <c r="K66" i="34"/>
  <c r="I66" i="34"/>
  <c r="G66" i="34"/>
  <c r="BA66" i="34" s="1"/>
  <c r="BE61" i="34"/>
  <c r="BD61" i="34"/>
  <c r="BC61" i="34"/>
  <c r="BB61" i="34"/>
  <c r="K61" i="34"/>
  <c r="I61" i="34"/>
  <c r="G61" i="34"/>
  <c r="BA61" i="34" s="1"/>
  <c r="BE56" i="34"/>
  <c r="BD56" i="34"/>
  <c r="BC56" i="34"/>
  <c r="BB56" i="34"/>
  <c r="K56" i="34"/>
  <c r="I56" i="34"/>
  <c r="G56" i="34"/>
  <c r="BA56" i="34" s="1"/>
  <c r="BE54" i="34"/>
  <c r="BD54" i="34"/>
  <c r="BC54" i="34"/>
  <c r="BB54" i="34"/>
  <c r="K54" i="34"/>
  <c r="I54" i="34"/>
  <c r="G54" i="34"/>
  <c r="BA54" i="34" s="1"/>
  <c r="BE48" i="34"/>
  <c r="BD48" i="34"/>
  <c r="BC48" i="34"/>
  <c r="BB48" i="34"/>
  <c r="K48" i="34"/>
  <c r="I48" i="34"/>
  <c r="G48" i="34"/>
  <c r="BA48" i="34" s="1"/>
  <c r="BE46" i="34"/>
  <c r="BD46" i="34"/>
  <c r="BC46" i="34"/>
  <c r="BB46" i="34"/>
  <c r="K46" i="34"/>
  <c r="I46" i="34"/>
  <c r="G46" i="34"/>
  <c r="BA46" i="34" s="1"/>
  <c r="BE40" i="34"/>
  <c r="BD40" i="34"/>
  <c r="BC40" i="34"/>
  <c r="BB40" i="34"/>
  <c r="K40" i="34"/>
  <c r="I40" i="34"/>
  <c r="G40" i="34"/>
  <c r="BA40" i="34" s="1"/>
  <c r="BE37" i="34"/>
  <c r="BD37" i="34"/>
  <c r="BC37" i="34"/>
  <c r="BB37" i="34"/>
  <c r="K37" i="34"/>
  <c r="I37" i="34"/>
  <c r="G37" i="34"/>
  <c r="BA37" i="34" s="1"/>
  <c r="BE30" i="34"/>
  <c r="BD30" i="34"/>
  <c r="BC30" i="34"/>
  <c r="BB30" i="34"/>
  <c r="K30" i="34"/>
  <c r="I30" i="34"/>
  <c r="G30" i="34"/>
  <c r="BE24" i="34"/>
  <c r="BD24" i="34"/>
  <c r="BC24" i="34"/>
  <c r="BB24" i="34"/>
  <c r="K24" i="34"/>
  <c r="I24" i="34"/>
  <c r="G24" i="34"/>
  <c r="BA24" i="34" s="1"/>
  <c r="BE18" i="34"/>
  <c r="BD18" i="34"/>
  <c r="BC18" i="34"/>
  <c r="BB18" i="34"/>
  <c r="K18" i="34"/>
  <c r="I18" i="34"/>
  <c r="G18" i="34"/>
  <c r="BA18" i="34" s="1"/>
  <c r="BE15" i="34"/>
  <c r="BD15" i="34"/>
  <c r="BC15" i="34"/>
  <c r="BB15" i="34"/>
  <c r="K15" i="34"/>
  <c r="I15" i="34"/>
  <c r="G15" i="34"/>
  <c r="BA15" i="34" s="1"/>
  <c r="BE12" i="34"/>
  <c r="BD12" i="34"/>
  <c r="BC12" i="34"/>
  <c r="BB12" i="34"/>
  <c r="K12" i="34"/>
  <c r="I12" i="34"/>
  <c r="G12" i="34"/>
  <c r="BA12" i="34" s="1"/>
  <c r="BE10" i="34"/>
  <c r="BD10" i="34"/>
  <c r="BC10" i="34"/>
  <c r="BB10" i="34"/>
  <c r="K10" i="34"/>
  <c r="I10" i="34"/>
  <c r="G10" i="34"/>
  <c r="BA10" i="34" s="1"/>
  <c r="BE8" i="34"/>
  <c r="BD8" i="34"/>
  <c r="BC8" i="34"/>
  <c r="BB8" i="34"/>
  <c r="K8" i="34"/>
  <c r="I8" i="34"/>
  <c r="G8" i="34"/>
  <c r="BA8" i="34" s="1"/>
  <c r="E4" i="34"/>
  <c r="F3" i="34"/>
  <c r="BE41" i="10"/>
  <c r="BD41" i="10"/>
  <c r="BC41" i="10"/>
  <c r="BB41" i="10"/>
  <c r="K41" i="10"/>
  <c r="I41" i="10"/>
  <c r="G41" i="10"/>
  <c r="BA41" i="10" s="1"/>
  <c r="BE34" i="10"/>
  <c r="BD34" i="10"/>
  <c r="BC34" i="10"/>
  <c r="BC44" i="10" s="1"/>
  <c r="BB34" i="10"/>
  <c r="K34" i="10"/>
  <c r="I34" i="10"/>
  <c r="G34" i="10"/>
  <c r="BA34" i="10" s="1"/>
  <c r="BE31" i="10"/>
  <c r="BD31" i="10"/>
  <c r="BC31" i="10"/>
  <c r="BB31" i="10"/>
  <c r="K31" i="10"/>
  <c r="I31" i="10"/>
  <c r="G31" i="10"/>
  <c r="BA31" i="10" s="1"/>
  <c r="BE28" i="10"/>
  <c r="BD28" i="10"/>
  <c r="BC28" i="10"/>
  <c r="BB28" i="10"/>
  <c r="K28" i="10"/>
  <c r="I28" i="10"/>
  <c r="G28" i="10"/>
  <c r="BA28" i="10" s="1"/>
  <c r="BE25" i="10"/>
  <c r="BD25" i="10"/>
  <c r="BC25" i="10"/>
  <c r="BB25" i="10"/>
  <c r="K25" i="10"/>
  <c r="I25" i="10"/>
  <c r="G25" i="10"/>
  <c r="BA25" i="10" s="1"/>
  <c r="BE22" i="10"/>
  <c r="BD22" i="10"/>
  <c r="BC22" i="10"/>
  <c r="BB22" i="10"/>
  <c r="K22" i="10"/>
  <c r="I22" i="10"/>
  <c r="G22" i="10"/>
  <c r="BA22" i="10" s="1"/>
  <c r="BE15" i="10"/>
  <c r="BD15" i="10"/>
  <c r="BC15" i="10"/>
  <c r="BB15" i="10"/>
  <c r="K15" i="10"/>
  <c r="I15" i="10"/>
  <c r="G15" i="10"/>
  <c r="BA15" i="10" s="1"/>
  <c r="BE8" i="10"/>
  <c r="BD8" i="10"/>
  <c r="BC8" i="10"/>
  <c r="BB8" i="10"/>
  <c r="K8" i="10"/>
  <c r="K44" i="10" s="1"/>
  <c r="I8" i="10"/>
  <c r="G8" i="10"/>
  <c r="BA8" i="10" s="1"/>
  <c r="E4" i="10"/>
  <c r="F3" i="10"/>
  <c r="BE38" i="7"/>
  <c r="BD38" i="7"/>
  <c r="BC38" i="7"/>
  <c r="BB38" i="7"/>
  <c r="K38" i="7"/>
  <c r="I38" i="7"/>
  <c r="G38" i="7"/>
  <c r="BA38" i="7" s="1"/>
  <c r="BE32" i="7"/>
  <c r="BD32" i="7"/>
  <c r="BC32" i="7"/>
  <c r="BB32" i="7"/>
  <c r="K32" i="7"/>
  <c r="I32" i="7"/>
  <c r="G32" i="7"/>
  <c r="BA32" i="7" s="1"/>
  <c r="BE29" i="7"/>
  <c r="BD29" i="7"/>
  <c r="BC29" i="7"/>
  <c r="BB29" i="7"/>
  <c r="K29" i="7"/>
  <c r="I29" i="7"/>
  <c r="G29" i="7"/>
  <c r="BA29" i="7" s="1"/>
  <c r="BE26" i="7"/>
  <c r="BD26" i="7"/>
  <c r="BC26" i="7"/>
  <c r="BB26" i="7"/>
  <c r="K26" i="7"/>
  <c r="I26" i="7"/>
  <c r="G26" i="7"/>
  <c r="BA26" i="7" s="1"/>
  <c r="BE23" i="7"/>
  <c r="BD23" i="7"/>
  <c r="BC23" i="7"/>
  <c r="BB23" i="7"/>
  <c r="K23" i="7"/>
  <c r="I23" i="7"/>
  <c r="G23" i="7"/>
  <c r="BA23" i="7" s="1"/>
  <c r="BE20" i="7"/>
  <c r="BD20" i="7"/>
  <c r="BC20" i="7"/>
  <c r="BB20" i="7"/>
  <c r="K20" i="7"/>
  <c r="I20" i="7"/>
  <c r="G20" i="7"/>
  <c r="BA20" i="7" s="1"/>
  <c r="BE14" i="7"/>
  <c r="BD14" i="7"/>
  <c r="BC14" i="7"/>
  <c r="BB14" i="7"/>
  <c r="BB41" i="7" s="1"/>
  <c r="K14" i="7"/>
  <c r="I14" i="7"/>
  <c r="G14" i="7"/>
  <c r="BA14" i="7" s="1"/>
  <c r="BE8" i="7"/>
  <c r="BD8" i="7"/>
  <c r="BC8" i="7"/>
  <c r="BB8" i="7"/>
  <c r="K8" i="7"/>
  <c r="I8" i="7"/>
  <c r="I41" i="7" s="1"/>
  <c r="G8" i="7"/>
  <c r="BA8" i="7" s="1"/>
  <c r="E4" i="7"/>
  <c r="F3" i="7"/>
  <c r="BE41" i="4"/>
  <c r="BD41" i="4"/>
  <c r="BC41" i="4"/>
  <c r="BB41" i="4"/>
  <c r="K41" i="4"/>
  <c r="I41" i="4"/>
  <c r="G41" i="4"/>
  <c r="BA41" i="4" s="1"/>
  <c r="BE36" i="4"/>
  <c r="BD36" i="4"/>
  <c r="BC36" i="4"/>
  <c r="BB36" i="4"/>
  <c r="K36" i="4"/>
  <c r="I36" i="4"/>
  <c r="G36" i="4"/>
  <c r="BA36" i="4" s="1"/>
  <c r="BE32" i="4"/>
  <c r="BD32" i="4"/>
  <c r="BC32" i="4"/>
  <c r="BB32" i="4"/>
  <c r="K32" i="4"/>
  <c r="I32" i="4"/>
  <c r="G32" i="4"/>
  <c r="BA32" i="4" s="1"/>
  <c r="BE28" i="4"/>
  <c r="BD28" i="4"/>
  <c r="BC28" i="4"/>
  <c r="BB28" i="4"/>
  <c r="K28" i="4"/>
  <c r="I28" i="4"/>
  <c r="G28" i="4"/>
  <c r="BA28" i="4" s="1"/>
  <c r="BE24" i="4"/>
  <c r="BD24" i="4"/>
  <c r="BC24" i="4"/>
  <c r="BB24" i="4"/>
  <c r="K24" i="4"/>
  <c r="I24" i="4"/>
  <c r="G24" i="4"/>
  <c r="BA24" i="4" s="1"/>
  <c r="BE20" i="4"/>
  <c r="BD20" i="4"/>
  <c r="BC20" i="4"/>
  <c r="BB20" i="4"/>
  <c r="K20" i="4"/>
  <c r="I20" i="4"/>
  <c r="G20" i="4"/>
  <c r="BA20" i="4" s="1"/>
  <c r="BE17" i="4"/>
  <c r="BD17" i="4"/>
  <c r="BC17" i="4"/>
  <c r="BB17" i="4"/>
  <c r="K17" i="4"/>
  <c r="I17" i="4"/>
  <c r="G17" i="4"/>
  <c r="BA17" i="4" s="1"/>
  <c r="BE14" i="4"/>
  <c r="BD14" i="4"/>
  <c r="BC14" i="4"/>
  <c r="BB14" i="4"/>
  <c r="K14" i="4"/>
  <c r="I14" i="4"/>
  <c r="G14" i="4"/>
  <c r="BA14" i="4" s="1"/>
  <c r="BE11" i="4"/>
  <c r="BD11" i="4"/>
  <c r="BC11" i="4"/>
  <c r="BB11" i="4"/>
  <c r="K11" i="4"/>
  <c r="I11" i="4"/>
  <c r="G11" i="4"/>
  <c r="BA11" i="4" s="1"/>
  <c r="BE8" i="4"/>
  <c r="BD8" i="4"/>
  <c r="BC8" i="4"/>
  <c r="BB8" i="4"/>
  <c r="BA8" i="4"/>
  <c r="K8" i="4"/>
  <c r="I8" i="4"/>
  <c r="G8" i="4"/>
  <c r="E4" i="4"/>
  <c r="F3" i="4"/>
  <c r="J113" i="1"/>
  <c r="I113" i="1"/>
  <c r="H113" i="1"/>
  <c r="G113" i="1"/>
  <c r="F113" i="1"/>
  <c r="H61" i="1"/>
  <c r="G61" i="1"/>
  <c r="I60" i="1"/>
  <c r="F60" i="1" s="1"/>
  <c r="I59" i="1"/>
  <c r="F59" i="1" s="1"/>
  <c r="I58" i="1"/>
  <c r="F58" i="1" s="1"/>
  <c r="I57" i="1"/>
  <c r="F57" i="1" s="1"/>
  <c r="I56" i="1"/>
  <c r="F56" i="1" s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9" i="1"/>
  <c r="H48" i="1"/>
  <c r="G48" i="1"/>
  <c r="H42" i="1"/>
  <c r="G42" i="1"/>
  <c r="I41" i="1"/>
  <c r="F41" i="1" s="1"/>
  <c r="I40" i="1"/>
  <c r="F40" i="1" s="1"/>
  <c r="I39" i="1"/>
  <c r="F39" i="1" s="1"/>
  <c r="I38" i="1"/>
  <c r="F38" i="1" s="1"/>
  <c r="I37" i="1"/>
  <c r="F37" i="1" s="1"/>
  <c r="I36" i="1"/>
  <c r="F36" i="1" s="1"/>
  <c r="I35" i="1"/>
  <c r="F35" i="1" s="1"/>
  <c r="I34" i="1"/>
  <c r="F34" i="1" s="1"/>
  <c r="I33" i="1"/>
  <c r="F33" i="1" s="1"/>
  <c r="I32" i="1"/>
  <c r="F32" i="1" s="1"/>
  <c r="I31" i="1"/>
  <c r="F31" i="1" s="1"/>
  <c r="I30" i="1"/>
  <c r="H29" i="1"/>
  <c r="G29" i="1"/>
  <c r="D22" i="1"/>
  <c r="I21" i="1"/>
  <c r="I22" i="1" s="1"/>
  <c r="D20" i="1"/>
  <c r="I19" i="1"/>
  <c r="I2" i="1"/>
  <c r="K91" i="34" l="1"/>
  <c r="BC91" i="34"/>
  <c r="BE91" i="34"/>
  <c r="BB91" i="34"/>
  <c r="BE44" i="10"/>
  <c r="BD44" i="10"/>
  <c r="K41" i="7"/>
  <c r="BC41" i="7"/>
  <c r="BE41" i="7"/>
  <c r="BD41" i="7"/>
  <c r="G46" i="4"/>
  <c r="I46" i="4"/>
  <c r="K46" i="4"/>
  <c r="BB46" i="4"/>
  <c r="BD46" i="4"/>
  <c r="BC46" i="4"/>
  <c r="BE46" i="4"/>
  <c r="BA46" i="4"/>
  <c r="I91" i="34"/>
  <c r="BD91" i="34"/>
  <c r="BA30" i="34"/>
  <c r="G91" i="34"/>
  <c r="BB44" i="10"/>
  <c r="G44" i="10"/>
  <c r="G41" i="7"/>
  <c r="I44" i="10"/>
  <c r="BA41" i="7"/>
  <c r="BA44" i="10"/>
  <c r="BA91" i="34"/>
  <c r="I42" i="1"/>
  <c r="I61" i="1"/>
  <c r="F30" i="1"/>
  <c r="F42" i="1" s="1"/>
  <c r="E70" i="1"/>
  <c r="E106" i="1"/>
  <c r="E83" i="1"/>
  <c r="E101" i="1"/>
  <c r="E91" i="1"/>
  <c r="E74" i="1"/>
  <c r="E75" i="1"/>
  <c r="E79" i="1"/>
  <c r="E87" i="1"/>
  <c r="E95" i="1"/>
  <c r="E110" i="1"/>
  <c r="E72" i="1"/>
  <c r="E77" i="1"/>
  <c r="E103" i="1"/>
  <c r="E81" i="1"/>
  <c r="E85" i="1"/>
  <c r="E89" i="1"/>
  <c r="E93" i="1"/>
  <c r="E97" i="1"/>
  <c r="E108" i="1"/>
  <c r="E112" i="1"/>
  <c r="E99" i="1"/>
  <c r="E71" i="1"/>
  <c r="E73" i="1"/>
  <c r="E76" i="1"/>
  <c r="E78" i="1"/>
  <c r="E102" i="1"/>
  <c r="E104" i="1"/>
  <c r="E80" i="1"/>
  <c r="E82" i="1"/>
  <c r="E84" i="1"/>
  <c r="E86" i="1"/>
  <c r="E88" i="1"/>
  <c r="E90" i="1"/>
  <c r="E92" i="1"/>
  <c r="E94" i="1"/>
  <c r="E96" i="1"/>
  <c r="E98" i="1"/>
  <c r="E107" i="1"/>
  <c r="E109" i="1"/>
  <c r="E111" i="1"/>
  <c r="E105" i="1"/>
  <c r="E100" i="1"/>
  <c r="E69" i="1"/>
  <c r="F49" i="1"/>
  <c r="F61" i="1" s="1"/>
  <c r="I20" i="1"/>
  <c r="I23" i="1" s="1"/>
  <c r="E113" i="1"/>
  <c r="J60" i="1" l="1"/>
  <c r="J58" i="1"/>
  <c r="J56" i="1"/>
  <c r="J54" i="1"/>
  <c r="J52" i="1"/>
  <c r="J50" i="1"/>
  <c r="J42" i="1"/>
  <c r="J61" i="1"/>
  <c r="J59" i="1"/>
  <c r="J57" i="1"/>
  <c r="J55" i="1"/>
  <c r="J53" i="1"/>
  <c r="J51" i="1"/>
  <c r="J49" i="1"/>
  <c r="J41" i="1"/>
  <c r="J39" i="1"/>
  <c r="J37" i="1"/>
  <c r="J35" i="1"/>
  <c r="J33" i="1"/>
  <c r="J31" i="1"/>
  <c r="J40" i="1"/>
  <c r="J38" i="1"/>
  <c r="J36" i="1"/>
  <c r="J34" i="1"/>
  <c r="J32" i="1"/>
  <c r="J30" i="1"/>
</calcChain>
</file>

<file path=xl/sharedStrings.xml><?xml version="1.0" encoding="utf-8"?>
<sst xmlns="http://schemas.openxmlformats.org/spreadsheetml/2006/main" count="711" uniqueCount="337">
  <si>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</si>
  <si>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</si>
  <si>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</si>
  <si>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</si>
  <si>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</si>
  <si>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</si>
  <si>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</si>
  <si>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</si>
  <si>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</si>
  <si>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</si>
  <si>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</si>
  <si>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</si>
  <si>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</si>
  <si>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</si>
  <si>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</si>
  <si>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</si>
  <si>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</si>
  <si>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</si>
  <si>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</si>
  <si>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</si>
  <si>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</si>
  <si>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</si>
  <si>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</si>
  <si>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Rekapitulace stavebních dílů</t>
  </si>
  <si>
    <t>Číslo a název dílu</t>
  </si>
  <si>
    <t>HSV</t>
  </si>
  <si>
    <t>PSV</t>
  </si>
  <si>
    <t>Dodávka</t>
  </si>
  <si>
    <t>Montáž</t>
  </si>
  <si>
    <t>HZS</t>
  </si>
  <si>
    <t>Objekt :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</si>
  <si>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</si>
  <si>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</si>
  <si>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</si>
  <si>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</si>
  <si>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</si>
  <si>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</si>
  <si>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</si>
  <si>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</si>
  <si>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</si>
  <si>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</si>
  <si>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</si>
  <si>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</si>
  <si>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</si>
  <si>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</si>
  <si>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</si>
  <si>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Celkem za</t>
  </si>
  <si>
    <t>16-3573</t>
  </si>
  <si>
    <t>Rekonstrukce objektu sokolovny v Moravském Písku</t>
  </si>
  <si>
    <t>16-3573 Rekonstrukce objektu sokolovny v Moravském Písku</t>
  </si>
  <si>
    <t>ROSMP_SO01</t>
  </si>
  <si>
    <t>SO 01 Rekonstrukce stávajícího objektu sokolovny</t>
  </si>
  <si>
    <t>ROSMP_SO01 SO 01 Rekonstrukce stávajícího objektu sokolovny</t>
  </si>
  <si>
    <t>m3</t>
  </si>
  <si>
    <t>1 Zemní práce</t>
  </si>
  <si>
    <t>132201201R00</t>
  </si>
  <si>
    <t xml:space="preserve">Hloubení rýh šířky do 200 cm v hor.3 do 100 m3 </t>
  </si>
  <si>
    <t>Základy - ŽB pasy:</t>
  </si>
  <si>
    <t>Úroveň -0,200 až -1,470:(7,55*1,7*1,27)</t>
  </si>
  <si>
    <t>132201209R00</t>
  </si>
  <si>
    <t xml:space="preserve">Příplatek za lepivost - hloubení rýh 200cm v hor.3 </t>
  </si>
  <si>
    <t>133201101R00</t>
  </si>
  <si>
    <t xml:space="preserve">Hloubení šachet v hor.3 do 100 m3 </t>
  </si>
  <si>
    <t>Základy - ŽB patky přístřešku nad hlavním vstupem:</t>
  </si>
  <si>
    <t>Úroveň -0,210 až -0,980:(1,8*1,8)*0,77*4</t>
  </si>
  <si>
    <t>133201109R00</t>
  </si>
  <si>
    <t xml:space="preserve">Příplatek za lepivost - hloubení šachet v hor.3 </t>
  </si>
  <si>
    <t>162701105R00</t>
  </si>
  <si>
    <t xml:space="preserve">Vodorovné přemístění výkopku z hor.1-4 do 10000 m </t>
  </si>
  <si>
    <t>Kubatůra rýh:16,30</t>
  </si>
  <si>
    <t>Kubatůra šachet:9,98</t>
  </si>
  <si>
    <t>Kubatůra zásypů:-20,38</t>
  </si>
  <si>
    <t>167101101R00</t>
  </si>
  <si>
    <t xml:space="preserve">Nakládání výkopku z hor.1-4 v množství do 100 m3 </t>
  </si>
  <si>
    <t>171201101R00</t>
  </si>
  <si>
    <t xml:space="preserve">Uložení sypaniny do násypů nezhutněných </t>
  </si>
  <si>
    <t>171201211R00</t>
  </si>
  <si>
    <t xml:space="preserve">Skládkovné zemina </t>
  </si>
  <si>
    <t>t</t>
  </si>
  <si>
    <t>Kubatůra rýh:16,30*1,950</t>
  </si>
  <si>
    <t>Kubatůra šachet:9,98*1,950</t>
  </si>
  <si>
    <t>Kubatůra zásypů:-(20,38*1,950)</t>
  </si>
  <si>
    <t>174101101R00</t>
  </si>
  <si>
    <t xml:space="preserve">Zásyp jam, rýh, šachet se zhutněním </t>
  </si>
  <si>
    <t>Úroveň -0,200 až -1,470:(7,55*1,7*1,27)-(7,55*0,5*1,27)</t>
  </si>
  <si>
    <t>Úroveň -0,210 až -0,980:(1,8*1,8)*0,77*4-(0,6*0,6)*0,77*4</t>
  </si>
  <si>
    <t>181101102R00</t>
  </si>
  <si>
    <t xml:space="preserve">Úprava pláně v zářezech v hor. 1-4, se zhutněním </t>
  </si>
  <si>
    <t>m2</t>
  </si>
  <si>
    <t>Úroveň -0,200 až -1,470:(7,55*1,7)</t>
  </si>
  <si>
    <t>Úroveň -0,210 až -0,980:(1,8*1,8)*4</t>
  </si>
  <si>
    <t>2</t>
  </si>
  <si>
    <t>Základy a zvláštní zakládání</t>
  </si>
  <si>
    <t>3</t>
  </si>
  <si>
    <t>Svislé a kompletní konstrukce</t>
  </si>
  <si>
    <t>kus</t>
  </si>
  <si>
    <t>Mezisoučet</t>
  </si>
  <si>
    <t>4</t>
  </si>
  <si>
    <t>Vodorovné konstrukce</t>
  </si>
  <si>
    <t>61</t>
  </si>
  <si>
    <t>Upravy povrchů vnitřní</t>
  </si>
  <si>
    <t>m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</si>
  <si>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</si>
  <si>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</si>
  <si>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</si>
  <si>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</si>
  <si>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</si>
  <si>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</si>
  <si>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</si>
  <si>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</si>
  <si>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</si>
  <si>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</si>
  <si>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</si>
  <si>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</si>
  <si>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</si>
  <si>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</si>
  <si>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</si>
  <si>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</si>
  <si>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712</t>
  </si>
  <si>
    <t>Živičné krytiny</t>
  </si>
  <si>
    <t>713</t>
  </si>
  <si>
    <t>Izolace tepelné</t>
  </si>
  <si>
    <t>714</t>
  </si>
  <si>
    <t>Izolace akustické a protiotřesové</t>
  </si>
  <si>
    <t>720</t>
  </si>
  <si>
    <t>Zdravotechnická instalace</t>
  </si>
  <si>
    <t>soubor</t>
  </si>
  <si>
    <t>723</t>
  </si>
  <si>
    <t>Vnitřní plynovod</t>
  </si>
  <si>
    <t>730</t>
  </si>
  <si>
    <t>Ústřední vytápění</t>
  </si>
  <si>
    <t>762</t>
  </si>
  <si>
    <t>Konstrukce tesařské</t>
  </si>
  <si>
    <t>kg</t>
  </si>
  <si>
    <t>7631</t>
  </si>
  <si>
    <t>Konstrukce sádrokartonové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</si>
  <si>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</si>
  <si>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</si>
  <si>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</si>
  <si>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</si>
  <si>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</si>
  <si>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</si>
  <si>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</si>
  <si>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</si>
  <si>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769</t>
  </si>
  <si>
    <t>Otvorové prvky z plastu</t>
  </si>
  <si>
    <t>771</t>
  </si>
  <si>
    <t>Podlahy z dlaždic a obklady</t>
  </si>
  <si>
    <t>775</t>
  </si>
  <si>
    <t>Podlahy vlysové a parketové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</si>
  <si>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</si>
  <si>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</si>
  <si>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</si>
  <si>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</si>
  <si>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</si>
  <si>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</si>
  <si>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</si>
  <si>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</si>
  <si>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</si>
  <si>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</si>
  <si>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M22</t>
  </si>
  <si>
    <t>Montáž sdělovací a zabezp. techniky</t>
  </si>
  <si>
    <t>M24</t>
  </si>
  <si>
    <t>Montáže vzduchotechnických zařízení</t>
  </si>
  <si>
    <t>M36</t>
  </si>
  <si>
    <t>Montáže měřících a regulačních zařízení</t>
  </si>
  <si>
    <t>M43</t>
  </si>
  <si>
    <t>Montáže ocelových konstrukcí</t>
  </si>
  <si>
    <t>M44</t>
  </si>
  <si>
    <t>Montáže stabilních hasících zařízení</t>
  </si>
  <si>
    <t>M99</t>
  </si>
  <si>
    <t>Ostatní práce "M"</t>
  </si>
  <si>
    <t>D96</t>
  </si>
  <si>
    <t>Přesuny suti a vybouraných hmot</t>
  </si>
  <si>
    <t>Bude určen na základě výběrového řízení</t>
  </si>
  <si>
    <t>Obec Moravský Písek</t>
  </si>
  <si>
    <t xml:space="preserve"> SO 01 Rekonstrukce stávajícího objektu sokolovny</t>
  </si>
  <si>
    <t>ROSMP_SO02</t>
  </si>
  <si>
    <t>SO 02 Přístavba zázemí</t>
  </si>
  <si>
    <t>ROSMP_SO02 SO 02 Přístavba zázemí</t>
  </si>
  <si>
    <t>132201202R00</t>
  </si>
  <si>
    <t xml:space="preserve">Hloubení rýh šířky do 200 cm v hor.3 do 1000 m3 </t>
  </si>
  <si>
    <t>Základy - P.T. -0,780:</t>
  </si>
  <si>
    <t>Úroveň -0,780 až -1,470:((19,325*1,1)+(11,175+6,23+2,22+23,055+6,9+6,9+25,555)*1,8+(5,85*1,255))*0,69</t>
  </si>
  <si>
    <t>Úroveň -0,780 až -1,900:(1,0*1,8)*3*1,12</t>
  </si>
  <si>
    <t>Úroveň -0,780 až -2,400:(1,75+1,75+7,3)*1,8*1,62</t>
  </si>
  <si>
    <t>Kubatůra výkopů:159,1618</t>
  </si>
  <si>
    <t>Kubatůra zásypů:-102,8802</t>
  </si>
  <si>
    <t>167101102R00</t>
  </si>
  <si>
    <t xml:space="preserve">Nakládání výkopku z hor.1-4 v množství nad 100 m3 </t>
  </si>
  <si>
    <t>171201201R00</t>
  </si>
  <si>
    <t xml:space="preserve">Uložení sypaniny na skl.-sypanina na výšku přes 2m </t>
  </si>
  <si>
    <t>Kubatůra výkopů:159,1618*1,985</t>
  </si>
  <si>
    <t>Kubatůra zásypů:-102,8802*1,985</t>
  </si>
  <si>
    <t>Úroveň -0,780 až -1,470:((19,325*1,1)+(11,175+6,23+2,22+23,055+6,9+6,9+25,555)*1,8+(5,85*1,255))*0,69-((19,325*0,5)+(11,175+6,23+2,22+23,055+6,9+6,9+25,555)*0,6+(5,85*0,655))*0,69</t>
  </si>
  <si>
    <t>Úroveň -0,780 až -1,900:(1,0*1,8)*3*1,12-(1,0*0,6)*2*1,12</t>
  </si>
  <si>
    <t>Úroveň -0,780 až -2,400:(1,75+1,75+7,3)*1,8*1,62-(1,75+1,75+7,3)*0,6*1,8</t>
  </si>
  <si>
    <t>Základy - původní terén, základové pasy:</t>
  </si>
  <si>
    <t>Úroveň -0,780 nebo -1,470 nebo -1,900 nebo -2,400 :((11,12*23,055)+(11,175*6,45))</t>
  </si>
  <si>
    <t>5</t>
  </si>
  <si>
    <t>Komunikace</t>
  </si>
  <si>
    <t>93</t>
  </si>
  <si>
    <t>Dokončovací práce inženýrskách staveb</t>
  </si>
  <si>
    <t xml:space="preserve"> SO 02 Přístavba zázemí</t>
  </si>
  <si>
    <t>ROSMP_SO03</t>
  </si>
  <si>
    <t>SO 03 Přístavba bytu správce</t>
  </si>
  <si>
    <t>ROSMP_SO03 SO 03 Přístavba bytu správce</t>
  </si>
  <si>
    <t>Základy - P.T -1,110:</t>
  </si>
  <si>
    <t>Úroveň -1,110 až -1,470:(12,62+5,25+12,62+1,325+0,95+3,325)*1,8*0,36</t>
  </si>
  <si>
    <t>Úroveň -1,110 až -2,000:(1,0*1,8)*2*0,89</t>
  </si>
  <si>
    <t>Úroveň -1,110 až -2,500:(1,0*1,8)*2*1,39</t>
  </si>
  <si>
    <t>Úroveň -1,110 až -3,000:(1,485+5,25+1,61)*1,8*1,89</t>
  </si>
  <si>
    <t>Kubatůra výkopů:59,894</t>
  </si>
  <si>
    <t>Kubatůra zásypů:-39,9893</t>
  </si>
  <si>
    <t>Kubatůra výkopů:59,894*1,985</t>
  </si>
  <si>
    <t>Kubatůra zásypů:-39,9893*1,985</t>
  </si>
  <si>
    <t>Úroveň -1,110 až -1,470:(12,62+5,25+12,62+1,325+0,95+3,325)*1,8*0,36-(12,62+5,25+12,62+1,325+0,95+3,325)*0,6*0,36</t>
  </si>
  <si>
    <t>Úroveň -1,110 až -2,000:(1,0*1,8)*2*0,89-(1,0*0,6)*2*0,89</t>
  </si>
  <si>
    <t>Úroveň -1,110 až -2,500:(1,0*1,8)*2*1,39-(1,0*0,6)*2*1,39</t>
  </si>
  <si>
    <t>Úroveň -1,110 až -3,000:(1,485+5,25+1,61)*1,8*1,89-(1,485+5,25+1,61)*0,6*1,89</t>
  </si>
  <si>
    <t>Úroveň -1,110 nebo -1,470 nebo -2,000 nebo -2,500 nebo -3,000:6,45*(16,23+16,105)/2</t>
  </si>
  <si>
    <t xml:space="preserve"> SO 03 Přístavba bytu správce</t>
  </si>
  <si>
    <t>ROSMP_SO04</t>
  </si>
  <si>
    <t>SO 04 Zpevněné plochy</t>
  </si>
  <si>
    <t xml:space="preserve"> SO 04 Zpevněné plochy</t>
  </si>
  <si>
    <t>ROSMP_SO05</t>
  </si>
  <si>
    <t>SO 05 Přípojka splaškové kanalizace</t>
  </si>
  <si>
    <t>87</t>
  </si>
  <si>
    <t>Potrubí z trub z plastických hmot</t>
  </si>
  <si>
    <t xml:space="preserve"> SO 05 Přípojka splaškové kanalizace</t>
  </si>
  <si>
    <t>ROSMP_SO06</t>
  </si>
  <si>
    <t>SO 06 Dešťová kanalizace</t>
  </si>
  <si>
    <t xml:space="preserve"> SO 06 Dešťová kanalizace</t>
  </si>
  <si>
    <t>ROSMP_SO07</t>
  </si>
  <si>
    <t>SO 07 Úprava venkovního vodovodu</t>
  </si>
  <si>
    <t xml:space="preserve"> SO 07 Úprava venkovního vodovodu</t>
  </si>
  <si>
    <t>ROSMP_SO08</t>
  </si>
  <si>
    <t>SO 08 Venkovní hřiště</t>
  </si>
  <si>
    <t xml:space="preserve"> SO 08 Venkovní hřiště</t>
  </si>
  <si>
    <t>ROSMP_SO09</t>
  </si>
  <si>
    <t>SO 09 Veřejné osvětlení</t>
  </si>
  <si>
    <t xml:space="preserve"> SO 09 Veřejné osvětlení</t>
  </si>
  <si>
    <t>ROSMP_SO10</t>
  </si>
  <si>
    <t>SO 10 Přípojka NN</t>
  </si>
  <si>
    <t xml:space="preserve"> SO 10 Přípojka NN</t>
  </si>
  <si>
    <t>ROSMP_SO11</t>
  </si>
  <si>
    <t>SO 11 Příprava území,oplocení a drobné venk.stavby</t>
  </si>
  <si>
    <t>ROSMP_SO11 SO 11 Příprava území,oplocení a drobné venk.stavby</t>
  </si>
  <si>
    <t>112101101R00</t>
  </si>
  <si>
    <t xml:space="preserve">Kácení stromů listnatých o průměru kmene 10-30 cm </t>
  </si>
  <si>
    <t>Listnaté stromy DN 150 mm:7</t>
  </si>
  <si>
    <t>112201101R00</t>
  </si>
  <si>
    <t xml:space="preserve">Odstranění pařezů pod úrovní, o průměru 10 - 30 cm </t>
  </si>
  <si>
    <t>132201101R00</t>
  </si>
  <si>
    <t xml:space="preserve">Hloubení rýh šířky do 60 cm v hor.3 do 100 m3 </t>
  </si>
  <si>
    <t>Hřiště na petangue:</t>
  </si>
  <si>
    <t>Sběrný drén:16,0*0,3*0,3</t>
  </si>
  <si>
    <t>132201109R00</t>
  </si>
  <si>
    <t xml:space="preserve">Příplatek za lepivost - hloubení rýh 60 cm v hor.3 </t>
  </si>
  <si>
    <t>Opěrná zeď OS1:(8,675+1,294)*(1,8*1,85)</t>
  </si>
  <si>
    <t>Opěrná stěna OS2:(8,84+5,53+7,98+3,6)*(1,1*2,3)+(8,84+5,53+7,98+3,6)*(0,6*0,9)</t>
  </si>
  <si>
    <t>Nový základový pas:</t>
  </si>
  <si>
    <t>Pohled C:(2,28+3,81+27,04+8,765+6,0+10,38)*1,5*0,95</t>
  </si>
  <si>
    <t>Pohled J:(4,0+5,4+4,0)*1,5*0,95</t>
  </si>
  <si>
    <t>Kubatůra doplnění zeminy:197,0</t>
  </si>
  <si>
    <t>Kubatůra ornice:97,0</t>
  </si>
  <si>
    <t>Kubatůra výkopů:(1,44+215,0001)</t>
  </si>
  <si>
    <t>Kubatůra zásypů:-172,3125</t>
  </si>
  <si>
    <t>162701109R00</t>
  </si>
  <si>
    <t xml:space="preserve">Příplatek k vod. přemístění hor.1-4 za další 1 km </t>
  </si>
  <si>
    <t>Kubatůra doplnění zeminy:197,0*10</t>
  </si>
  <si>
    <t>Kubatůra ornice:97,0*10</t>
  </si>
  <si>
    <t>Kubatůra zásypů:172,3125</t>
  </si>
  <si>
    <t>171101101R00</t>
  </si>
  <si>
    <t xml:space="preserve">Uložení sypaniny do násypů zhutněných na 95% PS </t>
  </si>
  <si>
    <t>Opěrná zeď OS1:(8,675+1,294)*(1,8*1,85)-(8,675+1,294)*((0,6*0,3)+(0,25*1,6))</t>
  </si>
  <si>
    <t>Opěrná stěna OS2:(8,84+5,53+7,98+3,6)*(1,1*2,3)+(8,84+5,53+7,98+3,6)*(0,6*0,9)-(8,84+5,53+7,98+3,6)*((0,5*0,55)+(0,2*1,8))</t>
  </si>
  <si>
    <t>Pohled C:(2,28+3,81+27,04+8,765+6,0+10,38)*1,5*0,95-(2,28+3,81+27,04+8,765+6,0+10,38)*0,3*0,95</t>
  </si>
  <si>
    <t>Pohled J:(4,0+5,4+4,0)*1,5*0,95-(4,0+5,4+4,0)*0,3*0,95</t>
  </si>
  <si>
    <t>180402111R00</t>
  </si>
  <si>
    <t xml:space="preserve">Založení trávníku parkového výsevem v rovině </t>
  </si>
  <si>
    <t>Výměra osetí:814,0+438,0</t>
  </si>
  <si>
    <t>181301101R00</t>
  </si>
  <si>
    <t xml:space="preserve">Rozprostření ornice, rovina, tl. do 10 cm do 500m2 </t>
  </si>
  <si>
    <t>Rozprostření ornice:</t>
  </si>
  <si>
    <t>Tlouštky 5cm:7,2</t>
  </si>
  <si>
    <t>Tlouštky 7cm:100,2+76,71</t>
  </si>
  <si>
    <t>Tlouštky 8cm:64,66+30,3</t>
  </si>
  <si>
    <t>181301102R00</t>
  </si>
  <si>
    <t xml:space="preserve">Rozprostření ornice, rovina, tl. 10-15 cm,do 500m2 </t>
  </si>
  <si>
    <t>Tlouštky 11cm:91,90</t>
  </si>
  <si>
    <t>Tlouštky 13cm:14,83</t>
  </si>
  <si>
    <t>Tlouštky 15cm:84,34+40,8+65,0+224,3+13,6</t>
  </si>
  <si>
    <t>183403118R00</t>
  </si>
  <si>
    <t xml:space="preserve">Obdělání půdy obracecí frézou  ve svahu  2x </t>
  </si>
  <si>
    <t>183403252R00</t>
  </si>
  <si>
    <t xml:space="preserve">Obdělání půdy vláčením, na svahu 1:2 </t>
  </si>
  <si>
    <t>183403253R00</t>
  </si>
  <si>
    <t xml:space="preserve">Obdělání půdy hrabáním, na svahu 1:2 </t>
  </si>
  <si>
    <t>183403261R00</t>
  </si>
  <si>
    <t xml:space="preserve">Obdělání půdy válením, na svahu 1:2 </t>
  </si>
  <si>
    <t>185802123R00</t>
  </si>
  <si>
    <t xml:space="preserve">Hnojení umělým hnojivem na svahu 1:2 </t>
  </si>
  <si>
    <t>Potřeba hnojiva:((814,0+438,0)*0,3)*0,001</t>
  </si>
  <si>
    <t>185803112R00</t>
  </si>
  <si>
    <t xml:space="preserve">Ošetření trávníku na svahu 1:2 </t>
  </si>
  <si>
    <t>185804235R00</t>
  </si>
  <si>
    <t xml:space="preserve">Vypletí trávníku po výsevu na svahu 1:2 </t>
  </si>
  <si>
    <t>185804312R00</t>
  </si>
  <si>
    <t xml:space="preserve">Zalití trávniku vodou plochy nad 20 m2 </t>
  </si>
  <si>
    <t>Výměra osetí:(814,0+438,0)*0,1</t>
  </si>
  <si>
    <t>PC-CHRANIČKA SL</t>
  </si>
  <si>
    <t xml:space="preserve">Dělená chránička pro slaboproud DN 160 mm - D+M </t>
  </si>
  <si>
    <t>Chránička pro slaboproud:6,0</t>
  </si>
  <si>
    <t>PC-NÁKUP ORNIC</t>
  </si>
  <si>
    <t xml:space="preserve">Nákup ornice </t>
  </si>
  <si>
    <t>PC-ŠTĚPKOVÁNÍ</t>
  </si>
  <si>
    <t xml:space="preserve">Štěpkování větví pokácených stromů </t>
  </si>
  <si>
    <t>00572402</t>
  </si>
  <si>
    <t>Směs travní golfová balení 15 kg PROFI</t>
  </si>
  <si>
    <t>Potřeba osiva:(814,0+438,0)*0,03</t>
  </si>
  <si>
    <t>25191158</t>
  </si>
  <si>
    <t>Trávníkové hnojivo po 10 kg</t>
  </si>
  <si>
    <t>Kg</t>
  </si>
  <si>
    <t>Potřeba hnojiva:(814,0+438,0)*0,3</t>
  </si>
  <si>
    <t xml:space="preserve"> SO 11 Příprava území,oplocení a drobné venk.stavby</t>
  </si>
  <si>
    <t>ROSMP_VON</t>
  </si>
  <si>
    <t>VON Vedlejší a ostatní náklady</t>
  </si>
  <si>
    <t>01</t>
  </si>
  <si>
    <t>Celý objekt</t>
  </si>
  <si>
    <t xml:space="preserve"> VON Vedlejší a ostatní náklady</t>
  </si>
  <si>
    <t>Velkomoravská 1</t>
  </si>
  <si>
    <t>Moravský Písek</t>
  </si>
  <si>
    <t>69685</t>
  </si>
  <si>
    <t>Slepý soupis prací stavby</t>
  </si>
  <si>
    <t>Slepý soupis prací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</si>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</sst>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8" formatCode="0.00000"/>
  </numFmts>
  <fonts count="2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5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165" fontId="1" fillId="0" borderId="17" xfId="0" applyNumberFormat="1" applyFont="1" applyBorder="1"/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5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5" xfId="0" applyNumberFormat="1" applyFont="1" applyFill="1" applyBorder="1" applyAlignment="1">
      <alignment horizontal="right" vertical="center"/>
    </xf>
    <xf numFmtId="165" fontId="4" fillId="4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4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4" borderId="3" xfId="0" applyNumberFormat="1" applyFont="1" applyFill="1" applyBorder="1" applyAlignment="1">
      <alignment horizontal="right" vertical="center"/>
    </xf>
    <xf numFmtId="4" fontId="7" fillId="2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Border="1"/>
    <xf numFmtId="165" fontId="3" fillId="0" borderId="17" xfId="0" applyNumberFormat="1" applyFont="1" applyBorder="1"/>
    <xf numFmtId="165" fontId="3" fillId="4" borderId="15" xfId="0" applyNumberFormat="1" applyFont="1" applyFill="1" applyBorder="1"/>
    <xf numFmtId="49" fontId="7" fillId="0" borderId="20" xfId="1" applyNumberFormat="1" applyFont="1" applyBorder="1"/>
    <xf numFmtId="49" fontId="7" fillId="0" borderId="25" xfId="1" applyNumberFormat="1" applyFont="1" applyBorder="1"/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20" xfId="1" applyFont="1" applyBorder="1"/>
    <xf numFmtId="0" fontId="3" fillId="0" borderId="21" xfId="1" applyFont="1" applyBorder="1" applyAlignment="1">
      <alignment horizontal="right"/>
    </xf>
    <xf numFmtId="49" fontId="1" fillId="0" borderId="20" xfId="1" applyNumberFormat="1" applyFont="1" applyBorder="1" applyAlignment="1">
      <alignment horizontal="left"/>
    </xf>
    <xf numFmtId="0" fontId="1" fillId="0" borderId="22" xfId="1" applyFont="1" applyBorder="1"/>
    <xf numFmtId="0" fontId="1" fillId="0" borderId="25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15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49" fontId="7" fillId="0" borderId="17" xfId="1" applyNumberFormat="1" applyFont="1" applyBorder="1" applyAlignment="1">
      <alignment horizontal="left"/>
    </xf>
    <xf numFmtId="0" fontId="7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NumberFormat="1" applyFont="1" applyBorder="1" applyAlignment="1">
      <alignment horizontal="right"/>
    </xf>
    <xf numFmtId="0" fontId="1" fillId="0" borderId="3" xfId="1" applyNumberFormat="1" applyFont="1" applyBorder="1"/>
    <xf numFmtId="0" fontId="1" fillId="0" borderId="6" xfId="1" applyNumberFormat="1" applyFont="1" applyFill="1" applyBorder="1"/>
    <xf numFmtId="0" fontId="1" fillId="0" borderId="8" xfId="1" applyNumberFormat="1" applyFont="1" applyFill="1" applyBorder="1"/>
    <xf numFmtId="0" fontId="1" fillId="0" borderId="6" xfId="1" applyFont="1" applyFill="1" applyBorder="1"/>
    <xf numFmtId="0" fontId="1" fillId="0" borderId="8" xfId="1" applyFont="1" applyFill="1" applyBorder="1"/>
    <xf numFmtId="0" fontId="13" fillId="0" borderId="0" xfId="1" applyFont="1"/>
    <xf numFmtId="0" fontId="8" fillId="0" borderId="16" xfId="1" applyFont="1" applyBorder="1" applyAlignment="1">
      <alignment horizontal="center" vertical="top"/>
    </xf>
    <xf numFmtId="49" fontId="8" fillId="0" borderId="16" xfId="1" applyNumberFormat="1" applyFont="1" applyBorder="1" applyAlignment="1">
      <alignment horizontal="left" vertical="top"/>
    </xf>
    <xf numFmtId="0" fontId="8" fillId="0" borderId="16" xfId="1" applyFont="1" applyBorder="1" applyAlignment="1">
      <alignment vertical="top" wrapText="1"/>
    </xf>
    <xf numFmtId="49" fontId="8" fillId="0" borderId="16" xfId="1" applyNumberFormat="1" applyFont="1" applyBorder="1" applyAlignment="1">
      <alignment horizontal="center" shrinkToFit="1"/>
    </xf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/>
    <xf numFmtId="168" fontId="8" fillId="0" borderId="16" xfId="1" applyNumberFormat="1" applyFont="1" applyBorder="1"/>
    <xf numFmtId="4" fontId="8" fillId="0" borderId="8" xfId="1" applyNumberFormat="1" applyFont="1" applyBorder="1"/>
    <xf numFmtId="0" fontId="3" fillId="0" borderId="17" xfId="1" applyFont="1" applyBorder="1" applyAlignment="1">
      <alignment horizontal="center"/>
    </xf>
    <xf numFmtId="4" fontId="1" fillId="0" borderId="5" xfId="1" applyNumberFormat="1" applyFont="1" applyBorder="1"/>
    <xf numFmtId="0" fontId="14" fillId="0" borderId="0" xfId="1" applyFont="1" applyAlignment="1">
      <alignment wrapText="1"/>
    </xf>
    <xf numFmtId="49" fontId="3" fillId="0" borderId="17" xfId="1" applyNumberFormat="1" applyFont="1" applyBorder="1" applyAlignment="1">
      <alignment horizontal="right"/>
    </xf>
    <xf numFmtId="4" fontId="15" fillId="6" borderId="30" xfId="1" applyNumberFormat="1" applyFont="1" applyFill="1" applyBorder="1" applyAlignment="1">
      <alignment horizontal="right" wrapText="1"/>
    </xf>
    <xf numFmtId="0" fontId="15" fillId="6" borderId="4" xfId="1" applyFont="1" applyFill="1" applyBorder="1" applyAlignment="1">
      <alignment horizontal="left" wrapText="1"/>
    </xf>
    <xf numFmtId="0" fontId="15" fillId="0" borderId="5" xfId="0" applyFont="1" applyBorder="1" applyAlignment="1">
      <alignment horizontal="right"/>
    </xf>
    <xf numFmtId="0" fontId="1" fillId="0" borderId="4" xfId="1" applyFont="1" applyBorder="1"/>
    <xf numFmtId="0" fontId="1" fillId="0" borderId="0" xfId="1" applyFont="1" applyBorder="1"/>
    <xf numFmtId="0" fontId="1" fillId="2" borderId="15" xfId="1" applyFont="1" applyFill="1" applyBorder="1" applyAlignment="1">
      <alignment horizontal="center"/>
    </xf>
    <xf numFmtId="49" fontId="17" fillId="2" borderId="15" xfId="1" applyNumberFormat="1" applyFont="1" applyFill="1" applyBorder="1" applyAlignment="1">
      <alignment horizontal="left"/>
    </xf>
    <xf numFmtId="0" fontId="17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0" fontId="1" fillId="2" borderId="2" xfId="1" applyFont="1" applyFill="1" applyBorder="1"/>
    <xf numFmtId="4" fontId="7" fillId="2" borderId="3" xfId="1" applyNumberFormat="1" applyFont="1" applyFill="1" applyBorder="1"/>
    <xf numFmtId="3" fontId="1" fillId="0" borderId="0" xfId="1" applyNumberFormat="1" applyFont="1"/>
    <xf numFmtId="0" fontId="18" fillId="0" borderId="0" xfId="1" applyFont="1" applyAlignment="1"/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1" fillId="0" borderId="0" xfId="1" applyFont="1" applyBorder="1" applyAlignment="1">
      <alignment horizontal="right"/>
    </xf>
    <xf numFmtId="4" fontId="20" fillId="6" borderId="30" xfId="1" applyNumberFormat="1" applyFont="1" applyFill="1" applyBorder="1" applyAlignment="1">
      <alignment horizontal="right" wrapText="1"/>
    </xf>
    <xf numFmtId="49" fontId="3" fillId="0" borderId="7" xfId="0" applyNumberFormat="1" applyFont="1" applyBorder="1" applyAlignment="1">
      <alignment horizontal="left"/>
    </xf>
    <xf numFmtId="4" fontId="1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1" fillId="0" borderId="18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0" fillId="0" borderId="0" xfId="1" applyFont="1" applyAlignment="1">
      <alignment horizontal="center"/>
    </xf>
    <xf numFmtId="49" fontId="1" fillId="0" borderId="23" xfId="1" applyNumberFormat="1" applyFont="1" applyBorder="1" applyAlignment="1">
      <alignment horizontal="center"/>
    </xf>
    <xf numFmtId="0" fontId="1" fillId="0" borderId="26" xfId="1" applyFont="1" applyBorder="1" applyAlignment="1">
      <alignment horizontal="center" shrinkToFit="1"/>
    </xf>
    <xf numFmtId="0" fontId="1" fillId="0" borderId="25" xfId="1" applyFont="1" applyBorder="1" applyAlignment="1">
      <alignment horizontal="center" shrinkToFit="1"/>
    </xf>
    <xf numFmtId="0" fontId="1" fillId="0" borderId="27" xfId="1" applyFont="1" applyBorder="1" applyAlignment="1">
      <alignment horizontal="center" shrinkToFit="1"/>
    </xf>
    <xf numFmtId="49" fontId="15" fillId="6" borderId="28" xfId="1" applyNumberFormat="1" applyFont="1" applyFill="1" applyBorder="1" applyAlignment="1">
      <alignment horizontal="left" wrapText="1"/>
    </xf>
    <xf numFmtId="49" fontId="16" fillId="0" borderId="29" xfId="0" applyNumberFormat="1" applyFont="1" applyBorder="1" applyAlignment="1">
      <alignment horizontal="left" wrapText="1"/>
    </xf>
    <xf numFmtId="49" fontId="20" fillId="6" borderId="28" xfId="1" applyNumberFormat="1" applyFont="1" applyFill="1" applyBorder="1" applyAlignment="1">
      <alignment horizontal="left" wrapText="1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pageSetUpPr fitToPage="1"/>
  </sheetPr>
  <dimension ref="A1:O119"/>
  <sheetViews>
    <sheetView showGridLines="0" topLeftCell="B13" zoomScaleSheetLayoutView="75" workbookViewId="0">
      <selection activeCell="F135" sqref="F135"/>
    </sheetView>
  </sheetViews>
  <sheetFormatPr defaultRowHeight="12.75" x14ac:dyDescent="0.2"/>
  <cols>
    <col min="1" max="1" width="0.5703125" style="1" hidden="1" customWidth="1"/>
    <col min="2" max="2" width="12.85546875" style="1" customWidth="1"/>
    <col min="3" max="3" width="9.140625" style="1"/>
    <col min="4" max="4" width="29.5703125" style="1" customWidth="1"/>
    <col min="5" max="5" width="7" style="1" customWidth="1"/>
    <col min="6" max="6" width="13.140625" style="1" customWidth="1"/>
    <col min="7" max="7" width="12.42578125" style="2" customWidth="1"/>
    <col min="8" max="8" width="13.5703125" style="1" customWidth="1"/>
    <col min="9" max="9" width="11.42578125" style="2" customWidth="1"/>
    <col min="10" max="10" width="7" style="2" customWidth="1"/>
    <col min="11" max="15" width="10.7109375" style="1" customWidth="1"/>
    <col min="16" max="16384" width="9.140625" style="1"/>
  </cols>
  <sheetData>
    <row r="1" spans="2:15" ht="12" customHeight="1" x14ac:dyDescent="0.2"/>
    <row r="2" spans="2:15" ht="17.25" customHeight="1" x14ac:dyDescent="0.25">
      <c r="B2" s="3"/>
      <c r="C2" s="4" t="s">
        <v>334</v>
      </c>
      <c r="E2" s="5"/>
      <c r="F2" s="4"/>
      <c r="G2" s="6"/>
      <c r="H2" s="7" t="s">
        <v>0</v>
      </c>
      <c r="I2" s="8">
        <f ca="1">TODAY()</f>
        <v>43468</v>
      </c>
      <c r="K2" s="3"/>
    </row>
    <row r="3" spans="2:15" ht="6" customHeight="1" x14ac:dyDescent="0.2">
      <c r="C3" s="9"/>
      <c r="D3" s="10" t="s">
        <v>1</v>
      </c>
    </row>
    <row r="4" spans="2:15" ht="4.5" customHeight="1" x14ac:dyDescent="0.2"/>
    <row r="5" spans="2:15" ht="13.5" customHeight="1" x14ac:dyDescent="0.25">
      <c r="C5" s="11" t="s">
        <v>2</v>
      </c>
      <c r="D5" s="12" t="s">
        <v>47</v>
      </c>
      <c r="E5" s="13" t="s">
        <v>48</v>
      </c>
      <c r="F5" s="14"/>
      <c r="G5" s="15"/>
      <c r="H5" s="14"/>
      <c r="I5" s="15"/>
      <c r="O5" s="8"/>
    </row>
    <row r="7" spans="2:15" x14ac:dyDescent="0.2">
      <c r="C7" s="16" t="s">
        <v>3</v>
      </c>
      <c r="D7" s="17" t="s">
        <v>175</v>
      </c>
      <c r="H7" s="18" t="s">
        <v>4</v>
      </c>
      <c r="J7" s="17"/>
      <c r="K7" s="17"/>
    </row>
    <row r="8" spans="2:15" x14ac:dyDescent="0.2">
      <c r="D8" s="17" t="s">
        <v>331</v>
      </c>
      <c r="H8" s="18" t="s">
        <v>5</v>
      </c>
      <c r="J8" s="17"/>
      <c r="K8" s="17"/>
    </row>
    <row r="9" spans="2:15" x14ac:dyDescent="0.2">
      <c r="C9" s="18" t="s">
        <v>333</v>
      </c>
      <c r="D9" s="17" t="s">
        <v>332</v>
      </c>
      <c r="H9" s="18"/>
      <c r="J9" s="17"/>
    </row>
    <row r="10" spans="2:15" x14ac:dyDescent="0.2">
      <c r="H10" s="18"/>
      <c r="J10" s="17"/>
    </row>
    <row r="11" spans="2:15" x14ac:dyDescent="0.2">
      <c r="C11" s="16" t="s">
        <v>6</v>
      </c>
      <c r="D11" s="17" t="s">
        <v>174</v>
      </c>
      <c r="H11" s="18" t="s">
        <v>4</v>
      </c>
      <c r="J11" s="17"/>
      <c r="K11" s="17"/>
    </row>
    <row r="12" spans="2:15" x14ac:dyDescent="0.2">
      <c r="D12" s="17"/>
      <c r="H12" s="18" t="s">
        <v>5</v>
      </c>
      <c r="J12" s="17"/>
      <c r="K12" s="17"/>
    </row>
    <row r="13" spans="2:15" ht="12" customHeight="1" x14ac:dyDescent="0.2">
      <c r="C13" s="18"/>
      <c r="D13" s="17"/>
      <c r="J13" s="18"/>
    </row>
    <row r="14" spans="2:15" ht="24.75" customHeight="1" x14ac:dyDescent="0.2">
      <c r="C14" s="19" t="s">
        <v>7</v>
      </c>
      <c r="H14" s="19" t="s">
        <v>8</v>
      </c>
      <c r="J14" s="18"/>
    </row>
    <row r="15" spans="2:15" ht="12.75" customHeight="1" x14ac:dyDescent="0.2">
      <c r="J15" s="18"/>
    </row>
    <row r="16" spans="2:15" ht="28.5" customHeight="1" x14ac:dyDescent="0.2">
      <c r="C16" s="19" t="s">
        <v>9</v>
      </c>
      <c r="H16" s="19" t="s">
        <v>9</v>
      </c>
    </row>
    <row r="17" spans="2:12" ht="25.5" customHeight="1" x14ac:dyDescent="0.2"/>
    <row r="18" spans="2:12" ht="13.5" customHeight="1" x14ac:dyDescent="0.2">
      <c r="B18" s="20"/>
      <c r="C18" s="21"/>
      <c r="D18" s="21"/>
      <c r="E18" s="22"/>
      <c r="F18" s="23"/>
      <c r="G18" s="24"/>
      <c r="H18" s="25"/>
      <c r="I18" s="24"/>
      <c r="J18" s="26" t="s">
        <v>10</v>
      </c>
      <c r="K18" s="27"/>
    </row>
    <row r="19" spans="2:12" ht="15" customHeight="1" x14ac:dyDescent="0.2">
      <c r="B19" s="28" t="s">
        <v>11</v>
      </c>
      <c r="C19" s="29"/>
      <c r="D19" s="30">
        <v>15</v>
      </c>
      <c r="E19" s="31" t="s">
        <v>12</v>
      </c>
      <c r="F19" s="32"/>
      <c r="G19" s="33"/>
      <c r="H19" s="33"/>
      <c r="I19" s="151">
        <f>ROUND(G42,0)</f>
        <v>0</v>
      </c>
      <c r="J19" s="152"/>
      <c r="K19" s="34"/>
    </row>
    <row r="20" spans="2:12" x14ac:dyDescent="0.2">
      <c r="B20" s="28" t="s">
        <v>13</v>
      </c>
      <c r="C20" s="29"/>
      <c r="D20" s="30">
        <f>SazbaDPH1</f>
        <v>15</v>
      </c>
      <c r="E20" s="31" t="s">
        <v>12</v>
      </c>
      <c r="F20" s="35"/>
      <c r="G20" s="36"/>
      <c r="H20" s="36"/>
      <c r="I20" s="153">
        <f>ROUND(I19*D20/100,0)</f>
        <v>0</v>
      </c>
      <c r="J20" s="154"/>
      <c r="K20" s="34"/>
    </row>
    <row r="21" spans="2:12" x14ac:dyDescent="0.2">
      <c r="B21" s="28" t="s">
        <v>11</v>
      </c>
      <c r="C21" s="29"/>
      <c r="D21" s="30">
        <v>21</v>
      </c>
      <c r="E21" s="31" t="s">
        <v>12</v>
      </c>
      <c r="F21" s="35"/>
      <c r="G21" s="36"/>
      <c r="H21" s="36"/>
      <c r="I21" s="153">
        <f>ROUND(H42,0)</f>
        <v>0</v>
      </c>
      <c r="J21" s="154"/>
      <c r="K21" s="34"/>
    </row>
    <row r="22" spans="2:12" ht="13.5" thickBot="1" x14ac:dyDescent="0.25">
      <c r="B22" s="28" t="s">
        <v>13</v>
      </c>
      <c r="C22" s="29"/>
      <c r="D22" s="30">
        <f>SazbaDPH2</f>
        <v>21</v>
      </c>
      <c r="E22" s="31" t="s">
        <v>12</v>
      </c>
      <c r="F22" s="37"/>
      <c r="G22" s="38"/>
      <c r="H22" s="38"/>
      <c r="I22" s="155">
        <f>ROUND(I21*D21/100,0)</f>
        <v>0</v>
      </c>
      <c r="J22" s="156"/>
      <c r="K22" s="34"/>
    </row>
    <row r="23" spans="2:12" ht="16.5" thickBot="1" x14ac:dyDescent="0.25">
      <c r="B23" s="39" t="s">
        <v>14</v>
      </c>
      <c r="C23" s="40"/>
      <c r="D23" s="40"/>
      <c r="E23" s="41"/>
      <c r="F23" s="42"/>
      <c r="G23" s="43"/>
      <c r="H23" s="43"/>
      <c r="I23" s="157">
        <f>SUM(I19:I22)</f>
        <v>0</v>
      </c>
      <c r="J23" s="158"/>
      <c r="K23" s="44"/>
    </row>
    <row r="26" spans="2:12" ht="1.5" customHeight="1" x14ac:dyDescent="0.2"/>
    <row r="27" spans="2:12" ht="15.75" customHeight="1" x14ac:dyDescent="0.25">
      <c r="B27" s="13" t="s">
        <v>15</v>
      </c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2:12" ht="5.25" customHeight="1" x14ac:dyDescent="0.2">
      <c r="L28" s="46"/>
    </row>
    <row r="29" spans="2:12" ht="24" customHeight="1" x14ac:dyDescent="0.2">
      <c r="B29" s="47" t="s">
        <v>16</v>
      </c>
      <c r="C29" s="48"/>
      <c r="D29" s="48"/>
      <c r="E29" s="49"/>
      <c r="F29" s="50" t="s">
        <v>17</v>
      </c>
      <c r="G29" s="51" t="str">
        <f>CONCATENATE("Základ DPH ",SazbaDPH1," %")</f>
        <v>Základ DPH 15 %</v>
      </c>
      <c r="H29" s="50" t="str">
        <f>CONCATENATE("Základ DPH ",SazbaDPH2," %")</f>
        <v>Základ DPH 21 %</v>
      </c>
      <c r="I29" s="50" t="s">
        <v>18</v>
      </c>
      <c r="J29" s="50" t="s">
        <v>12</v>
      </c>
    </row>
    <row r="30" spans="2:12" x14ac:dyDescent="0.2">
      <c r="B30" s="52" t="s">
        <v>50</v>
      </c>
      <c r="C30" s="53" t="s">
        <v>51</v>
      </c>
      <c r="D30" s="54"/>
      <c r="E30" s="55"/>
      <c r="F30" s="56">
        <f>G30+H30+I30</f>
        <v>0</v>
      </c>
      <c r="G30" s="57">
        <v>0</v>
      </c>
      <c r="H30" s="58">
        <v>0</v>
      </c>
      <c r="I30" s="58">
        <f t="shared" ref="I30:I41" si="0">(G30*SazbaDPH1)/100+(H30*SazbaDPH2)/100</f>
        <v>0</v>
      </c>
      <c r="J30" s="59" t="str">
        <f t="shared" ref="J30:J41" si="1">IF(CelkemObjekty=0,"",F30/CelkemObjekty*100)</f>
        <v/>
      </c>
    </row>
    <row r="31" spans="2:12" x14ac:dyDescent="0.2">
      <c r="B31" s="60" t="s">
        <v>177</v>
      </c>
      <c r="C31" s="61" t="s">
        <v>178</v>
      </c>
      <c r="D31" s="62"/>
      <c r="E31" s="63"/>
      <c r="F31" s="64">
        <f t="shared" ref="F31:F41" si="2">G31+H31+I31</f>
        <v>0</v>
      </c>
      <c r="G31" s="65">
        <v>0</v>
      </c>
      <c r="H31" s="66">
        <v>0</v>
      </c>
      <c r="I31" s="66">
        <f t="shared" si="0"/>
        <v>0</v>
      </c>
      <c r="J31" s="59" t="str">
        <f t="shared" si="1"/>
        <v/>
      </c>
    </row>
    <row r="32" spans="2:12" x14ac:dyDescent="0.2">
      <c r="B32" s="60" t="s">
        <v>204</v>
      </c>
      <c r="C32" s="61" t="s">
        <v>205</v>
      </c>
      <c r="D32" s="62"/>
      <c r="E32" s="63"/>
      <c r="F32" s="64">
        <f t="shared" si="2"/>
        <v>0</v>
      </c>
      <c r="G32" s="65">
        <v>0</v>
      </c>
      <c r="H32" s="66">
        <v>0</v>
      </c>
      <c r="I32" s="66">
        <f t="shared" si="0"/>
        <v>0</v>
      </c>
      <c r="J32" s="59" t="str">
        <f t="shared" si="1"/>
        <v/>
      </c>
    </row>
    <row r="33" spans="2:11" x14ac:dyDescent="0.2">
      <c r="B33" s="60" t="s">
        <v>222</v>
      </c>
      <c r="C33" s="61" t="s">
        <v>223</v>
      </c>
      <c r="D33" s="62"/>
      <c r="E33" s="63"/>
      <c r="F33" s="64">
        <f t="shared" si="2"/>
        <v>0</v>
      </c>
      <c r="G33" s="65">
        <v>0</v>
      </c>
      <c r="H33" s="66">
        <v>0</v>
      </c>
      <c r="I33" s="66">
        <f t="shared" si="0"/>
        <v>0</v>
      </c>
      <c r="J33" s="59" t="str">
        <f t="shared" si="1"/>
        <v/>
      </c>
    </row>
    <row r="34" spans="2:11" x14ac:dyDescent="0.2">
      <c r="B34" s="60" t="s">
        <v>225</v>
      </c>
      <c r="C34" s="61" t="s">
        <v>226</v>
      </c>
      <c r="D34" s="62"/>
      <c r="E34" s="63"/>
      <c r="F34" s="64">
        <f t="shared" si="2"/>
        <v>0</v>
      </c>
      <c r="G34" s="65">
        <v>0</v>
      </c>
      <c r="H34" s="66">
        <v>0</v>
      </c>
      <c r="I34" s="66">
        <f t="shared" si="0"/>
        <v>0</v>
      </c>
      <c r="J34" s="59" t="str">
        <f t="shared" si="1"/>
        <v/>
      </c>
    </row>
    <row r="35" spans="2:11" x14ac:dyDescent="0.2">
      <c r="B35" s="60" t="s">
        <v>230</v>
      </c>
      <c r="C35" s="61" t="s">
        <v>231</v>
      </c>
      <c r="D35" s="62"/>
      <c r="E35" s="63"/>
      <c r="F35" s="64">
        <f t="shared" si="2"/>
        <v>0</v>
      </c>
      <c r="G35" s="65">
        <v>0</v>
      </c>
      <c r="H35" s="66">
        <v>0</v>
      </c>
      <c r="I35" s="66">
        <f t="shared" si="0"/>
        <v>0</v>
      </c>
      <c r="J35" s="59" t="str">
        <f t="shared" si="1"/>
        <v/>
      </c>
    </row>
    <row r="36" spans="2:11" x14ac:dyDescent="0.2">
      <c r="B36" s="60" t="s">
        <v>233</v>
      </c>
      <c r="C36" s="61" t="s">
        <v>234</v>
      </c>
      <c r="D36" s="62"/>
      <c r="E36" s="63"/>
      <c r="F36" s="64">
        <f t="shared" si="2"/>
        <v>0</v>
      </c>
      <c r="G36" s="65">
        <v>0</v>
      </c>
      <c r="H36" s="66">
        <v>0</v>
      </c>
      <c r="I36" s="66">
        <f t="shared" si="0"/>
        <v>0</v>
      </c>
      <c r="J36" s="59" t="str">
        <f t="shared" si="1"/>
        <v/>
      </c>
    </row>
    <row r="37" spans="2:11" x14ac:dyDescent="0.2">
      <c r="B37" s="60" t="s">
        <v>236</v>
      </c>
      <c r="C37" s="61" t="s">
        <v>237</v>
      </c>
      <c r="D37" s="62"/>
      <c r="E37" s="63"/>
      <c r="F37" s="64">
        <f t="shared" si="2"/>
        <v>0</v>
      </c>
      <c r="G37" s="65">
        <v>0</v>
      </c>
      <c r="H37" s="66">
        <v>0</v>
      </c>
      <c r="I37" s="66">
        <f t="shared" si="0"/>
        <v>0</v>
      </c>
      <c r="J37" s="59" t="str">
        <f t="shared" si="1"/>
        <v/>
      </c>
    </row>
    <row r="38" spans="2:11" x14ac:dyDescent="0.2">
      <c r="B38" s="60" t="s">
        <v>239</v>
      </c>
      <c r="C38" s="61" t="s">
        <v>240</v>
      </c>
      <c r="D38" s="62"/>
      <c r="E38" s="63"/>
      <c r="F38" s="64">
        <f t="shared" si="2"/>
        <v>0</v>
      </c>
      <c r="G38" s="65">
        <v>0</v>
      </c>
      <c r="H38" s="66">
        <v>0</v>
      </c>
      <c r="I38" s="66">
        <f t="shared" si="0"/>
        <v>0</v>
      </c>
      <c r="J38" s="59" t="str">
        <f t="shared" si="1"/>
        <v/>
      </c>
    </row>
    <row r="39" spans="2:11" x14ac:dyDescent="0.2">
      <c r="B39" s="60" t="s">
        <v>242</v>
      </c>
      <c r="C39" s="61" t="s">
        <v>243</v>
      </c>
      <c r="D39" s="62"/>
      <c r="E39" s="63"/>
      <c r="F39" s="64">
        <f t="shared" si="2"/>
        <v>0</v>
      </c>
      <c r="G39" s="65">
        <v>0</v>
      </c>
      <c r="H39" s="66">
        <v>0</v>
      </c>
      <c r="I39" s="66">
        <f t="shared" si="0"/>
        <v>0</v>
      </c>
      <c r="J39" s="59" t="str">
        <f t="shared" si="1"/>
        <v/>
      </c>
    </row>
    <row r="40" spans="2:11" x14ac:dyDescent="0.2">
      <c r="B40" s="60" t="s">
        <v>245</v>
      </c>
      <c r="C40" s="61" t="s">
        <v>246</v>
      </c>
      <c r="D40" s="62"/>
      <c r="E40" s="63"/>
      <c r="F40" s="64">
        <f t="shared" si="2"/>
        <v>0</v>
      </c>
      <c r="G40" s="65">
        <v>0</v>
      </c>
      <c r="H40" s="66">
        <v>0</v>
      </c>
      <c r="I40" s="66">
        <f t="shared" si="0"/>
        <v>0</v>
      </c>
      <c r="J40" s="59" t="str">
        <f t="shared" si="1"/>
        <v/>
      </c>
    </row>
    <row r="41" spans="2:11" x14ac:dyDescent="0.2">
      <c r="B41" s="60" t="s">
        <v>326</v>
      </c>
      <c r="C41" s="61" t="s">
        <v>327</v>
      </c>
      <c r="D41" s="62"/>
      <c r="E41" s="63"/>
      <c r="F41" s="64">
        <f t="shared" si="2"/>
        <v>0</v>
      </c>
      <c r="G41" s="65">
        <v>0</v>
      </c>
      <c r="H41" s="66">
        <v>0</v>
      </c>
      <c r="I41" s="66">
        <f t="shared" si="0"/>
        <v>0</v>
      </c>
      <c r="J41" s="59" t="str">
        <f t="shared" si="1"/>
        <v/>
      </c>
    </row>
    <row r="42" spans="2:11" ht="17.25" customHeight="1" x14ac:dyDescent="0.2">
      <c r="B42" s="68" t="s">
        <v>19</v>
      </c>
      <c r="C42" s="69"/>
      <c r="D42" s="70"/>
      <c r="E42" s="71"/>
      <c r="F42" s="72">
        <f>SUM(F30:F41)</f>
        <v>0</v>
      </c>
      <c r="G42" s="72">
        <f>SUM(G30:G41)</f>
        <v>0</v>
      </c>
      <c r="H42" s="72">
        <f>SUM(H30:H41)</f>
        <v>0</v>
      </c>
      <c r="I42" s="72">
        <f>SUM(I30:I41)</f>
        <v>0</v>
      </c>
      <c r="J42" s="73" t="str">
        <f t="shared" ref="J42" si="3">IF(CelkemObjekty=0,"",F42/CelkemObjekty*100)</f>
        <v/>
      </c>
    </row>
    <row r="43" spans="2:11" x14ac:dyDescent="0.2"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2:11" ht="9.75" customHeight="1" x14ac:dyDescent="0.2"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2:11" ht="7.5" customHeight="1" x14ac:dyDescent="0.2"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2:11" ht="18" x14ac:dyDescent="0.25">
      <c r="B46" s="13" t="s">
        <v>20</v>
      </c>
      <c r="C46" s="45"/>
      <c r="D46" s="45"/>
      <c r="E46" s="45"/>
      <c r="F46" s="45"/>
      <c r="G46" s="45"/>
      <c r="H46" s="45"/>
      <c r="I46" s="45"/>
      <c r="J46" s="45"/>
      <c r="K46" s="74"/>
    </row>
    <row r="47" spans="2:11" x14ac:dyDescent="0.2">
      <c r="K47" s="74"/>
    </row>
    <row r="48" spans="2:11" ht="25.5" x14ac:dyDescent="0.2">
      <c r="B48" s="75" t="s">
        <v>21</v>
      </c>
      <c r="C48" s="76" t="s">
        <v>22</v>
      </c>
      <c r="D48" s="48"/>
      <c r="E48" s="49"/>
      <c r="F48" s="50" t="s">
        <v>17</v>
      </c>
      <c r="G48" s="51" t="str">
        <f>CONCATENATE("Základ DPH ",SazbaDPH1," %")</f>
        <v>Základ DPH 15 %</v>
      </c>
      <c r="H48" s="50" t="str">
        <f>CONCATENATE("Základ DPH ",SazbaDPH2," %")</f>
        <v>Základ DPH 21 %</v>
      </c>
      <c r="I48" s="51" t="s">
        <v>18</v>
      </c>
      <c r="J48" s="50" t="s">
        <v>12</v>
      </c>
    </row>
    <row r="49" spans="2:10" x14ac:dyDescent="0.2">
      <c r="B49" s="77" t="s">
        <v>50</v>
      </c>
      <c r="C49" s="78" t="s">
        <v>176</v>
      </c>
      <c r="D49" s="54"/>
      <c r="E49" s="55"/>
      <c r="F49" s="56">
        <f>G49+H49+I49</f>
        <v>0</v>
      </c>
      <c r="G49" s="57">
        <v>0</v>
      </c>
      <c r="H49" s="58">
        <v>0</v>
      </c>
      <c r="I49" s="65">
        <f t="shared" ref="I49:I60" si="4">(G49*SazbaDPH1)/100+(H49*SazbaDPH2)/100</f>
        <v>0</v>
      </c>
      <c r="J49" s="59" t="str">
        <f t="shared" ref="J49:J60" si="5">IF(CelkemObjekty=0,"",F49/CelkemObjekty*100)</f>
        <v/>
      </c>
    </row>
    <row r="50" spans="2:10" x14ac:dyDescent="0.2">
      <c r="B50" s="79" t="s">
        <v>177</v>
      </c>
      <c r="C50" s="80" t="s">
        <v>203</v>
      </c>
      <c r="D50" s="62"/>
      <c r="E50" s="63"/>
      <c r="F50" s="64">
        <f t="shared" ref="F50:F60" si="6">G50+H50+I50</f>
        <v>0</v>
      </c>
      <c r="G50" s="65">
        <v>0</v>
      </c>
      <c r="H50" s="66">
        <v>0</v>
      </c>
      <c r="I50" s="65">
        <f t="shared" si="4"/>
        <v>0</v>
      </c>
      <c r="J50" s="59" t="str">
        <f t="shared" si="5"/>
        <v/>
      </c>
    </row>
    <row r="51" spans="2:10" x14ac:dyDescent="0.2">
      <c r="B51" s="79" t="s">
        <v>204</v>
      </c>
      <c r="C51" s="80" t="s">
        <v>221</v>
      </c>
      <c r="D51" s="62"/>
      <c r="E51" s="63"/>
      <c r="F51" s="64">
        <f t="shared" si="6"/>
        <v>0</v>
      </c>
      <c r="G51" s="65">
        <v>0</v>
      </c>
      <c r="H51" s="66">
        <v>0</v>
      </c>
      <c r="I51" s="65">
        <f t="shared" si="4"/>
        <v>0</v>
      </c>
      <c r="J51" s="59" t="str">
        <f t="shared" si="5"/>
        <v/>
      </c>
    </row>
    <row r="52" spans="2:10" x14ac:dyDescent="0.2">
      <c r="B52" s="79" t="s">
        <v>222</v>
      </c>
      <c r="C52" s="80" t="s">
        <v>224</v>
      </c>
      <c r="D52" s="62"/>
      <c r="E52" s="63"/>
      <c r="F52" s="64">
        <f t="shared" si="6"/>
        <v>0</v>
      </c>
      <c r="G52" s="65">
        <v>0</v>
      </c>
      <c r="H52" s="66">
        <v>0</v>
      </c>
      <c r="I52" s="65">
        <f t="shared" si="4"/>
        <v>0</v>
      </c>
      <c r="J52" s="59" t="str">
        <f t="shared" si="5"/>
        <v/>
      </c>
    </row>
    <row r="53" spans="2:10" x14ac:dyDescent="0.2">
      <c r="B53" s="79" t="s">
        <v>225</v>
      </c>
      <c r="C53" s="80" t="s">
        <v>229</v>
      </c>
      <c r="D53" s="62"/>
      <c r="E53" s="63"/>
      <c r="F53" s="64">
        <f t="shared" si="6"/>
        <v>0</v>
      </c>
      <c r="G53" s="65">
        <v>0</v>
      </c>
      <c r="H53" s="66">
        <v>0</v>
      </c>
      <c r="I53" s="65">
        <f t="shared" si="4"/>
        <v>0</v>
      </c>
      <c r="J53" s="59" t="str">
        <f t="shared" si="5"/>
        <v/>
      </c>
    </row>
    <row r="54" spans="2:10" x14ac:dyDescent="0.2">
      <c r="B54" s="79" t="s">
        <v>230</v>
      </c>
      <c r="C54" s="80" t="s">
        <v>232</v>
      </c>
      <c r="D54" s="62"/>
      <c r="E54" s="63"/>
      <c r="F54" s="64">
        <f t="shared" si="6"/>
        <v>0</v>
      </c>
      <c r="G54" s="65">
        <v>0</v>
      </c>
      <c r="H54" s="66">
        <v>0</v>
      </c>
      <c r="I54" s="65">
        <f t="shared" si="4"/>
        <v>0</v>
      </c>
      <c r="J54" s="59" t="str">
        <f t="shared" si="5"/>
        <v/>
      </c>
    </row>
    <row r="55" spans="2:10" x14ac:dyDescent="0.2">
      <c r="B55" s="79" t="s">
        <v>233</v>
      </c>
      <c r="C55" s="80" t="s">
        <v>235</v>
      </c>
      <c r="D55" s="62"/>
      <c r="E55" s="63"/>
      <c r="F55" s="64">
        <f t="shared" si="6"/>
        <v>0</v>
      </c>
      <c r="G55" s="65">
        <v>0</v>
      </c>
      <c r="H55" s="66">
        <v>0</v>
      </c>
      <c r="I55" s="65">
        <f t="shared" si="4"/>
        <v>0</v>
      </c>
      <c r="J55" s="59" t="str">
        <f t="shared" si="5"/>
        <v/>
      </c>
    </row>
    <row r="56" spans="2:10" x14ac:dyDescent="0.2">
      <c r="B56" s="79" t="s">
        <v>236</v>
      </c>
      <c r="C56" s="80" t="s">
        <v>238</v>
      </c>
      <c r="D56" s="62"/>
      <c r="E56" s="63"/>
      <c r="F56" s="64">
        <f t="shared" si="6"/>
        <v>0</v>
      </c>
      <c r="G56" s="65">
        <v>0</v>
      </c>
      <c r="H56" s="66">
        <v>0</v>
      </c>
      <c r="I56" s="65">
        <f t="shared" si="4"/>
        <v>0</v>
      </c>
      <c r="J56" s="59" t="str">
        <f t="shared" si="5"/>
        <v/>
      </c>
    </row>
    <row r="57" spans="2:10" x14ac:dyDescent="0.2">
      <c r="B57" s="79" t="s">
        <v>239</v>
      </c>
      <c r="C57" s="80" t="s">
        <v>241</v>
      </c>
      <c r="D57" s="62"/>
      <c r="E57" s="63"/>
      <c r="F57" s="64">
        <f t="shared" si="6"/>
        <v>0</v>
      </c>
      <c r="G57" s="65">
        <v>0</v>
      </c>
      <c r="H57" s="66">
        <v>0</v>
      </c>
      <c r="I57" s="65">
        <f t="shared" si="4"/>
        <v>0</v>
      </c>
      <c r="J57" s="59" t="str">
        <f t="shared" si="5"/>
        <v/>
      </c>
    </row>
    <row r="58" spans="2:10" x14ac:dyDescent="0.2">
      <c r="B58" s="79" t="s">
        <v>242</v>
      </c>
      <c r="C58" s="80" t="s">
        <v>244</v>
      </c>
      <c r="D58" s="62"/>
      <c r="E58" s="63"/>
      <c r="F58" s="64">
        <f t="shared" si="6"/>
        <v>0</v>
      </c>
      <c r="G58" s="65">
        <v>0</v>
      </c>
      <c r="H58" s="66">
        <v>0</v>
      </c>
      <c r="I58" s="65">
        <f t="shared" si="4"/>
        <v>0</v>
      </c>
      <c r="J58" s="59" t="str">
        <f t="shared" si="5"/>
        <v/>
      </c>
    </row>
    <row r="59" spans="2:10" x14ac:dyDescent="0.2">
      <c r="B59" s="79" t="s">
        <v>245</v>
      </c>
      <c r="C59" s="80" t="s">
        <v>325</v>
      </c>
      <c r="D59" s="62"/>
      <c r="E59" s="63"/>
      <c r="F59" s="64">
        <f t="shared" si="6"/>
        <v>0</v>
      </c>
      <c r="G59" s="65">
        <v>0</v>
      </c>
      <c r="H59" s="66">
        <v>0</v>
      </c>
      <c r="I59" s="65">
        <f t="shared" si="4"/>
        <v>0</v>
      </c>
      <c r="J59" s="59" t="str">
        <f t="shared" si="5"/>
        <v/>
      </c>
    </row>
    <row r="60" spans="2:10" x14ac:dyDescent="0.2">
      <c r="B60" s="79" t="s">
        <v>326</v>
      </c>
      <c r="C60" s="80" t="s">
        <v>330</v>
      </c>
      <c r="D60" s="62"/>
      <c r="E60" s="63"/>
      <c r="F60" s="64">
        <f t="shared" si="6"/>
        <v>0</v>
      </c>
      <c r="G60" s="65">
        <v>0</v>
      </c>
      <c r="H60" s="66">
        <v>0</v>
      </c>
      <c r="I60" s="65">
        <f t="shared" si="4"/>
        <v>0</v>
      </c>
      <c r="J60" s="59" t="str">
        <f t="shared" si="5"/>
        <v/>
      </c>
    </row>
    <row r="61" spans="2:10" x14ac:dyDescent="0.2">
      <c r="B61" s="68" t="s">
        <v>19</v>
      </c>
      <c r="C61" s="69"/>
      <c r="D61" s="70"/>
      <c r="E61" s="71"/>
      <c r="F61" s="72">
        <f>SUM(F49:F60)</f>
        <v>0</v>
      </c>
      <c r="G61" s="81">
        <f>SUM(G49:G60)</f>
        <v>0</v>
      </c>
      <c r="H61" s="72">
        <f>SUM(H49:H60)</f>
        <v>0</v>
      </c>
      <c r="I61" s="81">
        <f>SUM(I49:I60)</f>
        <v>0</v>
      </c>
      <c r="J61" s="73" t="str">
        <f t="shared" ref="J61" si="7">IF(CelkemObjekty=0,"",F61/CelkemObjekty*100)</f>
        <v/>
      </c>
    </row>
    <row r="62" spans="2:10" ht="9" customHeight="1" x14ac:dyDescent="0.2"/>
    <row r="63" spans="2:10" ht="6" customHeight="1" x14ac:dyDescent="0.2"/>
    <row r="64" spans="2:10" ht="3" customHeight="1" x14ac:dyDescent="0.2"/>
    <row r="65" spans="2:10" ht="6.75" customHeight="1" x14ac:dyDescent="0.2"/>
    <row r="66" spans="2:10" ht="20.25" customHeight="1" x14ac:dyDescent="0.25">
      <c r="B66" s="13" t="s">
        <v>23</v>
      </c>
      <c r="C66" s="45"/>
      <c r="D66" s="45"/>
      <c r="E66" s="45"/>
      <c r="F66" s="45"/>
      <c r="G66" s="45"/>
      <c r="H66" s="45"/>
      <c r="I66" s="45"/>
      <c r="J66" s="45"/>
    </row>
    <row r="67" spans="2:10" ht="9" customHeight="1" x14ac:dyDescent="0.2"/>
    <row r="68" spans="2:10" x14ac:dyDescent="0.2">
      <c r="B68" s="47" t="s">
        <v>24</v>
      </c>
      <c r="C68" s="48"/>
      <c r="D68" s="48"/>
      <c r="E68" s="50" t="s">
        <v>12</v>
      </c>
      <c r="F68" s="50" t="s">
        <v>25</v>
      </c>
      <c r="G68" s="51" t="s">
        <v>26</v>
      </c>
      <c r="H68" s="50" t="s">
        <v>27</v>
      </c>
      <c r="I68" s="51" t="s">
        <v>28</v>
      </c>
      <c r="J68" s="82" t="s">
        <v>29</v>
      </c>
    </row>
    <row r="69" spans="2:10" x14ac:dyDescent="0.2">
      <c r="B69" s="52" t="s">
        <v>328</v>
      </c>
      <c r="C69" s="150" t="s">
        <v>329</v>
      </c>
      <c r="D69" s="54"/>
      <c r="E69" s="83" t="str">
        <f t="shared" ref="E69:E113" si="8">IF(SUM(SoucetDilu)=0,"",SUM(F69:J69)/SUM(SoucetDilu)*100)</f>
        <v/>
      </c>
      <c r="F69" s="58">
        <v>0</v>
      </c>
      <c r="G69" s="57">
        <v>0</v>
      </c>
      <c r="H69" s="58">
        <v>0</v>
      </c>
      <c r="I69" s="57">
        <v>0</v>
      </c>
      <c r="J69" s="58">
        <v>0</v>
      </c>
    </row>
    <row r="70" spans="2:10" x14ac:dyDescent="0.2">
      <c r="B70" s="60" t="s">
        <v>44</v>
      </c>
      <c r="C70" s="61" t="s">
        <v>45</v>
      </c>
      <c r="D70" s="62"/>
      <c r="E70" s="84" t="str">
        <f t="shared" si="8"/>
        <v/>
      </c>
      <c r="F70" s="66">
        <v>0</v>
      </c>
      <c r="G70" s="65">
        <v>0</v>
      </c>
      <c r="H70" s="66">
        <v>0</v>
      </c>
      <c r="I70" s="65">
        <v>0</v>
      </c>
      <c r="J70" s="66">
        <v>0</v>
      </c>
    </row>
    <row r="71" spans="2:10" x14ac:dyDescent="0.2">
      <c r="B71" s="60" t="s">
        <v>91</v>
      </c>
      <c r="C71" s="61" t="s">
        <v>92</v>
      </c>
      <c r="D71" s="62"/>
      <c r="E71" s="84" t="str">
        <f t="shared" si="8"/>
        <v/>
      </c>
      <c r="F71" s="66">
        <v>0</v>
      </c>
      <c r="G71" s="65">
        <v>0</v>
      </c>
      <c r="H71" s="66">
        <v>0</v>
      </c>
      <c r="I71" s="65">
        <v>0</v>
      </c>
      <c r="J71" s="66">
        <v>0</v>
      </c>
    </row>
    <row r="72" spans="2:10" x14ac:dyDescent="0.2">
      <c r="B72" s="60" t="s">
        <v>93</v>
      </c>
      <c r="C72" s="61" t="s">
        <v>94</v>
      </c>
      <c r="D72" s="62"/>
      <c r="E72" s="84" t="str">
        <f t="shared" si="8"/>
        <v/>
      </c>
      <c r="F72" s="66">
        <v>0</v>
      </c>
      <c r="G72" s="65">
        <v>0</v>
      </c>
      <c r="H72" s="66">
        <v>0</v>
      </c>
      <c r="I72" s="65">
        <v>0</v>
      </c>
      <c r="J72" s="66">
        <v>0</v>
      </c>
    </row>
    <row r="73" spans="2:10" x14ac:dyDescent="0.2">
      <c r="B73" s="60" t="s">
        <v>97</v>
      </c>
      <c r="C73" s="61" t="s">
        <v>98</v>
      </c>
      <c r="D73" s="62"/>
      <c r="E73" s="84" t="str">
        <f t="shared" si="8"/>
        <v/>
      </c>
      <c r="F73" s="66">
        <v>0</v>
      </c>
      <c r="G73" s="65">
        <v>0</v>
      </c>
      <c r="H73" s="66">
        <v>0</v>
      </c>
      <c r="I73" s="65">
        <v>0</v>
      </c>
      <c r="J73" s="66">
        <v>0</v>
      </c>
    </row>
    <row r="74" spans="2:10" x14ac:dyDescent="0.2">
      <c r="B74" s="60" t="s">
        <v>199</v>
      </c>
      <c r="C74" s="67" t="s">
        <v>200</v>
      </c>
      <c r="D74" s="62"/>
      <c r="E74" s="84" t="str">
        <f t="shared" si="8"/>
        <v/>
      </c>
      <c r="F74" s="66">
        <v>0</v>
      </c>
      <c r="G74" s="65">
        <v>0</v>
      </c>
      <c r="H74" s="66">
        <v>0</v>
      </c>
      <c r="I74" s="65">
        <v>0</v>
      </c>
      <c r="J74" s="66">
        <v>0</v>
      </c>
    </row>
    <row r="75" spans="2:10" x14ac:dyDescent="0.2">
      <c r="B75" s="60" t="s">
        <v>99</v>
      </c>
      <c r="C75" s="61" t="s">
        <v>100</v>
      </c>
      <c r="D75" s="62"/>
      <c r="E75" s="84" t="str">
        <f t="shared" si="8"/>
        <v/>
      </c>
      <c r="F75" s="66">
        <v>0</v>
      </c>
      <c r="G75" s="65">
        <v>0</v>
      </c>
      <c r="H75" s="66">
        <v>0</v>
      </c>
      <c r="I75" s="65">
        <v>0</v>
      </c>
      <c r="J75" s="66">
        <v>0</v>
      </c>
    </row>
    <row r="76" spans="2:10" x14ac:dyDescent="0.2">
      <c r="B76" s="60" t="s">
        <v>102</v>
      </c>
      <c r="C76" s="61" t="s">
        <v>103</v>
      </c>
      <c r="D76" s="62"/>
      <c r="E76" s="84" t="str">
        <f t="shared" si="8"/>
        <v/>
      </c>
      <c r="F76" s="66">
        <v>0</v>
      </c>
      <c r="G76" s="65">
        <v>0</v>
      </c>
      <c r="H76" s="66">
        <v>0</v>
      </c>
      <c r="I76" s="65">
        <v>0</v>
      </c>
      <c r="J76" s="66">
        <v>0</v>
      </c>
    </row>
    <row r="77" spans="2:10" x14ac:dyDescent="0.2">
      <c r="B77" s="60" t="s">
        <v>104</v>
      </c>
      <c r="C77" s="61" t="s">
        <v>105</v>
      </c>
      <c r="D77" s="62"/>
      <c r="E77" s="84" t="str">
        <f t="shared" si="8"/>
        <v/>
      </c>
      <c r="F77" s="66">
        <v>0</v>
      </c>
      <c r="G77" s="65">
        <v>0</v>
      </c>
      <c r="H77" s="66">
        <v>0</v>
      </c>
      <c r="I77" s="65">
        <v>0</v>
      </c>
      <c r="J77" s="66">
        <v>0</v>
      </c>
    </row>
    <row r="78" spans="2:10" x14ac:dyDescent="0.2">
      <c r="B78" s="60" t="s">
        <v>106</v>
      </c>
      <c r="C78" s="61" t="s">
        <v>107</v>
      </c>
      <c r="D78" s="62"/>
      <c r="E78" s="84" t="str">
        <f t="shared" si="8"/>
        <v/>
      </c>
      <c r="F78" s="66">
        <v>0</v>
      </c>
      <c r="G78" s="65">
        <v>0</v>
      </c>
      <c r="H78" s="66">
        <v>0</v>
      </c>
      <c r="I78" s="65">
        <v>0</v>
      </c>
      <c r="J78" s="66">
        <v>0</v>
      </c>
    </row>
    <row r="79" spans="2:10" x14ac:dyDescent="0.2">
      <c r="B79" s="60" t="s">
        <v>116</v>
      </c>
      <c r="C79" s="61" t="s">
        <v>117</v>
      </c>
      <c r="D79" s="62"/>
      <c r="E79" s="84" t="str">
        <f t="shared" si="8"/>
        <v/>
      </c>
      <c r="F79" s="66">
        <v>0</v>
      </c>
      <c r="G79" s="65">
        <v>0</v>
      </c>
      <c r="H79" s="66">
        <v>0</v>
      </c>
      <c r="I79" s="65">
        <v>0</v>
      </c>
      <c r="J79" s="66">
        <v>0</v>
      </c>
    </row>
    <row r="80" spans="2:10" x14ac:dyDescent="0.2">
      <c r="B80" s="60" t="s">
        <v>118</v>
      </c>
      <c r="C80" s="61" t="s">
        <v>119</v>
      </c>
      <c r="D80" s="62"/>
      <c r="E80" s="84" t="str">
        <f t="shared" si="8"/>
        <v/>
      </c>
      <c r="F80" s="66">
        <v>0</v>
      </c>
      <c r="G80" s="65">
        <v>0</v>
      </c>
      <c r="H80" s="66">
        <v>0</v>
      </c>
      <c r="I80" s="65">
        <v>0</v>
      </c>
      <c r="J80" s="66">
        <v>0</v>
      </c>
    </row>
    <row r="81" spans="2:10" x14ac:dyDescent="0.2">
      <c r="B81" s="60" t="s">
        <v>120</v>
      </c>
      <c r="C81" s="61" t="s">
        <v>121</v>
      </c>
      <c r="D81" s="62"/>
      <c r="E81" s="84" t="str">
        <f t="shared" si="8"/>
        <v/>
      </c>
      <c r="F81" s="66">
        <v>0</v>
      </c>
      <c r="G81" s="65">
        <v>0</v>
      </c>
      <c r="H81" s="66">
        <v>0</v>
      </c>
      <c r="I81" s="65">
        <v>0</v>
      </c>
      <c r="J81" s="66">
        <v>0</v>
      </c>
    </row>
    <row r="82" spans="2:10" x14ac:dyDescent="0.2">
      <c r="B82" s="60" t="s">
        <v>122</v>
      </c>
      <c r="C82" s="61" t="s">
        <v>123</v>
      </c>
      <c r="D82" s="62"/>
      <c r="E82" s="84" t="str">
        <f t="shared" si="8"/>
        <v/>
      </c>
      <c r="F82" s="66">
        <v>0</v>
      </c>
      <c r="G82" s="65">
        <v>0</v>
      </c>
      <c r="H82" s="66">
        <v>0</v>
      </c>
      <c r="I82" s="65">
        <v>0</v>
      </c>
      <c r="J82" s="66">
        <v>0</v>
      </c>
    </row>
    <row r="83" spans="2:10" x14ac:dyDescent="0.2">
      <c r="B83" s="60" t="s">
        <v>124</v>
      </c>
      <c r="C83" s="61" t="s">
        <v>125</v>
      </c>
      <c r="D83" s="62"/>
      <c r="E83" s="84" t="str">
        <f t="shared" si="8"/>
        <v/>
      </c>
      <c r="F83" s="66">
        <v>0</v>
      </c>
      <c r="G83" s="65">
        <v>0</v>
      </c>
      <c r="H83" s="66">
        <v>0</v>
      </c>
      <c r="I83" s="65">
        <v>0</v>
      </c>
      <c r="J83" s="66">
        <v>0</v>
      </c>
    </row>
    <row r="84" spans="2:10" x14ac:dyDescent="0.2">
      <c r="B84" s="60" t="s">
        <v>127</v>
      </c>
      <c r="C84" s="61" t="s">
        <v>128</v>
      </c>
      <c r="D84" s="62"/>
      <c r="E84" s="84" t="str">
        <f t="shared" si="8"/>
        <v/>
      </c>
      <c r="F84" s="66">
        <v>0</v>
      </c>
      <c r="G84" s="65">
        <v>0</v>
      </c>
      <c r="H84" s="66">
        <v>0</v>
      </c>
      <c r="I84" s="65">
        <v>0</v>
      </c>
      <c r="J84" s="66">
        <v>0</v>
      </c>
    </row>
    <row r="85" spans="2:10" x14ac:dyDescent="0.2">
      <c r="B85" s="60" t="s">
        <v>129</v>
      </c>
      <c r="C85" s="61" t="s">
        <v>130</v>
      </c>
      <c r="D85" s="62"/>
      <c r="E85" s="84" t="str">
        <f t="shared" si="8"/>
        <v/>
      </c>
      <c r="F85" s="66">
        <v>0</v>
      </c>
      <c r="G85" s="65">
        <v>0</v>
      </c>
      <c r="H85" s="66">
        <v>0</v>
      </c>
      <c r="I85" s="65">
        <v>0</v>
      </c>
      <c r="J85" s="66">
        <v>0</v>
      </c>
    </row>
    <row r="86" spans="2:10" x14ac:dyDescent="0.2">
      <c r="B86" s="60" t="s">
        <v>131</v>
      </c>
      <c r="C86" s="61" t="s">
        <v>132</v>
      </c>
      <c r="D86" s="62"/>
      <c r="E86" s="84" t="str">
        <f t="shared" si="8"/>
        <v/>
      </c>
      <c r="F86" s="66">
        <v>0</v>
      </c>
      <c r="G86" s="65">
        <v>0</v>
      </c>
      <c r="H86" s="66">
        <v>0</v>
      </c>
      <c r="I86" s="65">
        <v>0</v>
      </c>
      <c r="J86" s="66">
        <v>0</v>
      </c>
    </row>
    <row r="87" spans="2:10" x14ac:dyDescent="0.2">
      <c r="B87" s="60" t="s">
        <v>134</v>
      </c>
      <c r="C87" s="61" t="s">
        <v>135</v>
      </c>
      <c r="D87" s="62"/>
      <c r="E87" s="84" t="str">
        <f t="shared" si="8"/>
        <v/>
      </c>
      <c r="F87" s="66">
        <v>0</v>
      </c>
      <c r="G87" s="65">
        <v>0</v>
      </c>
      <c r="H87" s="66">
        <v>0</v>
      </c>
      <c r="I87" s="65">
        <v>0</v>
      </c>
      <c r="J87" s="66">
        <v>0</v>
      </c>
    </row>
    <row r="88" spans="2:10" x14ac:dyDescent="0.2">
      <c r="B88" s="60" t="s">
        <v>136</v>
      </c>
      <c r="C88" s="61" t="s">
        <v>137</v>
      </c>
      <c r="D88" s="62"/>
      <c r="E88" s="84" t="str">
        <f t="shared" si="8"/>
        <v/>
      </c>
      <c r="F88" s="66">
        <v>0</v>
      </c>
      <c r="G88" s="65">
        <v>0</v>
      </c>
      <c r="H88" s="66">
        <v>0</v>
      </c>
      <c r="I88" s="65">
        <v>0</v>
      </c>
      <c r="J88" s="66">
        <v>0</v>
      </c>
    </row>
    <row r="89" spans="2:10" x14ac:dyDescent="0.2">
      <c r="B89" s="60" t="s">
        <v>138</v>
      </c>
      <c r="C89" s="61" t="s">
        <v>139</v>
      </c>
      <c r="D89" s="62"/>
      <c r="E89" s="84" t="str">
        <f t="shared" si="8"/>
        <v/>
      </c>
      <c r="F89" s="66">
        <v>0</v>
      </c>
      <c r="G89" s="65">
        <v>0</v>
      </c>
      <c r="H89" s="66">
        <v>0</v>
      </c>
      <c r="I89" s="65">
        <v>0</v>
      </c>
      <c r="J89" s="66">
        <v>0</v>
      </c>
    </row>
    <row r="90" spans="2:10" x14ac:dyDescent="0.2">
      <c r="B90" s="60" t="s">
        <v>140</v>
      </c>
      <c r="C90" s="61" t="s">
        <v>141</v>
      </c>
      <c r="D90" s="62"/>
      <c r="E90" s="84" t="str">
        <f t="shared" si="8"/>
        <v/>
      </c>
      <c r="F90" s="66">
        <v>0</v>
      </c>
      <c r="G90" s="65">
        <v>0</v>
      </c>
      <c r="H90" s="66">
        <v>0</v>
      </c>
      <c r="I90" s="65">
        <v>0</v>
      </c>
      <c r="J90" s="66">
        <v>0</v>
      </c>
    </row>
    <row r="91" spans="2:10" x14ac:dyDescent="0.2">
      <c r="B91" s="60" t="s">
        <v>142</v>
      </c>
      <c r="C91" s="61" t="s">
        <v>143</v>
      </c>
      <c r="D91" s="62"/>
      <c r="E91" s="84" t="str">
        <f t="shared" si="8"/>
        <v/>
      </c>
      <c r="F91" s="66">
        <v>0</v>
      </c>
      <c r="G91" s="65">
        <v>0</v>
      </c>
      <c r="H91" s="66">
        <v>0</v>
      </c>
      <c r="I91" s="65">
        <v>0</v>
      </c>
      <c r="J91" s="66">
        <v>0</v>
      </c>
    </row>
    <row r="92" spans="2:10" x14ac:dyDescent="0.2">
      <c r="B92" s="60" t="s">
        <v>144</v>
      </c>
      <c r="C92" s="61" t="s">
        <v>145</v>
      </c>
      <c r="D92" s="62"/>
      <c r="E92" s="84" t="str">
        <f t="shared" si="8"/>
        <v/>
      </c>
      <c r="F92" s="66">
        <v>0</v>
      </c>
      <c r="G92" s="65">
        <v>0</v>
      </c>
      <c r="H92" s="66">
        <v>0</v>
      </c>
      <c r="I92" s="65">
        <v>0</v>
      </c>
      <c r="J92" s="66">
        <v>0</v>
      </c>
    </row>
    <row r="93" spans="2:10" x14ac:dyDescent="0.2">
      <c r="B93" s="60" t="s">
        <v>146</v>
      </c>
      <c r="C93" s="61" t="s">
        <v>147</v>
      </c>
      <c r="D93" s="62"/>
      <c r="E93" s="84" t="str">
        <f t="shared" si="8"/>
        <v/>
      </c>
      <c r="F93" s="66">
        <v>0</v>
      </c>
      <c r="G93" s="65">
        <v>0</v>
      </c>
      <c r="H93" s="66">
        <v>0</v>
      </c>
      <c r="I93" s="65">
        <v>0</v>
      </c>
      <c r="J93" s="66">
        <v>0</v>
      </c>
    </row>
    <row r="94" spans="2:10" x14ac:dyDescent="0.2">
      <c r="B94" s="60" t="s">
        <v>148</v>
      </c>
      <c r="C94" s="61" t="s">
        <v>149</v>
      </c>
      <c r="D94" s="62"/>
      <c r="E94" s="84" t="str">
        <f t="shared" si="8"/>
        <v/>
      </c>
      <c r="F94" s="66">
        <v>0</v>
      </c>
      <c r="G94" s="65">
        <v>0</v>
      </c>
      <c r="H94" s="66">
        <v>0</v>
      </c>
      <c r="I94" s="65">
        <v>0</v>
      </c>
      <c r="J94" s="66">
        <v>0</v>
      </c>
    </row>
    <row r="95" spans="2:10" x14ac:dyDescent="0.2">
      <c r="B95" s="60" t="s">
        <v>150</v>
      </c>
      <c r="C95" s="61" t="s">
        <v>151</v>
      </c>
      <c r="D95" s="62"/>
      <c r="E95" s="84" t="str">
        <f t="shared" si="8"/>
        <v/>
      </c>
      <c r="F95" s="66">
        <v>0</v>
      </c>
      <c r="G95" s="65">
        <v>0</v>
      </c>
      <c r="H95" s="66">
        <v>0</v>
      </c>
      <c r="I95" s="65">
        <v>0</v>
      </c>
      <c r="J95" s="66">
        <v>0</v>
      </c>
    </row>
    <row r="96" spans="2:10" x14ac:dyDescent="0.2">
      <c r="B96" s="60" t="s">
        <v>152</v>
      </c>
      <c r="C96" s="61" t="s">
        <v>153</v>
      </c>
      <c r="D96" s="62"/>
      <c r="E96" s="84" t="str">
        <f t="shared" si="8"/>
        <v/>
      </c>
      <c r="F96" s="66">
        <v>0</v>
      </c>
      <c r="G96" s="65">
        <v>0</v>
      </c>
      <c r="H96" s="66">
        <v>0</v>
      </c>
      <c r="I96" s="65">
        <v>0</v>
      </c>
      <c r="J96" s="66">
        <v>0</v>
      </c>
    </row>
    <row r="97" spans="2:10" x14ac:dyDescent="0.2">
      <c r="B97" s="60" t="s">
        <v>154</v>
      </c>
      <c r="C97" s="61" t="s">
        <v>155</v>
      </c>
      <c r="D97" s="62"/>
      <c r="E97" s="84" t="str">
        <f t="shared" si="8"/>
        <v/>
      </c>
      <c r="F97" s="66">
        <v>0</v>
      </c>
      <c r="G97" s="65">
        <v>0</v>
      </c>
      <c r="H97" s="66">
        <v>0</v>
      </c>
      <c r="I97" s="65">
        <v>0</v>
      </c>
      <c r="J97" s="66">
        <v>0</v>
      </c>
    </row>
    <row r="98" spans="2:10" x14ac:dyDescent="0.2">
      <c r="B98" s="60" t="s">
        <v>156</v>
      </c>
      <c r="C98" s="61" t="s">
        <v>157</v>
      </c>
      <c r="D98" s="62"/>
      <c r="E98" s="84" t="str">
        <f t="shared" si="8"/>
        <v/>
      </c>
      <c r="F98" s="66">
        <v>0</v>
      </c>
      <c r="G98" s="65">
        <v>0</v>
      </c>
      <c r="H98" s="66">
        <v>0</v>
      </c>
      <c r="I98" s="65">
        <v>0</v>
      </c>
      <c r="J98" s="66">
        <v>0</v>
      </c>
    </row>
    <row r="99" spans="2:10" x14ac:dyDescent="0.2">
      <c r="B99" s="60" t="s">
        <v>227</v>
      </c>
      <c r="C99" s="67" t="s">
        <v>228</v>
      </c>
      <c r="D99" s="62"/>
      <c r="E99" s="84" t="str">
        <f t="shared" si="8"/>
        <v/>
      </c>
      <c r="F99" s="66">
        <v>0</v>
      </c>
      <c r="G99" s="65">
        <v>0</v>
      </c>
      <c r="H99" s="66">
        <v>0</v>
      </c>
      <c r="I99" s="65">
        <v>0</v>
      </c>
      <c r="J99" s="66">
        <v>0</v>
      </c>
    </row>
    <row r="100" spans="2:10" x14ac:dyDescent="0.2">
      <c r="B100" s="60" t="s">
        <v>201</v>
      </c>
      <c r="C100" s="67" t="s">
        <v>202</v>
      </c>
      <c r="D100" s="62"/>
      <c r="E100" s="84" t="str">
        <f t="shared" si="8"/>
        <v/>
      </c>
      <c r="F100" s="66">
        <v>0</v>
      </c>
      <c r="G100" s="65">
        <v>0</v>
      </c>
      <c r="H100" s="66">
        <v>0</v>
      </c>
      <c r="I100" s="65">
        <v>0</v>
      </c>
      <c r="J100" s="66">
        <v>0</v>
      </c>
    </row>
    <row r="101" spans="2:10" x14ac:dyDescent="0.2">
      <c r="B101" s="60" t="s">
        <v>108</v>
      </c>
      <c r="C101" s="61" t="s">
        <v>109</v>
      </c>
      <c r="D101" s="62"/>
      <c r="E101" s="84" t="str">
        <f t="shared" si="8"/>
        <v/>
      </c>
      <c r="F101" s="66">
        <v>0</v>
      </c>
      <c r="G101" s="65">
        <v>0</v>
      </c>
      <c r="H101" s="66">
        <v>0</v>
      </c>
      <c r="I101" s="65">
        <v>0</v>
      </c>
      <c r="J101" s="66">
        <v>0</v>
      </c>
    </row>
    <row r="102" spans="2:10" x14ac:dyDescent="0.2">
      <c r="B102" s="60" t="s">
        <v>110</v>
      </c>
      <c r="C102" s="61" t="s">
        <v>111</v>
      </c>
      <c r="D102" s="62"/>
      <c r="E102" s="84" t="str">
        <f t="shared" si="8"/>
        <v/>
      </c>
      <c r="F102" s="66">
        <v>0</v>
      </c>
      <c r="G102" s="65">
        <v>0</v>
      </c>
      <c r="H102" s="66">
        <v>0</v>
      </c>
      <c r="I102" s="65">
        <v>0</v>
      </c>
      <c r="J102" s="66">
        <v>0</v>
      </c>
    </row>
    <row r="103" spans="2:10" x14ac:dyDescent="0.2">
      <c r="B103" s="60" t="s">
        <v>112</v>
      </c>
      <c r="C103" s="61" t="s">
        <v>113</v>
      </c>
      <c r="D103" s="62"/>
      <c r="E103" s="84" t="str">
        <f t="shared" si="8"/>
        <v/>
      </c>
      <c r="F103" s="66">
        <v>0</v>
      </c>
      <c r="G103" s="65">
        <v>0</v>
      </c>
      <c r="H103" s="66">
        <v>0</v>
      </c>
      <c r="I103" s="65">
        <v>0</v>
      </c>
      <c r="J103" s="66">
        <v>0</v>
      </c>
    </row>
    <row r="104" spans="2:10" x14ac:dyDescent="0.2">
      <c r="B104" s="60" t="s">
        <v>114</v>
      </c>
      <c r="C104" s="61" t="s">
        <v>115</v>
      </c>
      <c r="D104" s="62"/>
      <c r="E104" s="84" t="str">
        <f t="shared" si="8"/>
        <v/>
      </c>
      <c r="F104" s="66">
        <v>0</v>
      </c>
      <c r="G104" s="65">
        <v>0</v>
      </c>
      <c r="H104" s="66">
        <v>0</v>
      </c>
      <c r="I104" s="65">
        <v>0</v>
      </c>
      <c r="J104" s="66">
        <v>0</v>
      </c>
    </row>
    <row r="105" spans="2:10" x14ac:dyDescent="0.2">
      <c r="B105" s="60" t="s">
        <v>172</v>
      </c>
      <c r="C105" s="67" t="s">
        <v>173</v>
      </c>
      <c r="D105" s="62"/>
      <c r="E105" s="84" t="str">
        <f t="shared" si="8"/>
        <v/>
      </c>
      <c r="F105" s="66">
        <v>0</v>
      </c>
      <c r="G105" s="65">
        <v>0</v>
      </c>
      <c r="H105" s="66">
        <v>0</v>
      </c>
      <c r="I105" s="65">
        <v>0</v>
      </c>
      <c r="J105" s="66">
        <v>0</v>
      </c>
    </row>
    <row r="106" spans="2:10" x14ac:dyDescent="0.2">
      <c r="B106" s="60" t="s">
        <v>158</v>
      </c>
      <c r="C106" s="61" t="s">
        <v>159</v>
      </c>
      <c r="D106" s="62"/>
      <c r="E106" s="84" t="str">
        <f t="shared" si="8"/>
        <v/>
      </c>
      <c r="F106" s="66">
        <v>0</v>
      </c>
      <c r="G106" s="65">
        <v>0</v>
      </c>
      <c r="H106" s="66">
        <v>0</v>
      </c>
      <c r="I106" s="65">
        <v>0</v>
      </c>
      <c r="J106" s="66">
        <v>0</v>
      </c>
    </row>
    <row r="107" spans="2:10" x14ac:dyDescent="0.2">
      <c r="B107" s="60" t="s">
        <v>160</v>
      </c>
      <c r="C107" s="67" t="s">
        <v>161</v>
      </c>
      <c r="D107" s="62"/>
      <c r="E107" s="84" t="str">
        <f t="shared" si="8"/>
        <v/>
      </c>
      <c r="F107" s="66">
        <v>0</v>
      </c>
      <c r="G107" s="65">
        <v>0</v>
      </c>
      <c r="H107" s="66">
        <v>0</v>
      </c>
      <c r="I107" s="65">
        <v>0</v>
      </c>
      <c r="J107" s="66">
        <v>0</v>
      </c>
    </row>
    <row r="108" spans="2:10" x14ac:dyDescent="0.2">
      <c r="B108" s="60" t="s">
        <v>162</v>
      </c>
      <c r="C108" s="67" t="s">
        <v>163</v>
      </c>
      <c r="D108" s="62"/>
      <c r="E108" s="84" t="str">
        <f t="shared" si="8"/>
        <v/>
      </c>
      <c r="F108" s="66">
        <v>0</v>
      </c>
      <c r="G108" s="65">
        <v>0</v>
      </c>
      <c r="H108" s="66">
        <v>0</v>
      </c>
      <c r="I108" s="65">
        <v>0</v>
      </c>
      <c r="J108" s="66">
        <v>0</v>
      </c>
    </row>
    <row r="109" spans="2:10" x14ac:dyDescent="0.2">
      <c r="B109" s="60" t="s">
        <v>164</v>
      </c>
      <c r="C109" s="67" t="s">
        <v>165</v>
      </c>
      <c r="D109" s="62"/>
      <c r="E109" s="84" t="str">
        <f t="shared" si="8"/>
        <v/>
      </c>
      <c r="F109" s="66">
        <v>0</v>
      </c>
      <c r="G109" s="65">
        <v>0</v>
      </c>
      <c r="H109" s="66">
        <v>0</v>
      </c>
      <c r="I109" s="65">
        <v>0</v>
      </c>
      <c r="J109" s="66">
        <v>0</v>
      </c>
    </row>
    <row r="110" spans="2:10" x14ac:dyDescent="0.2">
      <c r="B110" s="60" t="s">
        <v>166</v>
      </c>
      <c r="C110" s="67" t="s">
        <v>167</v>
      </c>
      <c r="D110" s="62"/>
      <c r="E110" s="84" t="str">
        <f t="shared" si="8"/>
        <v/>
      </c>
      <c r="F110" s="66">
        <v>0</v>
      </c>
      <c r="G110" s="65">
        <v>0</v>
      </c>
      <c r="H110" s="66">
        <v>0</v>
      </c>
      <c r="I110" s="65">
        <v>0</v>
      </c>
      <c r="J110" s="66">
        <v>0</v>
      </c>
    </row>
    <row r="111" spans="2:10" x14ac:dyDescent="0.2">
      <c r="B111" s="60" t="s">
        <v>168</v>
      </c>
      <c r="C111" s="67" t="s">
        <v>169</v>
      </c>
      <c r="D111" s="62"/>
      <c r="E111" s="84" t="str">
        <f t="shared" si="8"/>
        <v/>
      </c>
      <c r="F111" s="66">
        <v>0</v>
      </c>
      <c r="G111" s="65">
        <v>0</v>
      </c>
      <c r="H111" s="66">
        <v>0</v>
      </c>
      <c r="I111" s="65">
        <v>0</v>
      </c>
      <c r="J111" s="66">
        <v>0</v>
      </c>
    </row>
    <row r="112" spans="2:10" x14ac:dyDescent="0.2">
      <c r="B112" s="60" t="s">
        <v>170</v>
      </c>
      <c r="C112" s="67" t="s">
        <v>171</v>
      </c>
      <c r="D112" s="62"/>
      <c r="E112" s="84" t="str">
        <f t="shared" si="8"/>
        <v/>
      </c>
      <c r="F112" s="66">
        <v>0</v>
      </c>
      <c r="G112" s="65">
        <v>0</v>
      </c>
      <c r="H112" s="66">
        <v>0</v>
      </c>
      <c r="I112" s="65">
        <v>0</v>
      </c>
      <c r="J112" s="66">
        <v>0</v>
      </c>
    </row>
    <row r="113" spans="2:10" x14ac:dyDescent="0.2">
      <c r="B113" s="68" t="s">
        <v>19</v>
      </c>
      <c r="C113" s="69"/>
      <c r="D113" s="70"/>
      <c r="E113" s="85" t="str">
        <f t="shared" si="8"/>
        <v/>
      </c>
      <c r="F113" s="72">
        <f>SUM(F69:F112)</f>
        <v>0</v>
      </c>
      <c r="G113" s="81">
        <f>SUM(G69:G112)</f>
        <v>0</v>
      </c>
      <c r="H113" s="72">
        <f>SUM(H69:H112)</f>
        <v>0</v>
      </c>
      <c r="I113" s="81">
        <f>SUM(I69:I112)</f>
        <v>0</v>
      </c>
      <c r="J113" s="72">
        <f>SUM(J69:J112)</f>
        <v>0</v>
      </c>
    </row>
    <row r="115" spans="2:10" ht="2.25" customHeight="1" x14ac:dyDescent="0.2"/>
    <row r="116" spans="2:10" ht="1.5" customHeight="1" x14ac:dyDescent="0.2"/>
    <row r="117" spans="2:10" ht="0.75" customHeight="1" x14ac:dyDescent="0.2"/>
    <row r="118" spans="2:10" ht="0.75" customHeight="1" x14ac:dyDescent="0.2"/>
    <row r="119" spans="2:10" ht="0.75" customHeight="1" x14ac:dyDescent="0.2"/>
  </sheetData>
  <sortState ref="B831:K874">
    <sortCondition ref="B831"/>
  </sortState>
  <mergeCells count="5">
    <mergeCell ref="I19:J19"/>
    <mergeCell ref="I20:J20"/>
    <mergeCell ref="I21:J21"/>
    <mergeCell ref="I22:J22"/>
    <mergeCell ref="I23:J23"/>
  </mergeCells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/>
  <dimension ref="A1:CB119"/>
  <sheetViews>
    <sheetView showGridLines="0" showZeros="0" tabSelected="1" zoomScaleSheetLayoutView="100" workbookViewId="0">
      <selection activeCell="G8" sqref="G8"/>
    </sheetView>
  </sheetViews>
  <sheetFormatPr defaultRowHeight="12.75" x14ac:dyDescent="0.2"/>
  <cols>
    <col min="1" max="1" width="4.42578125" style="88" customWidth="1"/>
    <col min="2" max="2" width="11.5703125" style="88" customWidth="1"/>
    <col min="3" max="3" width="40.42578125" style="88" customWidth="1"/>
    <col min="4" max="4" width="5.5703125" style="88" customWidth="1"/>
    <col min="5" max="5" width="8.5703125" style="98" customWidth="1"/>
    <col min="6" max="6" width="9.85546875" style="88" customWidth="1"/>
    <col min="7" max="7" width="13.85546875" style="88" customWidth="1"/>
    <col min="8" max="8" width="11.7109375" style="88" customWidth="1"/>
    <col min="9" max="9" width="11.5703125" style="88" customWidth="1"/>
    <col min="10" max="10" width="11" style="88" customWidth="1"/>
    <col min="11" max="11" width="10.42578125" style="88" customWidth="1"/>
    <col min="12" max="12" width="75.42578125" style="88" customWidth="1"/>
    <col min="13" max="13" width="45.28515625" style="88" customWidth="1"/>
    <col min="14" max="16384" width="9.140625" style="88"/>
  </cols>
  <sheetData>
    <row r="1" spans="1:80" ht="15.75" x14ac:dyDescent="0.25">
      <c r="A1" s="162" t="s">
        <v>335</v>
      </c>
      <c r="B1" s="162"/>
      <c r="C1" s="162"/>
      <c r="D1" s="162"/>
      <c r="E1" s="162"/>
      <c r="F1" s="162"/>
      <c r="G1" s="162"/>
    </row>
    <row r="2" spans="1:80" ht="14.25" customHeight="1" thickBot="1" x14ac:dyDescent="0.25">
      <c r="B2" s="89"/>
      <c r="C2" s="90"/>
      <c r="D2" s="90"/>
      <c r="E2" s="91"/>
      <c r="F2" s="90"/>
      <c r="G2" s="90"/>
    </row>
    <row r="3" spans="1:80" ht="13.5" thickTop="1" x14ac:dyDescent="0.2">
      <c r="A3" s="159" t="s">
        <v>2</v>
      </c>
      <c r="B3" s="160"/>
      <c r="C3" s="86" t="s">
        <v>49</v>
      </c>
      <c r="D3" s="92"/>
      <c r="E3" s="93" t="s">
        <v>31</v>
      </c>
      <c r="F3" s="94" t="e">
        <f>#REF!</f>
        <v>#REF!</v>
      </c>
      <c r="G3" s="95"/>
    </row>
    <row r="4" spans="1:80" ht="13.5" thickBot="1" x14ac:dyDescent="0.25">
      <c r="A4" s="163" t="s">
        <v>30</v>
      </c>
      <c r="B4" s="161"/>
      <c r="C4" s="87" t="s">
        <v>52</v>
      </c>
      <c r="D4" s="96"/>
      <c r="E4" s="164" t="e">
        <f>#REF!</f>
        <v>#REF!</v>
      </c>
      <c r="F4" s="165"/>
      <c r="G4" s="166"/>
    </row>
    <row r="5" spans="1:80" ht="13.5" thickTop="1" x14ac:dyDescent="0.2">
      <c r="A5" s="97"/>
      <c r="G5" s="99"/>
    </row>
    <row r="6" spans="1:80" ht="27" customHeight="1" x14ac:dyDescent="0.2">
      <c r="A6" s="100" t="s">
        <v>32</v>
      </c>
      <c r="B6" s="101" t="s">
        <v>33</v>
      </c>
      <c r="C6" s="101" t="s">
        <v>34</v>
      </c>
      <c r="D6" s="101" t="s">
        <v>35</v>
      </c>
      <c r="E6" s="102" t="s">
        <v>36</v>
      </c>
      <c r="F6" s="101" t="s">
        <v>37</v>
      </c>
      <c r="G6" s="103" t="s">
        <v>38</v>
      </c>
      <c r="H6" s="104" t="s">
        <v>39</v>
      </c>
      <c r="I6" s="104" t="s">
        <v>40</v>
      </c>
      <c r="J6" s="104" t="s">
        <v>41</v>
      </c>
      <c r="K6" s="104" t="s">
        <v>42</v>
      </c>
    </row>
    <row r="7" spans="1:80" x14ac:dyDescent="0.2">
      <c r="A7" s="105" t="s">
        <v>43</v>
      </c>
      <c r="B7" s="106" t="s">
        <v>44</v>
      </c>
      <c r="C7" s="107" t="s">
        <v>45</v>
      </c>
      <c r="D7" s="108"/>
      <c r="E7" s="109"/>
      <c r="F7" s="109"/>
      <c r="G7" s="110"/>
      <c r="H7" s="111"/>
      <c r="I7" s="112"/>
      <c r="J7" s="113"/>
      <c r="K7" s="114"/>
      <c r="O7" s="115">
        <v>1</v>
      </c>
    </row>
    <row r="8" spans="1:80" x14ac:dyDescent="0.2">
      <c r="A8" s="116">
        <v>1</v>
      </c>
      <c r="B8" s="117" t="s">
        <v>55</v>
      </c>
      <c r="C8" s="118" t="s">
        <v>56</v>
      </c>
      <c r="D8" s="119" t="s">
        <v>53</v>
      </c>
      <c r="E8" s="120">
        <v>16.3004</v>
      </c>
      <c r="F8" s="120"/>
      <c r="G8" s="121">
        <f>E8*F8</f>
        <v>0</v>
      </c>
      <c r="H8" s="122">
        <v>0</v>
      </c>
      <c r="I8" s="123">
        <f>E8*H8</f>
        <v>0</v>
      </c>
      <c r="J8" s="122">
        <v>0</v>
      </c>
      <c r="K8" s="123">
        <f>E8*J8</f>
        <v>0</v>
      </c>
      <c r="O8" s="115">
        <v>2</v>
      </c>
      <c r="AA8" s="88">
        <v>1</v>
      </c>
      <c r="AB8" s="88">
        <v>1</v>
      </c>
      <c r="AC8" s="88">
        <v>1</v>
      </c>
      <c r="AZ8" s="88">
        <v>1</v>
      </c>
      <c r="BA8" s="88">
        <f>IF(AZ8=1,G8,0)</f>
        <v>0</v>
      </c>
      <c r="BB8" s="88">
        <f>IF(AZ8=2,G8,0)</f>
        <v>0</v>
      </c>
      <c r="BC8" s="88">
        <f>IF(AZ8=3,G8,0)</f>
        <v>0</v>
      </c>
      <c r="BD8" s="88">
        <f>IF(AZ8=4,G8,0)</f>
        <v>0</v>
      </c>
      <c r="BE8" s="88">
        <f>IF(AZ8=5,G8,0)</f>
        <v>0</v>
      </c>
      <c r="CA8" s="115">
        <v>1</v>
      </c>
      <c r="CB8" s="115">
        <v>1</v>
      </c>
    </row>
    <row r="9" spans="1:80" x14ac:dyDescent="0.2">
      <c r="A9" s="124"/>
      <c r="B9" s="127"/>
      <c r="C9" s="167" t="s">
        <v>57</v>
      </c>
      <c r="D9" s="168"/>
      <c r="E9" s="128">
        <v>0</v>
      </c>
      <c r="F9" s="129"/>
      <c r="G9" s="130"/>
      <c r="H9" s="131"/>
      <c r="I9" s="125"/>
      <c r="J9" s="132"/>
      <c r="K9" s="125"/>
      <c r="M9" s="126" t="s">
        <v>57</v>
      </c>
      <c r="O9" s="115"/>
    </row>
    <row r="10" spans="1:80" x14ac:dyDescent="0.2">
      <c r="A10" s="124"/>
      <c r="B10" s="127"/>
      <c r="C10" s="167" t="s">
        <v>58</v>
      </c>
      <c r="D10" s="168"/>
      <c r="E10" s="128">
        <v>16.3004</v>
      </c>
      <c r="F10" s="129"/>
      <c r="G10" s="130"/>
      <c r="H10" s="131"/>
      <c r="I10" s="125"/>
      <c r="J10" s="132"/>
      <c r="K10" s="125"/>
      <c r="M10" s="126" t="s">
        <v>58</v>
      </c>
      <c r="O10" s="115"/>
    </row>
    <row r="11" spans="1:80" x14ac:dyDescent="0.2">
      <c r="A11" s="116">
        <v>2</v>
      </c>
      <c r="B11" s="117" t="s">
        <v>59</v>
      </c>
      <c r="C11" s="118" t="s">
        <v>60</v>
      </c>
      <c r="D11" s="119" t="s">
        <v>53</v>
      </c>
      <c r="E11" s="120">
        <v>16.3004</v>
      </c>
      <c r="F11" s="120">
        <v>0</v>
      </c>
      <c r="G11" s="121">
        <f>E11*F11</f>
        <v>0</v>
      </c>
      <c r="H11" s="122">
        <v>0</v>
      </c>
      <c r="I11" s="123">
        <f>E11*H11</f>
        <v>0</v>
      </c>
      <c r="J11" s="122">
        <v>0</v>
      </c>
      <c r="K11" s="123">
        <f>E11*J11</f>
        <v>0</v>
      </c>
      <c r="O11" s="115">
        <v>2</v>
      </c>
      <c r="AA11" s="88">
        <v>1</v>
      </c>
      <c r="AB11" s="88">
        <v>1</v>
      </c>
      <c r="AC11" s="88">
        <v>1</v>
      </c>
      <c r="AZ11" s="88">
        <v>1</v>
      </c>
      <c r="BA11" s="88">
        <f>IF(AZ11=1,G11,0)</f>
        <v>0</v>
      </c>
      <c r="BB11" s="88">
        <f>IF(AZ11=2,G11,0)</f>
        <v>0</v>
      </c>
      <c r="BC11" s="88">
        <f>IF(AZ11=3,G11,0)</f>
        <v>0</v>
      </c>
      <c r="BD11" s="88">
        <f>IF(AZ11=4,G11,0)</f>
        <v>0</v>
      </c>
      <c r="BE11" s="88">
        <f>IF(AZ11=5,G11,0)</f>
        <v>0</v>
      </c>
      <c r="CA11" s="115">
        <v>1</v>
      </c>
      <c r="CB11" s="115">
        <v>1</v>
      </c>
    </row>
    <row r="12" spans="1:80" x14ac:dyDescent="0.2">
      <c r="A12" s="124"/>
      <c r="B12" s="127"/>
      <c r="C12" s="167" t="s">
        <v>57</v>
      </c>
      <c r="D12" s="168"/>
      <c r="E12" s="128">
        <v>0</v>
      </c>
      <c r="F12" s="129"/>
      <c r="G12" s="130"/>
      <c r="H12" s="131"/>
      <c r="I12" s="125"/>
      <c r="J12" s="132"/>
      <c r="K12" s="125"/>
      <c r="M12" s="126" t="s">
        <v>57</v>
      </c>
      <c r="O12" s="115"/>
    </row>
    <row r="13" spans="1:80" x14ac:dyDescent="0.2">
      <c r="A13" s="124"/>
      <c r="B13" s="127"/>
      <c r="C13" s="167" t="s">
        <v>58</v>
      </c>
      <c r="D13" s="168"/>
      <c r="E13" s="128">
        <v>16.3004</v>
      </c>
      <c r="F13" s="129"/>
      <c r="G13" s="130"/>
      <c r="H13" s="131"/>
      <c r="I13" s="125"/>
      <c r="J13" s="132"/>
      <c r="K13" s="125"/>
      <c r="M13" s="126" t="s">
        <v>58</v>
      </c>
      <c r="O13" s="115"/>
    </row>
    <row r="14" spans="1:80" x14ac:dyDescent="0.2">
      <c r="A14" s="116">
        <v>3</v>
      </c>
      <c r="B14" s="117" t="s">
        <v>61</v>
      </c>
      <c r="C14" s="118" t="s">
        <v>62</v>
      </c>
      <c r="D14" s="119" t="s">
        <v>53</v>
      </c>
      <c r="E14" s="120">
        <v>9.9792000000000005</v>
      </c>
      <c r="F14" s="120">
        <v>0</v>
      </c>
      <c r="G14" s="121">
        <f>E14*F14</f>
        <v>0</v>
      </c>
      <c r="H14" s="122">
        <v>0</v>
      </c>
      <c r="I14" s="123">
        <f>E14*H14</f>
        <v>0</v>
      </c>
      <c r="J14" s="122">
        <v>0</v>
      </c>
      <c r="K14" s="123">
        <f>E14*J14</f>
        <v>0</v>
      </c>
      <c r="O14" s="115">
        <v>2</v>
      </c>
      <c r="AA14" s="88">
        <v>1</v>
      </c>
      <c r="AB14" s="88">
        <v>1</v>
      </c>
      <c r="AC14" s="88">
        <v>1</v>
      </c>
      <c r="AZ14" s="88">
        <v>1</v>
      </c>
      <c r="BA14" s="88">
        <f>IF(AZ14=1,G14,0)</f>
        <v>0</v>
      </c>
      <c r="BB14" s="88">
        <f>IF(AZ14=2,G14,0)</f>
        <v>0</v>
      </c>
      <c r="BC14" s="88">
        <f>IF(AZ14=3,G14,0)</f>
        <v>0</v>
      </c>
      <c r="BD14" s="88">
        <f>IF(AZ14=4,G14,0)</f>
        <v>0</v>
      </c>
      <c r="BE14" s="88">
        <f>IF(AZ14=5,G14,0)</f>
        <v>0</v>
      </c>
      <c r="CA14" s="115">
        <v>1</v>
      </c>
      <c r="CB14" s="115">
        <v>1</v>
      </c>
    </row>
    <row r="15" spans="1:80" x14ac:dyDescent="0.2">
      <c r="A15" s="124"/>
      <c r="B15" s="127"/>
      <c r="C15" s="167" t="s">
        <v>63</v>
      </c>
      <c r="D15" s="168"/>
      <c r="E15" s="128">
        <v>0</v>
      </c>
      <c r="F15" s="129"/>
      <c r="G15" s="130"/>
      <c r="H15" s="131"/>
      <c r="I15" s="125"/>
      <c r="J15" s="132"/>
      <c r="K15" s="125"/>
      <c r="M15" s="126" t="s">
        <v>63</v>
      </c>
      <c r="O15" s="115"/>
    </row>
    <row r="16" spans="1:80" x14ac:dyDescent="0.2">
      <c r="A16" s="124"/>
      <c r="B16" s="127"/>
      <c r="C16" s="167" t="s">
        <v>64</v>
      </c>
      <c r="D16" s="168"/>
      <c r="E16" s="128">
        <v>9.9792000000000005</v>
      </c>
      <c r="F16" s="129"/>
      <c r="G16" s="130"/>
      <c r="H16" s="131"/>
      <c r="I16" s="125"/>
      <c r="J16" s="132"/>
      <c r="K16" s="125"/>
      <c r="M16" s="126" t="s">
        <v>64</v>
      </c>
      <c r="O16" s="115"/>
    </row>
    <row r="17" spans="1:80" x14ac:dyDescent="0.2">
      <c r="A17" s="116">
        <v>4</v>
      </c>
      <c r="B17" s="117" t="s">
        <v>65</v>
      </c>
      <c r="C17" s="118" t="s">
        <v>66</v>
      </c>
      <c r="D17" s="119" t="s">
        <v>53</v>
      </c>
      <c r="E17" s="120">
        <v>9.9792000000000005</v>
      </c>
      <c r="F17" s="120">
        <v>0</v>
      </c>
      <c r="G17" s="121">
        <f>E17*F17</f>
        <v>0</v>
      </c>
      <c r="H17" s="122">
        <v>0</v>
      </c>
      <c r="I17" s="123">
        <f>E17*H17</f>
        <v>0</v>
      </c>
      <c r="J17" s="122">
        <v>0</v>
      </c>
      <c r="K17" s="123">
        <f>E17*J17</f>
        <v>0</v>
      </c>
      <c r="O17" s="115">
        <v>2</v>
      </c>
      <c r="AA17" s="88">
        <v>1</v>
      </c>
      <c r="AB17" s="88">
        <v>1</v>
      </c>
      <c r="AC17" s="88">
        <v>1</v>
      </c>
      <c r="AZ17" s="88">
        <v>1</v>
      </c>
      <c r="BA17" s="88">
        <f>IF(AZ17=1,G17,0)</f>
        <v>0</v>
      </c>
      <c r="BB17" s="88">
        <f>IF(AZ17=2,G17,0)</f>
        <v>0</v>
      </c>
      <c r="BC17" s="88">
        <f>IF(AZ17=3,G17,0)</f>
        <v>0</v>
      </c>
      <c r="BD17" s="88">
        <f>IF(AZ17=4,G17,0)</f>
        <v>0</v>
      </c>
      <c r="BE17" s="88">
        <f>IF(AZ17=5,G17,0)</f>
        <v>0</v>
      </c>
      <c r="CA17" s="115">
        <v>1</v>
      </c>
      <c r="CB17" s="115">
        <v>1</v>
      </c>
    </row>
    <row r="18" spans="1:80" x14ac:dyDescent="0.2">
      <c r="A18" s="124"/>
      <c r="B18" s="127"/>
      <c r="C18" s="167" t="s">
        <v>63</v>
      </c>
      <c r="D18" s="168"/>
      <c r="E18" s="128">
        <v>0</v>
      </c>
      <c r="F18" s="129"/>
      <c r="G18" s="130"/>
      <c r="H18" s="131"/>
      <c r="I18" s="125"/>
      <c r="J18" s="132"/>
      <c r="K18" s="125"/>
      <c r="M18" s="126" t="s">
        <v>63</v>
      </c>
      <c r="O18" s="115"/>
    </row>
    <row r="19" spans="1:80" x14ac:dyDescent="0.2">
      <c r="A19" s="124"/>
      <c r="B19" s="127"/>
      <c r="C19" s="167" t="s">
        <v>64</v>
      </c>
      <c r="D19" s="168"/>
      <c r="E19" s="128">
        <v>9.9792000000000005</v>
      </c>
      <c r="F19" s="129"/>
      <c r="G19" s="130"/>
      <c r="H19" s="131"/>
      <c r="I19" s="125"/>
      <c r="J19" s="132"/>
      <c r="K19" s="125"/>
      <c r="M19" s="126" t="s">
        <v>64</v>
      </c>
      <c r="O19" s="115"/>
    </row>
    <row r="20" spans="1:80" x14ac:dyDescent="0.2">
      <c r="A20" s="116">
        <v>5</v>
      </c>
      <c r="B20" s="117" t="s">
        <v>67</v>
      </c>
      <c r="C20" s="118" t="s">
        <v>68</v>
      </c>
      <c r="D20" s="119" t="s">
        <v>53</v>
      </c>
      <c r="E20" s="120">
        <v>5.9</v>
      </c>
      <c r="F20" s="120">
        <v>0</v>
      </c>
      <c r="G20" s="121">
        <f>E20*F20</f>
        <v>0</v>
      </c>
      <c r="H20" s="122">
        <v>0</v>
      </c>
      <c r="I20" s="123">
        <f>E20*H20</f>
        <v>0</v>
      </c>
      <c r="J20" s="122">
        <v>0</v>
      </c>
      <c r="K20" s="123">
        <f>E20*J20</f>
        <v>0</v>
      </c>
      <c r="O20" s="115">
        <v>2</v>
      </c>
      <c r="AA20" s="88">
        <v>1</v>
      </c>
      <c r="AB20" s="88">
        <v>1</v>
      </c>
      <c r="AC20" s="88">
        <v>1</v>
      </c>
      <c r="AZ20" s="88">
        <v>1</v>
      </c>
      <c r="BA20" s="88">
        <f>IF(AZ20=1,G20,0)</f>
        <v>0</v>
      </c>
      <c r="BB20" s="88">
        <f>IF(AZ20=2,G20,0)</f>
        <v>0</v>
      </c>
      <c r="BC20" s="88">
        <f>IF(AZ20=3,G20,0)</f>
        <v>0</v>
      </c>
      <c r="BD20" s="88">
        <f>IF(AZ20=4,G20,0)</f>
        <v>0</v>
      </c>
      <c r="BE20" s="88">
        <f>IF(AZ20=5,G20,0)</f>
        <v>0</v>
      </c>
      <c r="CA20" s="115">
        <v>1</v>
      </c>
      <c r="CB20" s="115">
        <v>1</v>
      </c>
    </row>
    <row r="21" spans="1:80" x14ac:dyDescent="0.2">
      <c r="A21" s="124"/>
      <c r="B21" s="127"/>
      <c r="C21" s="167" t="s">
        <v>69</v>
      </c>
      <c r="D21" s="168"/>
      <c r="E21" s="128">
        <v>16.3</v>
      </c>
      <c r="F21" s="129"/>
      <c r="G21" s="130"/>
      <c r="H21" s="131"/>
      <c r="I21" s="125"/>
      <c r="J21" s="132"/>
      <c r="K21" s="125"/>
      <c r="M21" s="126" t="s">
        <v>69</v>
      </c>
      <c r="O21" s="115"/>
    </row>
    <row r="22" spans="1:80" x14ac:dyDescent="0.2">
      <c r="A22" s="124"/>
      <c r="B22" s="127"/>
      <c r="C22" s="167" t="s">
        <v>70</v>
      </c>
      <c r="D22" s="168"/>
      <c r="E22" s="128">
        <v>9.98</v>
      </c>
      <c r="F22" s="129"/>
      <c r="G22" s="130"/>
      <c r="H22" s="131"/>
      <c r="I22" s="125"/>
      <c r="J22" s="132"/>
      <c r="K22" s="125"/>
      <c r="M22" s="126" t="s">
        <v>70</v>
      </c>
      <c r="O22" s="115"/>
    </row>
    <row r="23" spans="1:80" x14ac:dyDescent="0.2">
      <c r="A23" s="124"/>
      <c r="B23" s="127"/>
      <c r="C23" s="167" t="s">
        <v>71</v>
      </c>
      <c r="D23" s="168"/>
      <c r="E23" s="128">
        <v>-20.38</v>
      </c>
      <c r="F23" s="129"/>
      <c r="G23" s="130"/>
      <c r="H23" s="131"/>
      <c r="I23" s="125"/>
      <c r="J23" s="132"/>
      <c r="K23" s="125"/>
      <c r="M23" s="126" t="s">
        <v>71</v>
      </c>
      <c r="O23" s="115"/>
    </row>
    <row r="24" spans="1:80" x14ac:dyDescent="0.2">
      <c r="A24" s="116">
        <v>6</v>
      </c>
      <c r="B24" s="117" t="s">
        <v>72</v>
      </c>
      <c r="C24" s="118" t="s">
        <v>73</v>
      </c>
      <c r="D24" s="119" t="s">
        <v>53</v>
      </c>
      <c r="E24" s="120">
        <v>5.9</v>
      </c>
      <c r="F24" s="120">
        <v>0</v>
      </c>
      <c r="G24" s="121">
        <f>E24*F24</f>
        <v>0</v>
      </c>
      <c r="H24" s="122">
        <v>0</v>
      </c>
      <c r="I24" s="123">
        <f>E24*H24</f>
        <v>0</v>
      </c>
      <c r="J24" s="122">
        <v>0</v>
      </c>
      <c r="K24" s="123">
        <f>E24*J24</f>
        <v>0</v>
      </c>
      <c r="O24" s="115">
        <v>2</v>
      </c>
      <c r="AA24" s="88">
        <v>1</v>
      </c>
      <c r="AB24" s="88">
        <v>1</v>
      </c>
      <c r="AC24" s="88">
        <v>1</v>
      </c>
      <c r="AZ24" s="88">
        <v>1</v>
      </c>
      <c r="BA24" s="88">
        <f>IF(AZ24=1,G24,0)</f>
        <v>0</v>
      </c>
      <c r="BB24" s="88">
        <f>IF(AZ24=2,G24,0)</f>
        <v>0</v>
      </c>
      <c r="BC24" s="88">
        <f>IF(AZ24=3,G24,0)</f>
        <v>0</v>
      </c>
      <c r="BD24" s="88">
        <f>IF(AZ24=4,G24,0)</f>
        <v>0</v>
      </c>
      <c r="BE24" s="88">
        <f>IF(AZ24=5,G24,0)</f>
        <v>0</v>
      </c>
      <c r="CA24" s="115">
        <v>1</v>
      </c>
      <c r="CB24" s="115">
        <v>1</v>
      </c>
    </row>
    <row r="25" spans="1:80" x14ac:dyDescent="0.2">
      <c r="A25" s="124"/>
      <c r="B25" s="127"/>
      <c r="C25" s="167" t="s">
        <v>69</v>
      </c>
      <c r="D25" s="168"/>
      <c r="E25" s="128">
        <v>16.3</v>
      </c>
      <c r="F25" s="129"/>
      <c r="G25" s="130"/>
      <c r="H25" s="131"/>
      <c r="I25" s="125"/>
      <c r="J25" s="132"/>
      <c r="K25" s="125"/>
      <c r="M25" s="126" t="s">
        <v>69</v>
      </c>
      <c r="O25" s="115"/>
    </row>
    <row r="26" spans="1:80" x14ac:dyDescent="0.2">
      <c r="A26" s="124"/>
      <c r="B26" s="127"/>
      <c r="C26" s="167" t="s">
        <v>70</v>
      </c>
      <c r="D26" s="168"/>
      <c r="E26" s="128">
        <v>9.98</v>
      </c>
      <c r="F26" s="129"/>
      <c r="G26" s="130"/>
      <c r="H26" s="131"/>
      <c r="I26" s="125"/>
      <c r="J26" s="132"/>
      <c r="K26" s="125"/>
      <c r="M26" s="126" t="s">
        <v>70</v>
      </c>
      <c r="O26" s="115"/>
    </row>
    <row r="27" spans="1:80" x14ac:dyDescent="0.2">
      <c r="A27" s="124"/>
      <c r="B27" s="127"/>
      <c r="C27" s="167" t="s">
        <v>71</v>
      </c>
      <c r="D27" s="168"/>
      <c r="E27" s="128">
        <v>-20.38</v>
      </c>
      <c r="F27" s="129"/>
      <c r="G27" s="130"/>
      <c r="H27" s="131"/>
      <c r="I27" s="125"/>
      <c r="J27" s="132"/>
      <c r="K27" s="125"/>
      <c r="M27" s="126" t="s">
        <v>71</v>
      </c>
      <c r="O27" s="115"/>
    </row>
    <row r="28" spans="1:80" x14ac:dyDescent="0.2">
      <c r="A28" s="116">
        <v>7</v>
      </c>
      <c r="B28" s="117" t="s">
        <v>74</v>
      </c>
      <c r="C28" s="118" t="s">
        <v>75</v>
      </c>
      <c r="D28" s="119" t="s">
        <v>53</v>
      </c>
      <c r="E28" s="120">
        <v>5.9</v>
      </c>
      <c r="F28" s="120">
        <v>0</v>
      </c>
      <c r="G28" s="121">
        <f>E28*F28</f>
        <v>0</v>
      </c>
      <c r="H28" s="122">
        <v>0</v>
      </c>
      <c r="I28" s="123">
        <f>E28*H28</f>
        <v>0</v>
      </c>
      <c r="J28" s="122">
        <v>0</v>
      </c>
      <c r="K28" s="123">
        <f>E28*J28</f>
        <v>0</v>
      </c>
      <c r="O28" s="115">
        <v>2</v>
      </c>
      <c r="AA28" s="88">
        <v>1</v>
      </c>
      <c r="AB28" s="88">
        <v>1</v>
      </c>
      <c r="AC28" s="88">
        <v>1</v>
      </c>
      <c r="AZ28" s="88">
        <v>1</v>
      </c>
      <c r="BA28" s="88">
        <f>IF(AZ28=1,G28,0)</f>
        <v>0</v>
      </c>
      <c r="BB28" s="88">
        <f>IF(AZ28=2,G28,0)</f>
        <v>0</v>
      </c>
      <c r="BC28" s="88">
        <f>IF(AZ28=3,G28,0)</f>
        <v>0</v>
      </c>
      <c r="BD28" s="88">
        <f>IF(AZ28=4,G28,0)</f>
        <v>0</v>
      </c>
      <c r="BE28" s="88">
        <f>IF(AZ28=5,G28,0)</f>
        <v>0</v>
      </c>
      <c r="CA28" s="115">
        <v>1</v>
      </c>
      <c r="CB28" s="115">
        <v>1</v>
      </c>
    </row>
    <row r="29" spans="1:80" x14ac:dyDescent="0.2">
      <c r="A29" s="124"/>
      <c r="B29" s="127"/>
      <c r="C29" s="167" t="s">
        <v>69</v>
      </c>
      <c r="D29" s="168"/>
      <c r="E29" s="128">
        <v>16.3</v>
      </c>
      <c r="F29" s="129"/>
      <c r="G29" s="130"/>
      <c r="H29" s="131"/>
      <c r="I29" s="125"/>
      <c r="J29" s="132"/>
      <c r="K29" s="125"/>
      <c r="M29" s="126" t="s">
        <v>69</v>
      </c>
      <c r="O29" s="115"/>
    </row>
    <row r="30" spans="1:80" x14ac:dyDescent="0.2">
      <c r="A30" s="124"/>
      <c r="B30" s="127"/>
      <c r="C30" s="167" t="s">
        <v>70</v>
      </c>
      <c r="D30" s="168"/>
      <c r="E30" s="128">
        <v>9.98</v>
      </c>
      <c r="F30" s="129"/>
      <c r="G30" s="130"/>
      <c r="H30" s="131"/>
      <c r="I30" s="125"/>
      <c r="J30" s="132"/>
      <c r="K30" s="125"/>
      <c r="M30" s="126" t="s">
        <v>70</v>
      </c>
      <c r="O30" s="115"/>
    </row>
    <row r="31" spans="1:80" x14ac:dyDescent="0.2">
      <c r="A31" s="124"/>
      <c r="B31" s="127"/>
      <c r="C31" s="167" t="s">
        <v>71</v>
      </c>
      <c r="D31" s="168"/>
      <c r="E31" s="128">
        <v>-20.38</v>
      </c>
      <c r="F31" s="129"/>
      <c r="G31" s="130"/>
      <c r="H31" s="131"/>
      <c r="I31" s="125"/>
      <c r="J31" s="132"/>
      <c r="K31" s="125"/>
      <c r="M31" s="126" t="s">
        <v>71</v>
      </c>
      <c r="O31" s="115"/>
    </row>
    <row r="32" spans="1:80" x14ac:dyDescent="0.2">
      <c r="A32" s="116">
        <v>8</v>
      </c>
      <c r="B32" s="117" t="s">
        <v>76</v>
      </c>
      <c r="C32" s="118" t="s">
        <v>77</v>
      </c>
      <c r="D32" s="119" t="s">
        <v>78</v>
      </c>
      <c r="E32" s="120">
        <v>11.505000000000001</v>
      </c>
      <c r="F32" s="120">
        <v>0</v>
      </c>
      <c r="G32" s="121">
        <f>E32*F32</f>
        <v>0</v>
      </c>
      <c r="H32" s="122">
        <v>0</v>
      </c>
      <c r="I32" s="123">
        <f>E32*H32</f>
        <v>0</v>
      </c>
      <c r="J32" s="122">
        <v>0</v>
      </c>
      <c r="K32" s="123">
        <f>E32*J32</f>
        <v>0</v>
      </c>
      <c r="O32" s="115">
        <v>2</v>
      </c>
      <c r="AA32" s="88">
        <v>1</v>
      </c>
      <c r="AB32" s="88">
        <v>1</v>
      </c>
      <c r="AC32" s="88">
        <v>1</v>
      </c>
      <c r="AZ32" s="88">
        <v>1</v>
      </c>
      <c r="BA32" s="88">
        <f>IF(AZ32=1,G32,0)</f>
        <v>0</v>
      </c>
      <c r="BB32" s="88">
        <f>IF(AZ32=2,G32,0)</f>
        <v>0</v>
      </c>
      <c r="BC32" s="88">
        <f>IF(AZ32=3,G32,0)</f>
        <v>0</v>
      </c>
      <c r="BD32" s="88">
        <f>IF(AZ32=4,G32,0)</f>
        <v>0</v>
      </c>
      <c r="BE32" s="88">
        <f>IF(AZ32=5,G32,0)</f>
        <v>0</v>
      </c>
      <c r="CA32" s="115">
        <v>1</v>
      </c>
      <c r="CB32" s="115">
        <v>1</v>
      </c>
    </row>
    <row r="33" spans="1:80" x14ac:dyDescent="0.2">
      <c r="A33" s="124"/>
      <c r="B33" s="127"/>
      <c r="C33" s="167" t="s">
        <v>79</v>
      </c>
      <c r="D33" s="168"/>
      <c r="E33" s="128">
        <v>31.785</v>
      </c>
      <c r="F33" s="129"/>
      <c r="G33" s="130"/>
      <c r="H33" s="131"/>
      <c r="I33" s="125"/>
      <c r="J33" s="132"/>
      <c r="K33" s="125"/>
      <c r="M33" s="126" t="s">
        <v>79</v>
      </c>
      <c r="O33" s="115"/>
    </row>
    <row r="34" spans="1:80" x14ac:dyDescent="0.2">
      <c r="A34" s="124"/>
      <c r="B34" s="127"/>
      <c r="C34" s="167" t="s">
        <v>80</v>
      </c>
      <c r="D34" s="168"/>
      <c r="E34" s="128">
        <v>19.460999999999999</v>
      </c>
      <c r="F34" s="129"/>
      <c r="G34" s="130"/>
      <c r="H34" s="131"/>
      <c r="I34" s="125"/>
      <c r="J34" s="132"/>
      <c r="K34" s="125"/>
      <c r="M34" s="126" t="s">
        <v>80</v>
      </c>
      <c r="O34" s="115"/>
    </row>
    <row r="35" spans="1:80" x14ac:dyDescent="0.2">
      <c r="A35" s="124"/>
      <c r="B35" s="127"/>
      <c r="C35" s="167" t="s">
        <v>81</v>
      </c>
      <c r="D35" s="168"/>
      <c r="E35" s="128">
        <v>-39.741</v>
      </c>
      <c r="F35" s="129"/>
      <c r="G35" s="130"/>
      <c r="H35" s="131"/>
      <c r="I35" s="125"/>
      <c r="J35" s="132"/>
      <c r="K35" s="125"/>
      <c r="M35" s="126" t="s">
        <v>81</v>
      </c>
      <c r="O35" s="115"/>
    </row>
    <row r="36" spans="1:80" x14ac:dyDescent="0.2">
      <c r="A36" s="116">
        <v>9</v>
      </c>
      <c r="B36" s="117" t="s">
        <v>82</v>
      </c>
      <c r="C36" s="118" t="s">
        <v>83</v>
      </c>
      <c r="D36" s="119" t="s">
        <v>53</v>
      </c>
      <c r="E36" s="120">
        <v>20.3766</v>
      </c>
      <c r="F36" s="120">
        <v>0</v>
      </c>
      <c r="G36" s="121">
        <f>E36*F36</f>
        <v>0</v>
      </c>
      <c r="H36" s="122">
        <v>0</v>
      </c>
      <c r="I36" s="123">
        <f>E36*H36</f>
        <v>0</v>
      </c>
      <c r="J36" s="122">
        <v>0</v>
      </c>
      <c r="K36" s="123">
        <f>E36*J36</f>
        <v>0</v>
      </c>
      <c r="O36" s="115">
        <v>2</v>
      </c>
      <c r="AA36" s="88">
        <v>1</v>
      </c>
      <c r="AB36" s="88">
        <v>1</v>
      </c>
      <c r="AC36" s="88">
        <v>1</v>
      </c>
      <c r="AZ36" s="88">
        <v>1</v>
      </c>
      <c r="BA36" s="88">
        <f>IF(AZ36=1,G36,0)</f>
        <v>0</v>
      </c>
      <c r="BB36" s="88">
        <f>IF(AZ36=2,G36,0)</f>
        <v>0</v>
      </c>
      <c r="BC36" s="88">
        <f>IF(AZ36=3,G36,0)</f>
        <v>0</v>
      </c>
      <c r="BD36" s="88">
        <f>IF(AZ36=4,G36,0)</f>
        <v>0</v>
      </c>
      <c r="BE36" s="88">
        <f>IF(AZ36=5,G36,0)</f>
        <v>0</v>
      </c>
      <c r="CA36" s="115">
        <v>1</v>
      </c>
      <c r="CB36" s="115">
        <v>1</v>
      </c>
    </row>
    <row r="37" spans="1:80" x14ac:dyDescent="0.2">
      <c r="A37" s="124"/>
      <c r="B37" s="127"/>
      <c r="C37" s="167" t="s">
        <v>57</v>
      </c>
      <c r="D37" s="168"/>
      <c r="E37" s="128">
        <v>0</v>
      </c>
      <c r="F37" s="129"/>
      <c r="G37" s="130"/>
      <c r="H37" s="131"/>
      <c r="I37" s="125"/>
      <c r="J37" s="132"/>
      <c r="K37" s="125"/>
      <c r="M37" s="126" t="s">
        <v>57</v>
      </c>
      <c r="O37" s="115"/>
    </row>
    <row r="38" spans="1:80" x14ac:dyDescent="0.2">
      <c r="A38" s="124"/>
      <c r="B38" s="127"/>
      <c r="C38" s="167" t="s">
        <v>84</v>
      </c>
      <c r="D38" s="168"/>
      <c r="E38" s="128">
        <v>11.5062</v>
      </c>
      <c r="F38" s="129"/>
      <c r="G38" s="130"/>
      <c r="H38" s="131"/>
      <c r="I38" s="125"/>
      <c r="J38" s="132"/>
      <c r="K38" s="125"/>
      <c r="M38" s="126" t="s">
        <v>84</v>
      </c>
      <c r="O38" s="115"/>
    </row>
    <row r="39" spans="1:80" x14ac:dyDescent="0.2">
      <c r="A39" s="124"/>
      <c r="B39" s="127"/>
      <c r="C39" s="167" t="s">
        <v>63</v>
      </c>
      <c r="D39" s="168"/>
      <c r="E39" s="128">
        <v>0</v>
      </c>
      <c r="F39" s="129"/>
      <c r="G39" s="130"/>
      <c r="H39" s="131"/>
      <c r="I39" s="125"/>
      <c r="J39" s="132"/>
      <c r="K39" s="125"/>
      <c r="M39" s="126" t="s">
        <v>63</v>
      </c>
      <c r="O39" s="115"/>
    </row>
    <row r="40" spans="1:80" x14ac:dyDescent="0.2">
      <c r="A40" s="124"/>
      <c r="B40" s="127"/>
      <c r="C40" s="167" t="s">
        <v>85</v>
      </c>
      <c r="D40" s="168"/>
      <c r="E40" s="128">
        <v>8.8704000000000001</v>
      </c>
      <c r="F40" s="129"/>
      <c r="G40" s="130"/>
      <c r="H40" s="131"/>
      <c r="I40" s="125"/>
      <c r="J40" s="132"/>
      <c r="K40" s="125"/>
      <c r="M40" s="126" t="s">
        <v>85</v>
      </c>
      <c r="O40" s="115"/>
    </row>
    <row r="41" spans="1:80" x14ac:dyDescent="0.2">
      <c r="A41" s="116">
        <v>10</v>
      </c>
      <c r="B41" s="117" t="s">
        <v>86</v>
      </c>
      <c r="C41" s="118" t="s">
        <v>87</v>
      </c>
      <c r="D41" s="119" t="s">
        <v>88</v>
      </c>
      <c r="E41" s="120">
        <v>25.795000000000002</v>
      </c>
      <c r="F41" s="120">
        <v>0</v>
      </c>
      <c r="G41" s="121">
        <f>E41*F41</f>
        <v>0</v>
      </c>
      <c r="H41" s="122">
        <v>0</v>
      </c>
      <c r="I41" s="123">
        <f>E41*H41</f>
        <v>0</v>
      </c>
      <c r="J41" s="122">
        <v>0</v>
      </c>
      <c r="K41" s="123">
        <f>E41*J41</f>
        <v>0</v>
      </c>
      <c r="O41" s="115">
        <v>2</v>
      </c>
      <c r="AA41" s="88">
        <v>1</v>
      </c>
      <c r="AB41" s="88">
        <v>1</v>
      </c>
      <c r="AC41" s="88">
        <v>1</v>
      </c>
      <c r="AZ41" s="88">
        <v>1</v>
      </c>
      <c r="BA41" s="88">
        <f>IF(AZ41=1,G41,0)</f>
        <v>0</v>
      </c>
      <c r="BB41" s="88">
        <f>IF(AZ41=2,G41,0)</f>
        <v>0</v>
      </c>
      <c r="BC41" s="88">
        <f>IF(AZ41=3,G41,0)</f>
        <v>0</v>
      </c>
      <c r="BD41" s="88">
        <f>IF(AZ41=4,G41,0)</f>
        <v>0</v>
      </c>
      <c r="BE41" s="88">
        <f>IF(AZ41=5,G41,0)</f>
        <v>0</v>
      </c>
      <c r="CA41" s="115">
        <v>1</v>
      </c>
      <c r="CB41" s="115">
        <v>1</v>
      </c>
    </row>
    <row r="42" spans="1:80" x14ac:dyDescent="0.2">
      <c r="A42" s="124"/>
      <c r="B42" s="127"/>
      <c r="C42" s="167" t="s">
        <v>57</v>
      </c>
      <c r="D42" s="168"/>
      <c r="E42" s="128">
        <v>0</v>
      </c>
      <c r="F42" s="129"/>
      <c r="G42" s="130"/>
      <c r="H42" s="131"/>
      <c r="I42" s="125"/>
      <c r="J42" s="132"/>
      <c r="K42" s="125"/>
      <c r="M42" s="126" t="s">
        <v>57</v>
      </c>
      <c r="O42" s="115"/>
    </row>
    <row r="43" spans="1:80" x14ac:dyDescent="0.2">
      <c r="A43" s="124"/>
      <c r="B43" s="127"/>
      <c r="C43" s="167" t="s">
        <v>89</v>
      </c>
      <c r="D43" s="168"/>
      <c r="E43" s="128">
        <v>12.835000000000001</v>
      </c>
      <c r="F43" s="129"/>
      <c r="G43" s="130"/>
      <c r="H43" s="131"/>
      <c r="I43" s="125"/>
      <c r="J43" s="132"/>
      <c r="K43" s="125"/>
      <c r="M43" s="126" t="s">
        <v>89</v>
      </c>
      <c r="O43" s="115"/>
    </row>
    <row r="44" spans="1:80" x14ac:dyDescent="0.2">
      <c r="A44" s="124"/>
      <c r="B44" s="127"/>
      <c r="C44" s="167" t="s">
        <v>63</v>
      </c>
      <c r="D44" s="168"/>
      <c r="E44" s="128">
        <v>0</v>
      </c>
      <c r="F44" s="129"/>
      <c r="G44" s="130"/>
      <c r="H44" s="131"/>
      <c r="I44" s="125"/>
      <c r="J44" s="132"/>
      <c r="K44" s="125"/>
      <c r="M44" s="126" t="s">
        <v>63</v>
      </c>
      <c r="O44" s="115"/>
    </row>
    <row r="45" spans="1:80" x14ac:dyDescent="0.2">
      <c r="A45" s="124"/>
      <c r="B45" s="127"/>
      <c r="C45" s="167" t="s">
        <v>90</v>
      </c>
      <c r="D45" s="168"/>
      <c r="E45" s="128">
        <v>12.96</v>
      </c>
      <c r="F45" s="129"/>
      <c r="G45" s="130"/>
      <c r="H45" s="131"/>
      <c r="I45" s="125"/>
      <c r="J45" s="132"/>
      <c r="K45" s="125"/>
      <c r="M45" s="126" t="s">
        <v>90</v>
      </c>
      <c r="O45" s="115"/>
    </row>
    <row r="46" spans="1:80" x14ac:dyDescent="0.2">
      <c r="A46" s="133"/>
      <c r="B46" s="134" t="s">
        <v>46</v>
      </c>
      <c r="C46" s="135" t="s">
        <v>54</v>
      </c>
      <c r="D46" s="136"/>
      <c r="E46" s="137"/>
      <c r="F46" s="138"/>
      <c r="G46" s="139">
        <f>SUM(G7:G45)</f>
        <v>0</v>
      </c>
      <c r="H46" s="140"/>
      <c r="I46" s="141">
        <f>SUM(I7:I45)</f>
        <v>0</v>
      </c>
      <c r="J46" s="140"/>
      <c r="K46" s="141">
        <f>SUM(K7:K45)</f>
        <v>0</v>
      </c>
      <c r="O46" s="115">
        <v>4</v>
      </c>
      <c r="BA46" s="142">
        <f>SUM(BA7:BA45)</f>
        <v>0</v>
      </c>
      <c r="BB46" s="142">
        <f>SUM(BB7:BB45)</f>
        <v>0</v>
      </c>
      <c r="BC46" s="142">
        <f>SUM(BC7:BC45)</f>
        <v>0</v>
      </c>
      <c r="BD46" s="142">
        <f>SUM(BD7:BD45)</f>
        <v>0</v>
      </c>
      <c r="BE46" s="142">
        <f>SUM(BE7:BE45)</f>
        <v>0</v>
      </c>
    </row>
    <row r="47" spans="1:80" x14ac:dyDescent="0.2">
      <c r="E47" s="88"/>
    </row>
    <row r="48" spans="1:80" x14ac:dyDescent="0.2">
      <c r="E48" s="88"/>
    </row>
    <row r="49" spans="5:5" x14ac:dyDescent="0.2">
      <c r="E49" s="88"/>
    </row>
    <row r="50" spans="5:5" x14ac:dyDescent="0.2">
      <c r="E50" s="88"/>
    </row>
    <row r="51" spans="5:5" x14ac:dyDescent="0.2">
      <c r="E51" s="88"/>
    </row>
    <row r="52" spans="5:5" x14ac:dyDescent="0.2">
      <c r="E52" s="88"/>
    </row>
    <row r="53" spans="5:5" x14ac:dyDescent="0.2">
      <c r="E53" s="88"/>
    </row>
    <row r="54" spans="5:5" x14ac:dyDescent="0.2">
      <c r="E54" s="88"/>
    </row>
    <row r="55" spans="5:5" x14ac:dyDescent="0.2">
      <c r="E55" s="88"/>
    </row>
    <row r="56" spans="5:5" x14ac:dyDescent="0.2">
      <c r="E56" s="88"/>
    </row>
    <row r="57" spans="5:5" x14ac:dyDescent="0.2">
      <c r="E57" s="88"/>
    </row>
    <row r="58" spans="5:5" x14ac:dyDescent="0.2">
      <c r="E58" s="88"/>
    </row>
    <row r="59" spans="5:5" x14ac:dyDescent="0.2">
      <c r="E59" s="88"/>
    </row>
    <row r="60" spans="5:5" x14ac:dyDescent="0.2">
      <c r="E60" s="88"/>
    </row>
    <row r="61" spans="5:5" x14ac:dyDescent="0.2">
      <c r="E61" s="88"/>
    </row>
    <row r="62" spans="5:5" x14ac:dyDescent="0.2">
      <c r="E62" s="88"/>
    </row>
    <row r="63" spans="5:5" x14ac:dyDescent="0.2">
      <c r="E63" s="88"/>
    </row>
    <row r="64" spans="5:5" x14ac:dyDescent="0.2">
      <c r="E64" s="88"/>
    </row>
    <row r="65" spans="1:7" x14ac:dyDescent="0.2">
      <c r="E65" s="88"/>
    </row>
    <row r="66" spans="1:7" x14ac:dyDescent="0.2">
      <c r="E66" s="88"/>
    </row>
    <row r="67" spans="1:7" x14ac:dyDescent="0.2">
      <c r="E67" s="88"/>
    </row>
    <row r="68" spans="1:7" x14ac:dyDescent="0.2">
      <c r="E68" s="88"/>
    </row>
    <row r="69" spans="1:7" x14ac:dyDescent="0.2">
      <c r="E69" s="88"/>
    </row>
    <row r="70" spans="1:7" x14ac:dyDescent="0.2">
      <c r="A70" s="132"/>
      <c r="B70" s="132"/>
      <c r="C70" s="132"/>
      <c r="D70" s="132"/>
      <c r="E70" s="132"/>
      <c r="F70" s="132"/>
      <c r="G70" s="132"/>
    </row>
    <row r="71" spans="1:7" x14ac:dyDescent="0.2">
      <c r="A71" s="132"/>
      <c r="B71" s="132"/>
      <c r="C71" s="132"/>
      <c r="D71" s="132"/>
      <c r="E71" s="132"/>
      <c r="F71" s="132"/>
      <c r="G71" s="132"/>
    </row>
    <row r="72" spans="1:7" x14ac:dyDescent="0.2">
      <c r="A72" s="132"/>
      <c r="B72" s="132"/>
      <c r="C72" s="132"/>
      <c r="D72" s="132"/>
      <c r="E72" s="132"/>
      <c r="F72" s="132"/>
      <c r="G72" s="132"/>
    </row>
    <row r="73" spans="1:7" x14ac:dyDescent="0.2">
      <c r="A73" s="132"/>
      <c r="B73" s="132"/>
      <c r="C73" s="132"/>
      <c r="D73" s="132"/>
      <c r="E73" s="132"/>
      <c r="F73" s="132"/>
      <c r="G73" s="132"/>
    </row>
    <row r="74" spans="1:7" x14ac:dyDescent="0.2">
      <c r="E74" s="88"/>
    </row>
    <row r="75" spans="1:7" x14ac:dyDescent="0.2">
      <c r="E75" s="88"/>
    </row>
    <row r="76" spans="1:7" x14ac:dyDescent="0.2">
      <c r="E76" s="88"/>
    </row>
    <row r="77" spans="1:7" x14ac:dyDescent="0.2">
      <c r="E77" s="88"/>
    </row>
    <row r="78" spans="1:7" x14ac:dyDescent="0.2">
      <c r="E78" s="88"/>
    </row>
    <row r="79" spans="1:7" x14ac:dyDescent="0.2">
      <c r="E79" s="88"/>
    </row>
    <row r="80" spans="1:7" x14ac:dyDescent="0.2">
      <c r="E80" s="88"/>
    </row>
    <row r="81" spans="5:5" x14ac:dyDescent="0.2">
      <c r="E81" s="88"/>
    </row>
    <row r="82" spans="5:5" x14ac:dyDescent="0.2">
      <c r="E82" s="88"/>
    </row>
    <row r="83" spans="5:5" x14ac:dyDescent="0.2">
      <c r="E83" s="88"/>
    </row>
    <row r="84" spans="5:5" x14ac:dyDescent="0.2">
      <c r="E84" s="88"/>
    </row>
    <row r="85" spans="5:5" x14ac:dyDescent="0.2">
      <c r="E85" s="88"/>
    </row>
    <row r="86" spans="5:5" x14ac:dyDescent="0.2">
      <c r="E86" s="88"/>
    </row>
    <row r="87" spans="5:5" x14ac:dyDescent="0.2">
      <c r="E87" s="88"/>
    </row>
    <row r="88" spans="5:5" x14ac:dyDescent="0.2">
      <c r="E88" s="88"/>
    </row>
    <row r="89" spans="5:5" x14ac:dyDescent="0.2">
      <c r="E89" s="88"/>
    </row>
    <row r="90" spans="5:5" x14ac:dyDescent="0.2">
      <c r="E90" s="88"/>
    </row>
    <row r="91" spans="5:5" x14ac:dyDescent="0.2">
      <c r="E91" s="88"/>
    </row>
    <row r="92" spans="5:5" x14ac:dyDescent="0.2">
      <c r="E92" s="88"/>
    </row>
    <row r="93" spans="5:5" x14ac:dyDescent="0.2">
      <c r="E93" s="88"/>
    </row>
    <row r="94" spans="5:5" x14ac:dyDescent="0.2">
      <c r="E94" s="88"/>
    </row>
    <row r="95" spans="5:5" x14ac:dyDescent="0.2">
      <c r="E95" s="88"/>
    </row>
    <row r="96" spans="5:5" x14ac:dyDescent="0.2">
      <c r="E96" s="88"/>
    </row>
    <row r="97" spans="1:7" x14ac:dyDescent="0.2">
      <c r="E97" s="88"/>
    </row>
    <row r="98" spans="1:7" x14ac:dyDescent="0.2">
      <c r="E98" s="88"/>
    </row>
    <row r="99" spans="1:7" x14ac:dyDescent="0.2">
      <c r="E99" s="88"/>
    </row>
    <row r="100" spans="1:7" x14ac:dyDescent="0.2">
      <c r="E100" s="88"/>
    </row>
    <row r="101" spans="1:7" x14ac:dyDescent="0.2">
      <c r="E101" s="88"/>
    </row>
    <row r="102" spans="1:7" x14ac:dyDescent="0.2">
      <c r="E102" s="88"/>
    </row>
    <row r="103" spans="1:7" x14ac:dyDescent="0.2">
      <c r="E103" s="88"/>
    </row>
    <row r="104" spans="1:7" x14ac:dyDescent="0.2">
      <c r="E104" s="88"/>
    </row>
    <row r="105" spans="1:7" x14ac:dyDescent="0.2">
      <c r="A105" s="143"/>
      <c r="B105" s="143"/>
    </row>
    <row r="106" spans="1:7" x14ac:dyDescent="0.2">
      <c r="A106" s="132"/>
      <c r="B106" s="132"/>
      <c r="C106" s="144"/>
      <c r="D106" s="144"/>
      <c r="E106" s="145"/>
      <c r="F106" s="144"/>
      <c r="G106" s="146"/>
    </row>
    <row r="107" spans="1:7" x14ac:dyDescent="0.2">
      <c r="A107" s="147"/>
      <c r="B107" s="147"/>
      <c r="C107" s="132"/>
      <c r="D107" s="132"/>
      <c r="E107" s="148"/>
      <c r="F107" s="132"/>
      <c r="G107" s="132"/>
    </row>
    <row r="108" spans="1:7" x14ac:dyDescent="0.2">
      <c r="A108" s="132"/>
      <c r="B108" s="132"/>
      <c r="C108" s="132"/>
      <c r="D108" s="132"/>
      <c r="E108" s="148"/>
      <c r="F108" s="132"/>
      <c r="G108" s="132"/>
    </row>
    <row r="109" spans="1:7" x14ac:dyDescent="0.2">
      <c r="A109" s="132"/>
      <c r="B109" s="132"/>
      <c r="C109" s="132"/>
      <c r="D109" s="132"/>
      <c r="E109" s="148"/>
      <c r="F109" s="132"/>
      <c r="G109" s="132"/>
    </row>
    <row r="110" spans="1:7" x14ac:dyDescent="0.2">
      <c r="A110" s="132"/>
      <c r="B110" s="132"/>
      <c r="C110" s="132"/>
      <c r="D110" s="132"/>
      <c r="E110" s="148"/>
      <c r="F110" s="132"/>
      <c r="G110" s="132"/>
    </row>
    <row r="111" spans="1:7" x14ac:dyDescent="0.2">
      <c r="A111" s="132"/>
      <c r="B111" s="132"/>
      <c r="C111" s="132"/>
      <c r="D111" s="132"/>
      <c r="E111" s="148"/>
      <c r="F111" s="132"/>
      <c r="G111" s="132"/>
    </row>
    <row r="112" spans="1:7" x14ac:dyDescent="0.2">
      <c r="A112" s="132"/>
      <c r="B112" s="132"/>
      <c r="C112" s="132"/>
      <c r="D112" s="132"/>
      <c r="E112" s="148"/>
      <c r="F112" s="132"/>
      <c r="G112" s="132"/>
    </row>
    <row r="113" spans="1:7" x14ac:dyDescent="0.2">
      <c r="A113" s="132"/>
      <c r="B113" s="132"/>
      <c r="C113" s="132"/>
      <c r="D113" s="132"/>
      <c r="E113" s="148"/>
      <c r="F113" s="132"/>
      <c r="G113" s="132"/>
    </row>
    <row r="114" spans="1:7" x14ac:dyDescent="0.2">
      <c r="A114" s="132"/>
      <c r="B114" s="132"/>
      <c r="C114" s="132"/>
      <c r="D114" s="132"/>
      <c r="E114" s="148"/>
      <c r="F114" s="132"/>
      <c r="G114" s="132"/>
    </row>
    <row r="115" spans="1:7" x14ac:dyDescent="0.2">
      <c r="A115" s="132"/>
      <c r="B115" s="132"/>
      <c r="C115" s="132"/>
      <c r="D115" s="132"/>
      <c r="E115" s="148"/>
      <c r="F115" s="132"/>
      <c r="G115" s="132"/>
    </row>
    <row r="116" spans="1:7" x14ac:dyDescent="0.2">
      <c r="A116" s="132"/>
      <c r="B116" s="132"/>
      <c r="C116" s="132"/>
      <c r="D116" s="132"/>
      <c r="E116" s="148"/>
      <c r="F116" s="132"/>
      <c r="G116" s="132"/>
    </row>
    <row r="117" spans="1:7" x14ac:dyDescent="0.2">
      <c r="A117" s="132"/>
      <c r="B117" s="132"/>
      <c r="C117" s="132"/>
      <c r="D117" s="132"/>
      <c r="E117" s="148"/>
      <c r="F117" s="132"/>
      <c r="G117" s="132"/>
    </row>
    <row r="118" spans="1:7" x14ac:dyDescent="0.2">
      <c r="A118" s="132"/>
      <c r="B118" s="132"/>
      <c r="C118" s="132"/>
      <c r="D118" s="132"/>
      <c r="E118" s="148"/>
      <c r="F118" s="132"/>
      <c r="G118" s="132"/>
    </row>
    <row r="119" spans="1:7" x14ac:dyDescent="0.2">
      <c r="A119" s="132"/>
      <c r="B119" s="132"/>
      <c r="C119" s="132"/>
      <c r="D119" s="132"/>
      <c r="E119" s="148"/>
      <c r="F119" s="132"/>
      <c r="G119" s="132"/>
    </row>
  </sheetData>
  <mergeCells count="32">
    <mergeCell ref="C39:D39"/>
    <mergeCell ref="C40:D40"/>
    <mergeCell ref="C42:D42"/>
    <mergeCell ref="C43:D43"/>
    <mergeCell ref="C44:D44"/>
    <mergeCell ref="C45:D45"/>
    <mergeCell ref="A1:G1"/>
    <mergeCell ref="A3:B3"/>
    <mergeCell ref="A4:B4"/>
    <mergeCell ref="E4:G4"/>
    <mergeCell ref="C9:D9"/>
    <mergeCell ref="C10:D10"/>
    <mergeCell ref="C12:D12"/>
    <mergeCell ref="C13:D13"/>
    <mergeCell ref="C31:D31"/>
    <mergeCell ref="C33:D33"/>
    <mergeCell ref="C34:D34"/>
    <mergeCell ref="C35:D35"/>
    <mergeCell ref="C37:D37"/>
    <mergeCell ref="C38:D38"/>
    <mergeCell ref="C23:D23"/>
    <mergeCell ref="C25:D25"/>
    <mergeCell ref="C26:D26"/>
    <mergeCell ref="C27:D27"/>
    <mergeCell ref="C29:D29"/>
    <mergeCell ref="C30:D30"/>
    <mergeCell ref="C15:D15"/>
    <mergeCell ref="C16:D16"/>
    <mergeCell ref="C18:D18"/>
    <mergeCell ref="C19:D19"/>
    <mergeCell ref="C21:D21"/>
    <mergeCell ref="C22:D22"/>
  </mergeCells>
  <printOptions horizontalCentered="1" gridLinesSet="0"/>
  <pageMargins left="0.59055118110236227" right="0.39370078740157483" top="0.59055118110236227" bottom="0.98425196850393704" header="0.19685039370078741" footer="0.51181102362204722"/>
  <pageSetup paperSize="9" orientation="landscape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CB113"/>
  <sheetViews>
    <sheetView showGridLines="0" showZeros="0" topLeftCell="A22" zoomScaleSheetLayoutView="100" workbookViewId="0">
      <selection activeCell="I50" sqref="I50"/>
    </sheetView>
  </sheetViews>
  <sheetFormatPr defaultRowHeight="12.75" x14ac:dyDescent="0.2"/>
  <cols>
    <col min="1" max="1" width="4.42578125" style="88" customWidth="1"/>
    <col min="2" max="2" width="11.5703125" style="88" customWidth="1"/>
    <col min="3" max="3" width="40.42578125" style="88" customWidth="1"/>
    <col min="4" max="4" width="5.5703125" style="88" customWidth="1"/>
    <col min="5" max="5" width="8.5703125" style="98" customWidth="1"/>
    <col min="6" max="6" width="9.85546875" style="88" customWidth="1"/>
    <col min="7" max="7" width="13.85546875" style="88" customWidth="1"/>
    <col min="8" max="8" width="11.7109375" style="88" customWidth="1"/>
    <col min="9" max="9" width="11.5703125" style="88" customWidth="1"/>
    <col min="10" max="10" width="11" style="88" customWidth="1"/>
    <col min="11" max="11" width="10.42578125" style="88" customWidth="1"/>
    <col min="12" max="12" width="75.42578125" style="88" customWidth="1"/>
    <col min="13" max="13" width="45.28515625" style="88" customWidth="1"/>
    <col min="14" max="16384" width="9.140625" style="88"/>
  </cols>
  <sheetData>
    <row r="1" spans="1:80" ht="15.75" x14ac:dyDescent="0.25">
      <c r="A1" s="162" t="s">
        <v>335</v>
      </c>
      <c r="B1" s="162"/>
      <c r="C1" s="162"/>
      <c r="D1" s="162"/>
      <c r="E1" s="162"/>
      <c r="F1" s="162"/>
      <c r="G1" s="162"/>
    </row>
    <row r="2" spans="1:80" ht="14.25" customHeight="1" thickBot="1" x14ac:dyDescent="0.25">
      <c r="B2" s="89"/>
      <c r="C2" s="90"/>
      <c r="D2" s="90"/>
      <c r="E2" s="91"/>
      <c r="F2" s="90"/>
      <c r="G2" s="90"/>
    </row>
    <row r="3" spans="1:80" ht="13.5" thickTop="1" x14ac:dyDescent="0.2">
      <c r="A3" s="159" t="s">
        <v>2</v>
      </c>
      <c r="B3" s="160"/>
      <c r="C3" s="86" t="s">
        <v>49</v>
      </c>
      <c r="D3" s="92"/>
      <c r="E3" s="93" t="s">
        <v>31</v>
      </c>
      <c r="F3" s="94" t="e">
        <f>#REF!</f>
        <v>#REF!</v>
      </c>
      <c r="G3" s="95"/>
    </row>
    <row r="4" spans="1:80" ht="13.5" thickBot="1" x14ac:dyDescent="0.25">
      <c r="A4" s="163" t="s">
        <v>30</v>
      </c>
      <c r="B4" s="161"/>
      <c r="C4" s="87" t="s">
        <v>179</v>
      </c>
      <c r="D4" s="96"/>
      <c r="E4" s="164" t="e">
        <f>#REF!</f>
        <v>#REF!</v>
      </c>
      <c r="F4" s="165"/>
      <c r="G4" s="166"/>
    </row>
    <row r="5" spans="1:80" ht="13.5" thickTop="1" x14ac:dyDescent="0.2">
      <c r="A5" s="97"/>
      <c r="G5" s="99"/>
    </row>
    <row r="6" spans="1:80" ht="27" customHeight="1" x14ac:dyDescent="0.2">
      <c r="A6" s="100" t="s">
        <v>32</v>
      </c>
      <c r="B6" s="101" t="s">
        <v>33</v>
      </c>
      <c r="C6" s="101" t="s">
        <v>34</v>
      </c>
      <c r="D6" s="101" t="s">
        <v>35</v>
      </c>
      <c r="E6" s="102" t="s">
        <v>36</v>
      </c>
      <c r="F6" s="101" t="s">
        <v>37</v>
      </c>
      <c r="G6" s="103" t="s">
        <v>38</v>
      </c>
      <c r="H6" s="104" t="s">
        <v>39</v>
      </c>
      <c r="I6" s="104" t="s">
        <v>40</v>
      </c>
      <c r="J6" s="104" t="s">
        <v>41</v>
      </c>
      <c r="K6" s="104" t="s">
        <v>42</v>
      </c>
    </row>
    <row r="7" spans="1:80" x14ac:dyDescent="0.2">
      <c r="A7" s="105" t="s">
        <v>43</v>
      </c>
      <c r="B7" s="106" t="s">
        <v>44</v>
      </c>
      <c r="C7" s="107" t="s">
        <v>45</v>
      </c>
      <c r="D7" s="108"/>
      <c r="E7" s="109"/>
      <c r="F7" s="109"/>
      <c r="G7" s="110"/>
      <c r="H7" s="111"/>
      <c r="I7" s="112"/>
      <c r="J7" s="113"/>
      <c r="K7" s="114"/>
      <c r="O7" s="115">
        <v>1</v>
      </c>
    </row>
    <row r="8" spans="1:80" x14ac:dyDescent="0.2">
      <c r="A8" s="116">
        <v>1</v>
      </c>
      <c r="B8" s="117" t="s">
        <v>180</v>
      </c>
      <c r="C8" s="118" t="s">
        <v>181</v>
      </c>
      <c r="D8" s="119" t="s">
        <v>53</v>
      </c>
      <c r="E8" s="120">
        <v>159.1618</v>
      </c>
      <c r="F8" s="120">
        <v>0</v>
      </c>
      <c r="G8" s="121">
        <f>E8*F8</f>
        <v>0</v>
      </c>
      <c r="H8" s="122">
        <v>0</v>
      </c>
      <c r="I8" s="123">
        <f>E8*H8</f>
        <v>0</v>
      </c>
      <c r="J8" s="122">
        <v>0</v>
      </c>
      <c r="K8" s="123">
        <f>E8*J8</f>
        <v>0</v>
      </c>
      <c r="O8" s="115">
        <v>2</v>
      </c>
      <c r="AA8" s="88">
        <v>1</v>
      </c>
      <c r="AB8" s="88">
        <v>1</v>
      </c>
      <c r="AC8" s="88">
        <v>1</v>
      </c>
      <c r="AZ8" s="88">
        <v>1</v>
      </c>
      <c r="BA8" s="88">
        <f>IF(AZ8=1,G8,0)</f>
        <v>0</v>
      </c>
      <c r="BB8" s="88">
        <f>IF(AZ8=2,G8,0)</f>
        <v>0</v>
      </c>
      <c r="BC8" s="88">
        <f>IF(AZ8=3,G8,0)</f>
        <v>0</v>
      </c>
      <c r="BD8" s="88">
        <f>IF(AZ8=4,G8,0)</f>
        <v>0</v>
      </c>
      <c r="BE8" s="88">
        <f>IF(AZ8=5,G8,0)</f>
        <v>0</v>
      </c>
      <c r="CA8" s="115">
        <v>1</v>
      </c>
      <c r="CB8" s="115">
        <v>1</v>
      </c>
    </row>
    <row r="9" spans="1:80" x14ac:dyDescent="0.2">
      <c r="A9" s="124"/>
      <c r="B9" s="127"/>
      <c r="C9" s="167" t="s">
        <v>182</v>
      </c>
      <c r="D9" s="168"/>
      <c r="E9" s="128">
        <v>0</v>
      </c>
      <c r="F9" s="129"/>
      <c r="G9" s="130"/>
      <c r="H9" s="131"/>
      <c r="I9" s="125"/>
      <c r="J9" s="132"/>
      <c r="K9" s="125"/>
      <c r="M9" s="126" t="s">
        <v>182</v>
      </c>
      <c r="O9" s="115"/>
    </row>
    <row r="10" spans="1:80" x14ac:dyDescent="0.2">
      <c r="A10" s="124"/>
      <c r="B10" s="127"/>
      <c r="C10" s="167" t="s">
        <v>57</v>
      </c>
      <c r="D10" s="168"/>
      <c r="E10" s="128">
        <v>0</v>
      </c>
      <c r="F10" s="129"/>
      <c r="G10" s="130"/>
      <c r="H10" s="131"/>
      <c r="I10" s="125"/>
      <c r="J10" s="132"/>
      <c r="K10" s="125"/>
      <c r="M10" s="126" t="s">
        <v>57</v>
      </c>
      <c r="O10" s="115"/>
    </row>
    <row r="11" spans="1:80" ht="33.75" x14ac:dyDescent="0.2">
      <c r="A11" s="124"/>
      <c r="B11" s="127"/>
      <c r="C11" s="167" t="s">
        <v>183</v>
      </c>
      <c r="D11" s="168"/>
      <c r="E11" s="128">
        <v>121.621</v>
      </c>
      <c r="F11" s="129"/>
      <c r="G11" s="130"/>
      <c r="H11" s="131"/>
      <c r="I11" s="125"/>
      <c r="J11" s="132"/>
      <c r="K11" s="125"/>
      <c r="M11" s="126" t="s">
        <v>183</v>
      </c>
      <c r="O11" s="115"/>
    </row>
    <row r="12" spans="1:80" x14ac:dyDescent="0.2">
      <c r="A12" s="124"/>
      <c r="B12" s="127"/>
      <c r="C12" s="167" t="s">
        <v>184</v>
      </c>
      <c r="D12" s="168"/>
      <c r="E12" s="128">
        <v>6.048</v>
      </c>
      <c r="F12" s="129"/>
      <c r="G12" s="130"/>
      <c r="H12" s="131"/>
      <c r="I12" s="125"/>
      <c r="J12" s="132"/>
      <c r="K12" s="125"/>
      <c r="M12" s="126" t="s">
        <v>184</v>
      </c>
      <c r="O12" s="115"/>
    </row>
    <row r="13" spans="1:80" x14ac:dyDescent="0.2">
      <c r="A13" s="124"/>
      <c r="B13" s="127"/>
      <c r="C13" s="167" t="s">
        <v>185</v>
      </c>
      <c r="D13" s="168"/>
      <c r="E13" s="128">
        <v>31.492799999999999</v>
      </c>
      <c r="F13" s="129"/>
      <c r="G13" s="130"/>
      <c r="H13" s="131"/>
      <c r="I13" s="125"/>
      <c r="J13" s="132"/>
      <c r="K13" s="125"/>
      <c r="M13" s="126" t="s">
        <v>185</v>
      </c>
      <c r="O13" s="115"/>
    </row>
    <row r="14" spans="1:80" x14ac:dyDescent="0.2">
      <c r="A14" s="116">
        <v>2</v>
      </c>
      <c r="B14" s="117" t="s">
        <v>59</v>
      </c>
      <c r="C14" s="118" t="s">
        <v>60</v>
      </c>
      <c r="D14" s="119" t="s">
        <v>53</v>
      </c>
      <c r="E14" s="120">
        <v>159.1618</v>
      </c>
      <c r="F14" s="120">
        <v>0</v>
      </c>
      <c r="G14" s="121">
        <f>E14*F14</f>
        <v>0</v>
      </c>
      <c r="H14" s="122">
        <v>0</v>
      </c>
      <c r="I14" s="123">
        <f>E14*H14</f>
        <v>0</v>
      </c>
      <c r="J14" s="122">
        <v>0</v>
      </c>
      <c r="K14" s="123">
        <f>E14*J14</f>
        <v>0</v>
      </c>
      <c r="O14" s="115">
        <v>2</v>
      </c>
      <c r="AA14" s="88">
        <v>1</v>
      </c>
      <c r="AB14" s="88">
        <v>1</v>
      </c>
      <c r="AC14" s="88">
        <v>1</v>
      </c>
      <c r="AZ14" s="88">
        <v>1</v>
      </c>
      <c r="BA14" s="88">
        <f>IF(AZ14=1,G14,0)</f>
        <v>0</v>
      </c>
      <c r="BB14" s="88">
        <f>IF(AZ14=2,G14,0)</f>
        <v>0</v>
      </c>
      <c r="BC14" s="88">
        <f>IF(AZ14=3,G14,0)</f>
        <v>0</v>
      </c>
      <c r="BD14" s="88">
        <f>IF(AZ14=4,G14,0)</f>
        <v>0</v>
      </c>
      <c r="BE14" s="88">
        <f>IF(AZ14=5,G14,0)</f>
        <v>0</v>
      </c>
      <c r="CA14" s="115">
        <v>1</v>
      </c>
      <c r="CB14" s="115">
        <v>1</v>
      </c>
    </row>
    <row r="15" spans="1:80" x14ac:dyDescent="0.2">
      <c r="A15" s="124"/>
      <c r="B15" s="127"/>
      <c r="C15" s="167" t="s">
        <v>182</v>
      </c>
      <c r="D15" s="168"/>
      <c r="E15" s="128">
        <v>0</v>
      </c>
      <c r="F15" s="129"/>
      <c r="G15" s="130"/>
      <c r="H15" s="131"/>
      <c r="I15" s="125"/>
      <c r="J15" s="132"/>
      <c r="K15" s="125"/>
      <c r="M15" s="126" t="s">
        <v>182</v>
      </c>
      <c r="O15" s="115"/>
    </row>
    <row r="16" spans="1:80" x14ac:dyDescent="0.2">
      <c r="A16" s="124"/>
      <c r="B16" s="127"/>
      <c r="C16" s="167" t="s">
        <v>57</v>
      </c>
      <c r="D16" s="168"/>
      <c r="E16" s="128">
        <v>0</v>
      </c>
      <c r="F16" s="129"/>
      <c r="G16" s="130"/>
      <c r="H16" s="131"/>
      <c r="I16" s="125"/>
      <c r="J16" s="132"/>
      <c r="K16" s="125"/>
      <c r="M16" s="126" t="s">
        <v>57</v>
      </c>
      <c r="O16" s="115"/>
    </row>
    <row r="17" spans="1:80" ht="33.75" x14ac:dyDescent="0.2">
      <c r="A17" s="124"/>
      <c r="B17" s="127"/>
      <c r="C17" s="167" t="s">
        <v>183</v>
      </c>
      <c r="D17" s="168"/>
      <c r="E17" s="128">
        <v>121.621</v>
      </c>
      <c r="F17" s="129"/>
      <c r="G17" s="130"/>
      <c r="H17" s="131"/>
      <c r="I17" s="125"/>
      <c r="J17" s="132"/>
      <c r="K17" s="125"/>
      <c r="M17" s="126" t="s">
        <v>183</v>
      </c>
      <c r="O17" s="115"/>
    </row>
    <row r="18" spans="1:80" x14ac:dyDescent="0.2">
      <c r="A18" s="124"/>
      <c r="B18" s="127"/>
      <c r="C18" s="167" t="s">
        <v>184</v>
      </c>
      <c r="D18" s="168"/>
      <c r="E18" s="128">
        <v>6.048</v>
      </c>
      <c r="F18" s="129"/>
      <c r="G18" s="130"/>
      <c r="H18" s="131"/>
      <c r="I18" s="125"/>
      <c r="J18" s="132"/>
      <c r="K18" s="125"/>
      <c r="M18" s="126" t="s">
        <v>184</v>
      </c>
      <c r="O18" s="115"/>
    </row>
    <row r="19" spans="1:80" x14ac:dyDescent="0.2">
      <c r="A19" s="124"/>
      <c r="B19" s="127"/>
      <c r="C19" s="167" t="s">
        <v>185</v>
      </c>
      <c r="D19" s="168"/>
      <c r="E19" s="128">
        <v>31.492799999999999</v>
      </c>
      <c r="F19" s="129"/>
      <c r="G19" s="130"/>
      <c r="H19" s="131"/>
      <c r="I19" s="125"/>
      <c r="J19" s="132"/>
      <c r="K19" s="125"/>
      <c r="M19" s="126" t="s">
        <v>185</v>
      </c>
      <c r="O19" s="115"/>
    </row>
    <row r="20" spans="1:80" x14ac:dyDescent="0.2">
      <c r="A20" s="116">
        <v>3</v>
      </c>
      <c r="B20" s="117" t="s">
        <v>67</v>
      </c>
      <c r="C20" s="118" t="s">
        <v>68</v>
      </c>
      <c r="D20" s="119" t="s">
        <v>53</v>
      </c>
      <c r="E20" s="120">
        <v>56.281599999999997</v>
      </c>
      <c r="F20" s="120">
        <v>0</v>
      </c>
      <c r="G20" s="121">
        <f>E20*F20</f>
        <v>0</v>
      </c>
      <c r="H20" s="122">
        <v>0</v>
      </c>
      <c r="I20" s="123">
        <f>E20*H20</f>
        <v>0</v>
      </c>
      <c r="J20" s="122">
        <v>0</v>
      </c>
      <c r="K20" s="123">
        <f>E20*J20</f>
        <v>0</v>
      </c>
      <c r="O20" s="115">
        <v>2</v>
      </c>
      <c r="AA20" s="88">
        <v>1</v>
      </c>
      <c r="AB20" s="88">
        <v>1</v>
      </c>
      <c r="AC20" s="88">
        <v>1</v>
      </c>
      <c r="AZ20" s="88">
        <v>1</v>
      </c>
      <c r="BA20" s="88">
        <f>IF(AZ20=1,G20,0)</f>
        <v>0</v>
      </c>
      <c r="BB20" s="88">
        <f>IF(AZ20=2,G20,0)</f>
        <v>0</v>
      </c>
      <c r="BC20" s="88">
        <f>IF(AZ20=3,G20,0)</f>
        <v>0</v>
      </c>
      <c r="BD20" s="88">
        <f>IF(AZ20=4,G20,0)</f>
        <v>0</v>
      </c>
      <c r="BE20" s="88">
        <f>IF(AZ20=5,G20,0)</f>
        <v>0</v>
      </c>
      <c r="CA20" s="115">
        <v>1</v>
      </c>
      <c r="CB20" s="115">
        <v>1</v>
      </c>
    </row>
    <row r="21" spans="1:80" x14ac:dyDescent="0.2">
      <c r="A21" s="124"/>
      <c r="B21" s="127"/>
      <c r="C21" s="167" t="s">
        <v>186</v>
      </c>
      <c r="D21" s="168"/>
      <c r="E21" s="128">
        <v>159.1618</v>
      </c>
      <c r="F21" s="129"/>
      <c r="G21" s="130"/>
      <c r="H21" s="131"/>
      <c r="I21" s="125"/>
      <c r="J21" s="132"/>
      <c r="K21" s="125"/>
      <c r="M21" s="126" t="s">
        <v>186</v>
      </c>
      <c r="O21" s="115"/>
    </row>
    <row r="22" spans="1:80" x14ac:dyDescent="0.2">
      <c r="A22" s="124"/>
      <c r="B22" s="127"/>
      <c r="C22" s="167" t="s">
        <v>187</v>
      </c>
      <c r="D22" s="168"/>
      <c r="E22" s="128">
        <v>-102.8802</v>
      </c>
      <c r="F22" s="129"/>
      <c r="G22" s="130"/>
      <c r="H22" s="131"/>
      <c r="I22" s="125"/>
      <c r="J22" s="132"/>
      <c r="K22" s="125"/>
      <c r="M22" s="126" t="s">
        <v>187</v>
      </c>
      <c r="O22" s="115"/>
    </row>
    <row r="23" spans="1:80" x14ac:dyDescent="0.2">
      <c r="A23" s="116">
        <v>4</v>
      </c>
      <c r="B23" s="117" t="s">
        <v>188</v>
      </c>
      <c r="C23" s="118" t="s">
        <v>189</v>
      </c>
      <c r="D23" s="119" t="s">
        <v>53</v>
      </c>
      <c r="E23" s="120">
        <v>56.281599999999997</v>
      </c>
      <c r="F23" s="120">
        <v>0</v>
      </c>
      <c r="G23" s="121">
        <f>E23*F23</f>
        <v>0</v>
      </c>
      <c r="H23" s="122">
        <v>0</v>
      </c>
      <c r="I23" s="123">
        <f>E23*H23</f>
        <v>0</v>
      </c>
      <c r="J23" s="122">
        <v>0</v>
      </c>
      <c r="K23" s="123">
        <f>E23*J23</f>
        <v>0</v>
      </c>
      <c r="O23" s="115">
        <v>2</v>
      </c>
      <c r="AA23" s="88">
        <v>1</v>
      </c>
      <c r="AB23" s="88">
        <v>1</v>
      </c>
      <c r="AC23" s="88">
        <v>1</v>
      </c>
      <c r="AZ23" s="88">
        <v>1</v>
      </c>
      <c r="BA23" s="88">
        <f>IF(AZ23=1,G23,0)</f>
        <v>0</v>
      </c>
      <c r="BB23" s="88">
        <f>IF(AZ23=2,G23,0)</f>
        <v>0</v>
      </c>
      <c r="BC23" s="88">
        <f>IF(AZ23=3,G23,0)</f>
        <v>0</v>
      </c>
      <c r="BD23" s="88">
        <f>IF(AZ23=4,G23,0)</f>
        <v>0</v>
      </c>
      <c r="BE23" s="88">
        <f>IF(AZ23=5,G23,0)</f>
        <v>0</v>
      </c>
      <c r="CA23" s="115">
        <v>1</v>
      </c>
      <c r="CB23" s="115">
        <v>1</v>
      </c>
    </row>
    <row r="24" spans="1:80" x14ac:dyDescent="0.2">
      <c r="A24" s="124"/>
      <c r="B24" s="127"/>
      <c r="C24" s="167" t="s">
        <v>186</v>
      </c>
      <c r="D24" s="168"/>
      <c r="E24" s="128">
        <v>159.1618</v>
      </c>
      <c r="F24" s="129"/>
      <c r="G24" s="130"/>
      <c r="H24" s="131"/>
      <c r="I24" s="125"/>
      <c r="J24" s="132"/>
      <c r="K24" s="125"/>
      <c r="M24" s="126" t="s">
        <v>186</v>
      </c>
      <c r="O24" s="115"/>
    </row>
    <row r="25" spans="1:80" x14ac:dyDescent="0.2">
      <c r="A25" s="124"/>
      <c r="B25" s="127"/>
      <c r="C25" s="167" t="s">
        <v>187</v>
      </c>
      <c r="D25" s="168"/>
      <c r="E25" s="128">
        <v>-102.8802</v>
      </c>
      <c r="F25" s="129"/>
      <c r="G25" s="130"/>
      <c r="H25" s="131"/>
      <c r="I25" s="125"/>
      <c r="J25" s="132"/>
      <c r="K25" s="125"/>
      <c r="M25" s="126" t="s">
        <v>187</v>
      </c>
      <c r="O25" s="115"/>
    </row>
    <row r="26" spans="1:80" x14ac:dyDescent="0.2">
      <c r="A26" s="116">
        <v>5</v>
      </c>
      <c r="B26" s="117" t="s">
        <v>190</v>
      </c>
      <c r="C26" s="118" t="s">
        <v>191</v>
      </c>
      <c r="D26" s="119" t="s">
        <v>53</v>
      </c>
      <c r="E26" s="120">
        <v>56.281599999999997</v>
      </c>
      <c r="F26" s="120">
        <v>0</v>
      </c>
      <c r="G26" s="121">
        <f>E26*F26</f>
        <v>0</v>
      </c>
      <c r="H26" s="122">
        <v>0</v>
      </c>
      <c r="I26" s="123">
        <f>E26*H26</f>
        <v>0</v>
      </c>
      <c r="J26" s="122">
        <v>0</v>
      </c>
      <c r="K26" s="123">
        <f>E26*J26</f>
        <v>0</v>
      </c>
      <c r="O26" s="115">
        <v>2</v>
      </c>
      <c r="AA26" s="88">
        <v>1</v>
      </c>
      <c r="AB26" s="88">
        <v>1</v>
      </c>
      <c r="AC26" s="88">
        <v>1</v>
      </c>
      <c r="AZ26" s="88">
        <v>1</v>
      </c>
      <c r="BA26" s="88">
        <f>IF(AZ26=1,G26,0)</f>
        <v>0</v>
      </c>
      <c r="BB26" s="88">
        <f>IF(AZ26=2,G26,0)</f>
        <v>0</v>
      </c>
      <c r="BC26" s="88">
        <f>IF(AZ26=3,G26,0)</f>
        <v>0</v>
      </c>
      <c r="BD26" s="88">
        <f>IF(AZ26=4,G26,0)</f>
        <v>0</v>
      </c>
      <c r="BE26" s="88">
        <f>IF(AZ26=5,G26,0)</f>
        <v>0</v>
      </c>
      <c r="CA26" s="115">
        <v>1</v>
      </c>
      <c r="CB26" s="115">
        <v>1</v>
      </c>
    </row>
    <row r="27" spans="1:80" x14ac:dyDescent="0.2">
      <c r="A27" s="124"/>
      <c r="B27" s="127"/>
      <c r="C27" s="167" t="s">
        <v>186</v>
      </c>
      <c r="D27" s="168"/>
      <c r="E27" s="128">
        <v>159.1618</v>
      </c>
      <c r="F27" s="129"/>
      <c r="G27" s="130"/>
      <c r="H27" s="131"/>
      <c r="I27" s="125"/>
      <c r="J27" s="132"/>
      <c r="K27" s="125"/>
      <c r="M27" s="126" t="s">
        <v>186</v>
      </c>
      <c r="O27" s="115"/>
    </row>
    <row r="28" spans="1:80" x14ac:dyDescent="0.2">
      <c r="A28" s="124"/>
      <c r="B28" s="127"/>
      <c r="C28" s="167" t="s">
        <v>187</v>
      </c>
      <c r="D28" s="168"/>
      <c r="E28" s="128">
        <v>-102.8802</v>
      </c>
      <c r="F28" s="129"/>
      <c r="G28" s="130"/>
      <c r="H28" s="131"/>
      <c r="I28" s="125"/>
      <c r="J28" s="132"/>
      <c r="K28" s="125"/>
      <c r="M28" s="126" t="s">
        <v>187</v>
      </c>
      <c r="O28" s="115"/>
    </row>
    <row r="29" spans="1:80" x14ac:dyDescent="0.2">
      <c r="A29" s="116">
        <v>6</v>
      </c>
      <c r="B29" s="117" t="s">
        <v>76</v>
      </c>
      <c r="C29" s="118" t="s">
        <v>77</v>
      </c>
      <c r="D29" s="119" t="s">
        <v>78</v>
      </c>
      <c r="E29" s="120">
        <v>111.71899999999999</v>
      </c>
      <c r="F29" s="120">
        <v>0</v>
      </c>
      <c r="G29" s="121">
        <f>E29*F29</f>
        <v>0</v>
      </c>
      <c r="H29" s="122">
        <v>0</v>
      </c>
      <c r="I29" s="123">
        <f>E29*H29</f>
        <v>0</v>
      </c>
      <c r="J29" s="122">
        <v>0</v>
      </c>
      <c r="K29" s="123">
        <f>E29*J29</f>
        <v>0</v>
      </c>
      <c r="O29" s="115">
        <v>2</v>
      </c>
      <c r="AA29" s="88">
        <v>1</v>
      </c>
      <c r="AB29" s="88">
        <v>1</v>
      </c>
      <c r="AC29" s="88">
        <v>1</v>
      </c>
      <c r="AZ29" s="88">
        <v>1</v>
      </c>
      <c r="BA29" s="88">
        <f>IF(AZ29=1,G29,0)</f>
        <v>0</v>
      </c>
      <c r="BB29" s="88">
        <f>IF(AZ29=2,G29,0)</f>
        <v>0</v>
      </c>
      <c r="BC29" s="88">
        <f>IF(AZ29=3,G29,0)</f>
        <v>0</v>
      </c>
      <c r="BD29" s="88">
        <f>IF(AZ29=4,G29,0)</f>
        <v>0</v>
      </c>
      <c r="BE29" s="88">
        <f>IF(AZ29=5,G29,0)</f>
        <v>0</v>
      </c>
      <c r="CA29" s="115">
        <v>1</v>
      </c>
      <c r="CB29" s="115">
        <v>1</v>
      </c>
    </row>
    <row r="30" spans="1:80" x14ac:dyDescent="0.2">
      <c r="A30" s="124"/>
      <c r="B30" s="127"/>
      <c r="C30" s="167" t="s">
        <v>192</v>
      </c>
      <c r="D30" s="168"/>
      <c r="E30" s="128">
        <v>315.93619999999999</v>
      </c>
      <c r="F30" s="129"/>
      <c r="G30" s="130"/>
      <c r="H30" s="131"/>
      <c r="I30" s="125"/>
      <c r="J30" s="132"/>
      <c r="K30" s="125"/>
      <c r="M30" s="126" t="s">
        <v>192</v>
      </c>
      <c r="O30" s="115"/>
    </row>
    <row r="31" spans="1:80" x14ac:dyDescent="0.2">
      <c r="A31" s="124"/>
      <c r="B31" s="127"/>
      <c r="C31" s="167" t="s">
        <v>193</v>
      </c>
      <c r="D31" s="168"/>
      <c r="E31" s="128">
        <v>-204.21719999999999</v>
      </c>
      <c r="F31" s="129"/>
      <c r="G31" s="130"/>
      <c r="H31" s="131"/>
      <c r="I31" s="125"/>
      <c r="J31" s="132"/>
      <c r="K31" s="125"/>
      <c r="M31" s="126" t="s">
        <v>193</v>
      </c>
      <c r="O31" s="115"/>
    </row>
    <row r="32" spans="1:80" x14ac:dyDescent="0.2">
      <c r="A32" s="116">
        <v>7</v>
      </c>
      <c r="B32" s="117" t="s">
        <v>82</v>
      </c>
      <c r="C32" s="118" t="s">
        <v>83</v>
      </c>
      <c r="D32" s="119" t="s">
        <v>53</v>
      </c>
      <c r="E32" s="120">
        <v>102.8802</v>
      </c>
      <c r="F32" s="120">
        <v>0</v>
      </c>
      <c r="G32" s="121">
        <f>E32*F32</f>
        <v>0</v>
      </c>
      <c r="H32" s="122">
        <v>0</v>
      </c>
      <c r="I32" s="123">
        <f>E32*H32</f>
        <v>0</v>
      </c>
      <c r="J32" s="122">
        <v>0</v>
      </c>
      <c r="K32" s="123">
        <f>E32*J32</f>
        <v>0</v>
      </c>
      <c r="O32" s="115">
        <v>2</v>
      </c>
      <c r="AA32" s="88">
        <v>1</v>
      </c>
      <c r="AB32" s="88">
        <v>1</v>
      </c>
      <c r="AC32" s="88">
        <v>1</v>
      </c>
      <c r="AZ32" s="88">
        <v>1</v>
      </c>
      <c r="BA32" s="88">
        <f>IF(AZ32=1,G32,0)</f>
        <v>0</v>
      </c>
      <c r="BB32" s="88">
        <f>IF(AZ32=2,G32,0)</f>
        <v>0</v>
      </c>
      <c r="BC32" s="88">
        <f>IF(AZ32=3,G32,0)</f>
        <v>0</v>
      </c>
      <c r="BD32" s="88">
        <f>IF(AZ32=4,G32,0)</f>
        <v>0</v>
      </c>
      <c r="BE32" s="88">
        <f>IF(AZ32=5,G32,0)</f>
        <v>0</v>
      </c>
      <c r="CA32" s="115">
        <v>1</v>
      </c>
      <c r="CB32" s="115">
        <v>1</v>
      </c>
    </row>
    <row r="33" spans="1:80" x14ac:dyDescent="0.2">
      <c r="A33" s="124"/>
      <c r="B33" s="127"/>
      <c r="C33" s="167" t="s">
        <v>182</v>
      </c>
      <c r="D33" s="168"/>
      <c r="E33" s="128">
        <v>0</v>
      </c>
      <c r="F33" s="129"/>
      <c r="G33" s="130"/>
      <c r="H33" s="131"/>
      <c r="I33" s="125"/>
      <c r="J33" s="132"/>
      <c r="K33" s="125"/>
      <c r="M33" s="126" t="s">
        <v>182</v>
      </c>
      <c r="O33" s="115"/>
    </row>
    <row r="34" spans="1:80" x14ac:dyDescent="0.2">
      <c r="A34" s="124"/>
      <c r="B34" s="127"/>
      <c r="C34" s="167" t="s">
        <v>57</v>
      </c>
      <c r="D34" s="168"/>
      <c r="E34" s="128">
        <v>0</v>
      </c>
      <c r="F34" s="129"/>
      <c r="G34" s="130"/>
      <c r="H34" s="131"/>
      <c r="I34" s="125"/>
      <c r="J34" s="132"/>
      <c r="K34" s="125"/>
      <c r="M34" s="126" t="s">
        <v>57</v>
      </c>
      <c r="O34" s="115"/>
    </row>
    <row r="35" spans="1:80" ht="56.25" x14ac:dyDescent="0.2">
      <c r="A35" s="124"/>
      <c r="B35" s="127"/>
      <c r="C35" s="167" t="s">
        <v>194</v>
      </c>
      <c r="D35" s="168"/>
      <c r="E35" s="128">
        <v>78.347399999999993</v>
      </c>
      <c r="F35" s="129"/>
      <c r="G35" s="130"/>
      <c r="H35" s="131"/>
      <c r="I35" s="125"/>
      <c r="J35" s="132"/>
      <c r="K35" s="125"/>
      <c r="M35" s="126" t="s">
        <v>194</v>
      </c>
      <c r="O35" s="115"/>
    </row>
    <row r="36" spans="1:80" x14ac:dyDescent="0.2">
      <c r="A36" s="124"/>
      <c r="B36" s="127"/>
      <c r="C36" s="167" t="s">
        <v>195</v>
      </c>
      <c r="D36" s="168"/>
      <c r="E36" s="128">
        <v>4.7039999999999997</v>
      </c>
      <c r="F36" s="129"/>
      <c r="G36" s="130"/>
      <c r="H36" s="131"/>
      <c r="I36" s="125"/>
      <c r="J36" s="132"/>
      <c r="K36" s="125"/>
      <c r="M36" s="126" t="s">
        <v>195</v>
      </c>
      <c r="O36" s="115"/>
    </row>
    <row r="37" spans="1:80" ht="22.5" x14ac:dyDescent="0.2">
      <c r="A37" s="124"/>
      <c r="B37" s="127"/>
      <c r="C37" s="167" t="s">
        <v>196</v>
      </c>
      <c r="D37" s="168"/>
      <c r="E37" s="128">
        <v>19.828800000000001</v>
      </c>
      <c r="F37" s="129"/>
      <c r="G37" s="130"/>
      <c r="H37" s="131"/>
      <c r="I37" s="125"/>
      <c r="J37" s="132"/>
      <c r="K37" s="125"/>
      <c r="M37" s="126" t="s">
        <v>196</v>
      </c>
      <c r="O37" s="115"/>
    </row>
    <row r="38" spans="1:80" x14ac:dyDescent="0.2">
      <c r="A38" s="116">
        <v>8</v>
      </c>
      <c r="B38" s="117" t="s">
        <v>86</v>
      </c>
      <c r="C38" s="118" t="s">
        <v>87</v>
      </c>
      <c r="D38" s="119" t="s">
        <v>88</v>
      </c>
      <c r="E38" s="120">
        <v>328.4504</v>
      </c>
      <c r="F38" s="120">
        <v>0</v>
      </c>
      <c r="G38" s="121">
        <f>E38*F38</f>
        <v>0</v>
      </c>
      <c r="H38" s="122">
        <v>0</v>
      </c>
      <c r="I38" s="123">
        <f>E38*H38</f>
        <v>0</v>
      </c>
      <c r="J38" s="122">
        <v>0</v>
      </c>
      <c r="K38" s="123">
        <f>E38*J38</f>
        <v>0</v>
      </c>
      <c r="O38" s="115">
        <v>2</v>
      </c>
      <c r="AA38" s="88">
        <v>1</v>
      </c>
      <c r="AB38" s="88">
        <v>1</v>
      </c>
      <c r="AC38" s="88">
        <v>1</v>
      </c>
      <c r="AZ38" s="88">
        <v>1</v>
      </c>
      <c r="BA38" s="88">
        <f>IF(AZ38=1,G38,0)</f>
        <v>0</v>
      </c>
      <c r="BB38" s="88">
        <f>IF(AZ38=2,G38,0)</f>
        <v>0</v>
      </c>
      <c r="BC38" s="88">
        <f>IF(AZ38=3,G38,0)</f>
        <v>0</v>
      </c>
      <c r="BD38" s="88">
        <f>IF(AZ38=4,G38,0)</f>
        <v>0</v>
      </c>
      <c r="BE38" s="88">
        <f>IF(AZ38=5,G38,0)</f>
        <v>0</v>
      </c>
      <c r="CA38" s="115">
        <v>1</v>
      </c>
      <c r="CB38" s="115">
        <v>1</v>
      </c>
    </row>
    <row r="39" spans="1:80" x14ac:dyDescent="0.2">
      <c r="A39" s="124"/>
      <c r="B39" s="127"/>
      <c r="C39" s="167" t="s">
        <v>197</v>
      </c>
      <c r="D39" s="168"/>
      <c r="E39" s="128">
        <v>0</v>
      </c>
      <c r="F39" s="129"/>
      <c r="G39" s="130"/>
      <c r="H39" s="131"/>
      <c r="I39" s="125"/>
      <c r="J39" s="132"/>
      <c r="K39" s="125"/>
      <c r="M39" s="126" t="s">
        <v>197</v>
      </c>
      <c r="O39" s="115"/>
    </row>
    <row r="40" spans="1:80" ht="22.5" x14ac:dyDescent="0.2">
      <c r="A40" s="124"/>
      <c r="B40" s="127"/>
      <c r="C40" s="167" t="s">
        <v>198</v>
      </c>
      <c r="D40" s="168"/>
      <c r="E40" s="128">
        <v>328.4504</v>
      </c>
      <c r="F40" s="129"/>
      <c r="G40" s="130"/>
      <c r="H40" s="131"/>
      <c r="I40" s="125"/>
      <c r="J40" s="132"/>
      <c r="K40" s="125"/>
      <c r="M40" s="126" t="s">
        <v>198</v>
      </c>
      <c r="O40" s="115"/>
    </row>
    <row r="41" spans="1:80" x14ac:dyDescent="0.2">
      <c r="A41" s="133"/>
      <c r="B41" s="134" t="s">
        <v>46</v>
      </c>
      <c r="C41" s="135" t="s">
        <v>54</v>
      </c>
      <c r="D41" s="136"/>
      <c r="E41" s="137"/>
      <c r="F41" s="138"/>
      <c r="G41" s="139">
        <f>SUM(G7:G40)</f>
        <v>0</v>
      </c>
      <c r="H41" s="140"/>
      <c r="I41" s="141">
        <f>SUM(I7:I40)</f>
        <v>0</v>
      </c>
      <c r="J41" s="140"/>
      <c r="K41" s="141">
        <f>SUM(K7:K40)</f>
        <v>0</v>
      </c>
      <c r="O41" s="115">
        <v>4</v>
      </c>
      <c r="BA41" s="142">
        <f>SUM(BA7:BA40)</f>
        <v>0</v>
      </c>
      <c r="BB41" s="142">
        <f>SUM(BB7:BB40)</f>
        <v>0</v>
      </c>
      <c r="BC41" s="142">
        <f>SUM(BC7:BC40)</f>
        <v>0</v>
      </c>
      <c r="BD41" s="142">
        <f>SUM(BD7:BD40)</f>
        <v>0</v>
      </c>
      <c r="BE41" s="142">
        <f>SUM(BE7:BE40)</f>
        <v>0</v>
      </c>
    </row>
    <row r="42" spans="1:80" x14ac:dyDescent="0.2">
      <c r="E42" s="88"/>
    </row>
    <row r="43" spans="1:80" x14ac:dyDescent="0.2">
      <c r="E43" s="88"/>
    </row>
    <row r="44" spans="1:80" x14ac:dyDescent="0.2">
      <c r="E44" s="88"/>
    </row>
    <row r="45" spans="1:80" x14ac:dyDescent="0.2">
      <c r="E45" s="88"/>
    </row>
    <row r="46" spans="1:80" x14ac:dyDescent="0.2">
      <c r="E46" s="88"/>
    </row>
    <row r="47" spans="1:80" x14ac:dyDescent="0.2">
      <c r="E47" s="88"/>
    </row>
    <row r="48" spans="1:80" x14ac:dyDescent="0.2">
      <c r="E48" s="88"/>
    </row>
    <row r="49" spans="1:7" x14ac:dyDescent="0.2">
      <c r="E49" s="88"/>
    </row>
    <row r="50" spans="1:7" x14ac:dyDescent="0.2">
      <c r="E50" s="88"/>
    </row>
    <row r="51" spans="1:7" x14ac:dyDescent="0.2">
      <c r="E51" s="88"/>
    </row>
    <row r="52" spans="1:7" x14ac:dyDescent="0.2">
      <c r="E52" s="88"/>
    </row>
    <row r="53" spans="1:7" x14ac:dyDescent="0.2">
      <c r="E53" s="88"/>
    </row>
    <row r="54" spans="1:7" x14ac:dyDescent="0.2">
      <c r="E54" s="88"/>
    </row>
    <row r="55" spans="1:7" x14ac:dyDescent="0.2">
      <c r="E55" s="88"/>
    </row>
    <row r="56" spans="1:7" x14ac:dyDescent="0.2">
      <c r="E56" s="88"/>
    </row>
    <row r="57" spans="1:7" x14ac:dyDescent="0.2">
      <c r="E57" s="88"/>
    </row>
    <row r="58" spans="1:7" x14ac:dyDescent="0.2">
      <c r="E58" s="88"/>
    </row>
    <row r="59" spans="1:7" x14ac:dyDescent="0.2">
      <c r="E59" s="88"/>
    </row>
    <row r="60" spans="1:7" x14ac:dyDescent="0.2">
      <c r="E60" s="88"/>
    </row>
    <row r="61" spans="1:7" x14ac:dyDescent="0.2">
      <c r="E61" s="88"/>
    </row>
    <row r="62" spans="1:7" x14ac:dyDescent="0.2">
      <c r="E62" s="88"/>
    </row>
    <row r="63" spans="1:7" x14ac:dyDescent="0.2">
      <c r="E63" s="88"/>
    </row>
    <row r="64" spans="1:7" x14ac:dyDescent="0.2">
      <c r="A64" s="132"/>
      <c r="B64" s="132"/>
      <c r="C64" s="132"/>
      <c r="D64" s="132"/>
      <c r="E64" s="132"/>
      <c r="F64" s="132"/>
      <c r="G64" s="132"/>
    </row>
    <row r="65" spans="1:7" x14ac:dyDescent="0.2">
      <c r="A65" s="132"/>
      <c r="B65" s="132"/>
      <c r="C65" s="132"/>
      <c r="D65" s="132"/>
      <c r="E65" s="132"/>
      <c r="F65" s="132"/>
      <c r="G65" s="132"/>
    </row>
    <row r="66" spans="1:7" x14ac:dyDescent="0.2">
      <c r="A66" s="132"/>
      <c r="B66" s="132"/>
      <c r="C66" s="132"/>
      <c r="D66" s="132"/>
      <c r="E66" s="132"/>
      <c r="F66" s="132"/>
      <c r="G66" s="132"/>
    </row>
    <row r="67" spans="1:7" x14ac:dyDescent="0.2">
      <c r="A67" s="132"/>
      <c r="B67" s="132"/>
      <c r="C67" s="132"/>
      <c r="D67" s="132"/>
      <c r="E67" s="132"/>
      <c r="F67" s="132"/>
      <c r="G67" s="132"/>
    </row>
    <row r="68" spans="1:7" x14ac:dyDescent="0.2">
      <c r="E68" s="88"/>
    </row>
    <row r="69" spans="1:7" x14ac:dyDescent="0.2">
      <c r="E69" s="88"/>
    </row>
    <row r="70" spans="1:7" x14ac:dyDescent="0.2">
      <c r="E70" s="88"/>
    </row>
    <row r="71" spans="1:7" x14ac:dyDescent="0.2">
      <c r="E71" s="88"/>
    </row>
    <row r="72" spans="1:7" x14ac:dyDescent="0.2">
      <c r="E72" s="88"/>
    </row>
    <row r="73" spans="1:7" x14ac:dyDescent="0.2">
      <c r="E73" s="88"/>
    </row>
    <row r="74" spans="1:7" x14ac:dyDescent="0.2">
      <c r="E74" s="88"/>
    </row>
    <row r="75" spans="1:7" x14ac:dyDescent="0.2">
      <c r="E75" s="88"/>
    </row>
    <row r="76" spans="1:7" x14ac:dyDescent="0.2">
      <c r="E76" s="88"/>
    </row>
    <row r="77" spans="1:7" x14ac:dyDescent="0.2">
      <c r="E77" s="88"/>
    </row>
    <row r="78" spans="1:7" x14ac:dyDescent="0.2">
      <c r="E78" s="88"/>
    </row>
    <row r="79" spans="1:7" x14ac:dyDescent="0.2">
      <c r="E79" s="88"/>
    </row>
    <row r="80" spans="1:7" x14ac:dyDescent="0.2">
      <c r="E80" s="88"/>
    </row>
    <row r="81" spans="5:5" x14ac:dyDescent="0.2">
      <c r="E81" s="88"/>
    </row>
    <row r="82" spans="5:5" x14ac:dyDescent="0.2">
      <c r="E82" s="88"/>
    </row>
    <row r="83" spans="5:5" x14ac:dyDescent="0.2">
      <c r="E83" s="88"/>
    </row>
    <row r="84" spans="5:5" x14ac:dyDescent="0.2">
      <c r="E84" s="88"/>
    </row>
    <row r="85" spans="5:5" x14ac:dyDescent="0.2">
      <c r="E85" s="88"/>
    </row>
    <row r="86" spans="5:5" x14ac:dyDescent="0.2">
      <c r="E86" s="88"/>
    </row>
    <row r="87" spans="5:5" x14ac:dyDescent="0.2">
      <c r="E87" s="88"/>
    </row>
    <row r="88" spans="5:5" x14ac:dyDescent="0.2">
      <c r="E88" s="88"/>
    </row>
    <row r="89" spans="5:5" x14ac:dyDescent="0.2">
      <c r="E89" s="88"/>
    </row>
    <row r="90" spans="5:5" x14ac:dyDescent="0.2">
      <c r="E90" s="88"/>
    </row>
    <row r="91" spans="5:5" x14ac:dyDescent="0.2">
      <c r="E91" s="88"/>
    </row>
    <row r="92" spans="5:5" x14ac:dyDescent="0.2">
      <c r="E92" s="88"/>
    </row>
    <row r="93" spans="5:5" x14ac:dyDescent="0.2">
      <c r="E93" s="88"/>
    </row>
    <row r="94" spans="5:5" x14ac:dyDescent="0.2">
      <c r="E94" s="88"/>
    </row>
    <row r="95" spans="5:5" x14ac:dyDescent="0.2">
      <c r="E95" s="88"/>
    </row>
    <row r="96" spans="5:5" x14ac:dyDescent="0.2">
      <c r="E96" s="88"/>
    </row>
    <row r="97" spans="1:7" x14ac:dyDescent="0.2">
      <c r="E97" s="88"/>
    </row>
    <row r="98" spans="1:7" x14ac:dyDescent="0.2">
      <c r="E98" s="88"/>
    </row>
    <row r="99" spans="1:7" x14ac:dyDescent="0.2">
      <c r="A99" s="143"/>
      <c r="B99" s="143"/>
    </row>
    <row r="100" spans="1:7" x14ac:dyDescent="0.2">
      <c r="A100" s="132"/>
      <c r="B100" s="132"/>
      <c r="C100" s="144"/>
      <c r="D100" s="144"/>
      <c r="E100" s="145"/>
      <c r="F100" s="144"/>
      <c r="G100" s="146"/>
    </row>
    <row r="101" spans="1:7" x14ac:dyDescent="0.2">
      <c r="A101" s="147"/>
      <c r="B101" s="147"/>
      <c r="C101" s="132"/>
      <c r="D101" s="132"/>
      <c r="E101" s="148"/>
      <c r="F101" s="132"/>
      <c r="G101" s="132"/>
    </row>
    <row r="102" spans="1:7" x14ac:dyDescent="0.2">
      <c r="A102" s="132"/>
      <c r="B102" s="132"/>
      <c r="C102" s="132"/>
      <c r="D102" s="132"/>
      <c r="E102" s="148"/>
      <c r="F102" s="132"/>
      <c r="G102" s="132"/>
    </row>
    <row r="103" spans="1:7" x14ac:dyDescent="0.2">
      <c r="A103" s="132"/>
      <c r="B103" s="132"/>
      <c r="C103" s="132"/>
      <c r="D103" s="132"/>
      <c r="E103" s="148"/>
      <c r="F103" s="132"/>
      <c r="G103" s="132"/>
    </row>
    <row r="104" spans="1:7" x14ac:dyDescent="0.2">
      <c r="A104" s="132"/>
      <c r="B104" s="132"/>
      <c r="C104" s="132"/>
      <c r="D104" s="132"/>
      <c r="E104" s="148"/>
      <c r="F104" s="132"/>
      <c r="G104" s="132"/>
    </row>
    <row r="105" spans="1:7" x14ac:dyDescent="0.2">
      <c r="A105" s="132"/>
      <c r="B105" s="132"/>
      <c r="C105" s="132"/>
      <c r="D105" s="132"/>
      <c r="E105" s="148"/>
      <c r="F105" s="132"/>
      <c r="G105" s="132"/>
    </row>
    <row r="106" spans="1:7" x14ac:dyDescent="0.2">
      <c r="A106" s="132"/>
      <c r="B106" s="132"/>
      <c r="C106" s="132"/>
      <c r="D106" s="132"/>
      <c r="E106" s="148"/>
      <c r="F106" s="132"/>
      <c r="G106" s="132"/>
    </row>
    <row r="107" spans="1:7" x14ac:dyDescent="0.2">
      <c r="A107" s="132"/>
      <c r="B107" s="132"/>
      <c r="C107" s="132"/>
      <c r="D107" s="132"/>
      <c r="E107" s="148"/>
      <c r="F107" s="132"/>
      <c r="G107" s="132"/>
    </row>
    <row r="108" spans="1:7" x14ac:dyDescent="0.2">
      <c r="A108" s="132"/>
      <c r="B108" s="132"/>
      <c r="C108" s="132"/>
      <c r="D108" s="132"/>
      <c r="E108" s="148"/>
      <c r="F108" s="132"/>
      <c r="G108" s="132"/>
    </row>
    <row r="109" spans="1:7" x14ac:dyDescent="0.2">
      <c r="A109" s="132"/>
      <c r="B109" s="132"/>
      <c r="C109" s="132"/>
      <c r="D109" s="132"/>
      <c r="E109" s="148"/>
      <c r="F109" s="132"/>
      <c r="G109" s="132"/>
    </row>
    <row r="110" spans="1:7" x14ac:dyDescent="0.2">
      <c r="A110" s="132"/>
      <c r="B110" s="132"/>
      <c r="C110" s="132"/>
      <c r="D110" s="132"/>
      <c r="E110" s="148"/>
      <c r="F110" s="132"/>
      <c r="G110" s="132"/>
    </row>
    <row r="111" spans="1:7" x14ac:dyDescent="0.2">
      <c r="A111" s="132"/>
      <c r="B111" s="132"/>
      <c r="C111" s="132"/>
      <c r="D111" s="132"/>
      <c r="E111" s="148"/>
      <c r="F111" s="132"/>
      <c r="G111" s="132"/>
    </row>
    <row r="112" spans="1:7" x14ac:dyDescent="0.2">
      <c r="A112" s="132"/>
      <c r="B112" s="132"/>
      <c r="C112" s="132"/>
      <c r="D112" s="132"/>
      <c r="E112" s="148"/>
      <c r="F112" s="132"/>
      <c r="G112" s="132"/>
    </row>
    <row r="113" spans="1:7" x14ac:dyDescent="0.2">
      <c r="A113" s="132"/>
      <c r="B113" s="132"/>
      <c r="C113" s="132"/>
      <c r="D113" s="132"/>
      <c r="E113" s="148"/>
      <c r="F113" s="132"/>
      <c r="G113" s="132"/>
    </row>
  </sheetData>
  <mergeCells count="29">
    <mergeCell ref="C30:D30"/>
    <mergeCell ref="C31:D31"/>
    <mergeCell ref="C33:D33"/>
    <mergeCell ref="C34:D34"/>
    <mergeCell ref="C35:D35"/>
    <mergeCell ref="C36:D36"/>
    <mergeCell ref="C21:D21"/>
    <mergeCell ref="C22:D22"/>
    <mergeCell ref="C24:D24"/>
    <mergeCell ref="C25:D25"/>
    <mergeCell ref="C27:D27"/>
    <mergeCell ref="C28:D28"/>
    <mergeCell ref="C13:D13"/>
    <mergeCell ref="C15:D15"/>
    <mergeCell ref="C16:D16"/>
    <mergeCell ref="C17:D17"/>
    <mergeCell ref="C18:D18"/>
    <mergeCell ref="C19:D19"/>
    <mergeCell ref="A1:G1"/>
    <mergeCell ref="A3:B3"/>
    <mergeCell ref="A4:B4"/>
    <mergeCell ref="E4:G4"/>
    <mergeCell ref="C9:D9"/>
    <mergeCell ref="C10:D10"/>
    <mergeCell ref="C11:D11"/>
    <mergeCell ref="C12:D12"/>
    <mergeCell ref="C37:D37"/>
    <mergeCell ref="C39:D39"/>
    <mergeCell ref="C40:D40"/>
  </mergeCells>
  <printOptions horizontalCentered="1" gridLinesSet="0"/>
  <pageMargins left="0.59055118110236227" right="0.39370078740157483" top="0.59055118110236227" bottom="0.98425196850393704" header="0.19685039370078741" footer="0.51181102362204722"/>
  <pageSetup paperSize="9" orientation="landscape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4"/>
  <dimension ref="A1:CB117"/>
  <sheetViews>
    <sheetView showGridLines="0" showZeros="0" topLeftCell="A7" zoomScaleSheetLayoutView="100" workbookViewId="0">
      <selection activeCell="F54" sqref="F54"/>
    </sheetView>
  </sheetViews>
  <sheetFormatPr defaultRowHeight="12.75" x14ac:dyDescent="0.2"/>
  <cols>
    <col min="1" max="1" width="4.42578125" style="88" customWidth="1"/>
    <col min="2" max="2" width="11.5703125" style="88" customWidth="1"/>
    <col min="3" max="3" width="40.42578125" style="88" customWidth="1"/>
    <col min="4" max="4" width="5.5703125" style="88" customWidth="1"/>
    <col min="5" max="5" width="8.5703125" style="98" customWidth="1"/>
    <col min="6" max="6" width="9.85546875" style="88" customWidth="1"/>
    <col min="7" max="7" width="13.85546875" style="88" customWidth="1"/>
    <col min="8" max="8" width="11.7109375" style="88" customWidth="1"/>
    <col min="9" max="9" width="11.5703125" style="88" customWidth="1"/>
    <col min="10" max="10" width="11" style="88" customWidth="1"/>
    <col min="11" max="11" width="10.42578125" style="88" customWidth="1"/>
    <col min="12" max="12" width="75.42578125" style="88" customWidth="1"/>
    <col min="13" max="13" width="45.28515625" style="88" customWidth="1"/>
    <col min="14" max="16384" width="9.140625" style="88"/>
  </cols>
  <sheetData>
    <row r="1" spans="1:80" ht="15.75" x14ac:dyDescent="0.25">
      <c r="A1" s="162" t="s">
        <v>335</v>
      </c>
      <c r="B1" s="162"/>
      <c r="C1" s="162"/>
      <c r="D1" s="162"/>
      <c r="E1" s="162"/>
      <c r="F1" s="162"/>
      <c r="G1" s="162"/>
    </row>
    <row r="2" spans="1:80" ht="14.25" customHeight="1" thickBot="1" x14ac:dyDescent="0.25">
      <c r="B2" s="89"/>
      <c r="C2" s="90"/>
      <c r="D2" s="90"/>
      <c r="E2" s="91"/>
      <c r="F2" s="90"/>
      <c r="G2" s="90"/>
    </row>
    <row r="3" spans="1:80" ht="13.5" thickTop="1" x14ac:dyDescent="0.2">
      <c r="A3" s="159" t="s">
        <v>2</v>
      </c>
      <c r="B3" s="160"/>
      <c r="C3" s="86" t="s">
        <v>49</v>
      </c>
      <c r="D3" s="92"/>
      <c r="E3" s="93" t="s">
        <v>31</v>
      </c>
      <c r="F3" s="94" t="e">
        <f>#REF!</f>
        <v>#REF!</v>
      </c>
      <c r="G3" s="95"/>
    </row>
    <row r="4" spans="1:80" ht="13.5" thickBot="1" x14ac:dyDescent="0.25">
      <c r="A4" s="163" t="s">
        <v>30</v>
      </c>
      <c r="B4" s="161"/>
      <c r="C4" s="87" t="s">
        <v>206</v>
      </c>
      <c r="D4" s="96"/>
      <c r="E4" s="164" t="e">
        <f>#REF!</f>
        <v>#REF!</v>
      </c>
      <c r="F4" s="165"/>
      <c r="G4" s="166"/>
    </row>
    <row r="5" spans="1:80" ht="13.5" thickTop="1" x14ac:dyDescent="0.2">
      <c r="A5" s="97"/>
      <c r="G5" s="99"/>
    </row>
    <row r="6" spans="1:80" ht="27" customHeight="1" x14ac:dyDescent="0.2">
      <c r="A6" s="100" t="s">
        <v>32</v>
      </c>
      <c r="B6" s="101" t="s">
        <v>33</v>
      </c>
      <c r="C6" s="101" t="s">
        <v>34</v>
      </c>
      <c r="D6" s="101" t="s">
        <v>35</v>
      </c>
      <c r="E6" s="102" t="s">
        <v>36</v>
      </c>
      <c r="F6" s="101" t="s">
        <v>37</v>
      </c>
      <c r="G6" s="103" t="s">
        <v>38</v>
      </c>
      <c r="H6" s="104" t="s">
        <v>39</v>
      </c>
      <c r="I6" s="104" t="s">
        <v>40</v>
      </c>
      <c r="J6" s="104" t="s">
        <v>41</v>
      </c>
      <c r="K6" s="104" t="s">
        <v>42</v>
      </c>
    </row>
    <row r="7" spans="1:80" x14ac:dyDescent="0.2">
      <c r="A7" s="105" t="s">
        <v>43</v>
      </c>
      <c r="B7" s="106" t="s">
        <v>44</v>
      </c>
      <c r="C7" s="107" t="s">
        <v>45</v>
      </c>
      <c r="D7" s="108"/>
      <c r="E7" s="109"/>
      <c r="F7" s="109"/>
      <c r="G7" s="110"/>
      <c r="H7" s="111"/>
      <c r="I7" s="112"/>
      <c r="J7" s="113"/>
      <c r="K7" s="114"/>
      <c r="O7" s="115">
        <v>1</v>
      </c>
    </row>
    <row r="8" spans="1:80" x14ac:dyDescent="0.2">
      <c r="A8" s="116">
        <v>1</v>
      </c>
      <c r="B8" s="117" t="s">
        <v>180</v>
      </c>
      <c r="C8" s="118" t="s">
        <v>181</v>
      </c>
      <c r="D8" s="119" t="s">
        <v>53</v>
      </c>
      <c r="E8" s="120">
        <v>59.984000000000002</v>
      </c>
      <c r="F8" s="120">
        <v>0</v>
      </c>
      <c r="G8" s="121">
        <f>E8*F8</f>
        <v>0</v>
      </c>
      <c r="H8" s="122">
        <v>0</v>
      </c>
      <c r="I8" s="123">
        <f>E8*H8</f>
        <v>0</v>
      </c>
      <c r="J8" s="122">
        <v>0</v>
      </c>
      <c r="K8" s="123">
        <f>E8*J8</f>
        <v>0</v>
      </c>
      <c r="O8" s="115">
        <v>2</v>
      </c>
      <c r="AA8" s="88">
        <v>1</v>
      </c>
      <c r="AB8" s="88">
        <v>1</v>
      </c>
      <c r="AC8" s="88">
        <v>1</v>
      </c>
      <c r="AZ8" s="88">
        <v>1</v>
      </c>
      <c r="BA8" s="88">
        <f>IF(AZ8=1,G8,0)</f>
        <v>0</v>
      </c>
      <c r="BB8" s="88">
        <f>IF(AZ8=2,G8,0)</f>
        <v>0</v>
      </c>
      <c r="BC8" s="88">
        <f>IF(AZ8=3,G8,0)</f>
        <v>0</v>
      </c>
      <c r="BD8" s="88">
        <f>IF(AZ8=4,G8,0)</f>
        <v>0</v>
      </c>
      <c r="BE8" s="88">
        <f>IF(AZ8=5,G8,0)</f>
        <v>0</v>
      </c>
      <c r="CA8" s="115">
        <v>1</v>
      </c>
      <c r="CB8" s="115">
        <v>1</v>
      </c>
    </row>
    <row r="9" spans="1:80" x14ac:dyDescent="0.2">
      <c r="A9" s="124"/>
      <c r="B9" s="127"/>
      <c r="C9" s="167" t="s">
        <v>207</v>
      </c>
      <c r="D9" s="168"/>
      <c r="E9" s="128">
        <v>0</v>
      </c>
      <c r="F9" s="129"/>
      <c r="G9" s="130"/>
      <c r="H9" s="131"/>
      <c r="I9" s="125"/>
      <c r="J9" s="132"/>
      <c r="K9" s="125"/>
      <c r="M9" s="126" t="s">
        <v>207</v>
      </c>
      <c r="O9" s="115"/>
    </row>
    <row r="10" spans="1:80" x14ac:dyDescent="0.2">
      <c r="A10" s="124"/>
      <c r="B10" s="127"/>
      <c r="C10" s="167" t="s">
        <v>57</v>
      </c>
      <c r="D10" s="168"/>
      <c r="E10" s="128">
        <v>0</v>
      </c>
      <c r="F10" s="129"/>
      <c r="G10" s="130"/>
      <c r="H10" s="131"/>
      <c r="I10" s="125"/>
      <c r="J10" s="132"/>
      <c r="K10" s="125"/>
      <c r="M10" s="126" t="s">
        <v>57</v>
      </c>
      <c r="O10" s="115"/>
    </row>
    <row r="11" spans="1:80" ht="22.5" x14ac:dyDescent="0.2">
      <c r="A11" s="124"/>
      <c r="B11" s="127"/>
      <c r="C11" s="167" t="s">
        <v>208</v>
      </c>
      <c r="D11" s="168"/>
      <c r="E11" s="128">
        <v>23.386299999999999</v>
      </c>
      <c r="F11" s="129"/>
      <c r="G11" s="130"/>
      <c r="H11" s="131"/>
      <c r="I11" s="125"/>
      <c r="J11" s="132"/>
      <c r="K11" s="125"/>
      <c r="L11" s="88" t="s">
        <v>336</v>
      </c>
      <c r="M11" s="126" t="s">
        <v>208</v>
      </c>
      <c r="O11" s="115"/>
    </row>
    <row r="12" spans="1:80" x14ac:dyDescent="0.2">
      <c r="A12" s="124"/>
      <c r="B12" s="127"/>
      <c r="C12" s="167" t="s">
        <v>209</v>
      </c>
      <c r="D12" s="168"/>
      <c r="E12" s="128">
        <v>3.2040000000000002</v>
      </c>
      <c r="F12" s="129"/>
      <c r="G12" s="130"/>
      <c r="H12" s="131"/>
      <c r="I12" s="125"/>
      <c r="J12" s="132"/>
      <c r="K12" s="125"/>
      <c r="M12" s="126" t="s">
        <v>209</v>
      </c>
      <c r="O12" s="115"/>
    </row>
    <row r="13" spans="1:80" x14ac:dyDescent="0.2">
      <c r="A13" s="124"/>
      <c r="B13" s="127"/>
      <c r="C13" s="167" t="s">
        <v>210</v>
      </c>
      <c r="D13" s="168"/>
      <c r="E13" s="128">
        <v>5.0039999999999996</v>
      </c>
      <c r="F13" s="129"/>
      <c r="G13" s="130"/>
      <c r="H13" s="131"/>
      <c r="I13" s="125"/>
      <c r="J13" s="132"/>
      <c r="K13" s="125"/>
      <c r="M13" s="126" t="s">
        <v>210</v>
      </c>
      <c r="O13" s="115"/>
    </row>
    <row r="14" spans="1:80" x14ac:dyDescent="0.2">
      <c r="A14" s="124"/>
      <c r="B14" s="127"/>
      <c r="C14" s="167" t="s">
        <v>211</v>
      </c>
      <c r="D14" s="168"/>
      <c r="E14" s="128">
        <v>28.389700000000001</v>
      </c>
      <c r="F14" s="129"/>
      <c r="G14" s="130"/>
      <c r="H14" s="131"/>
      <c r="I14" s="125"/>
      <c r="J14" s="132"/>
      <c r="K14" s="125"/>
      <c r="M14" s="126" t="s">
        <v>211</v>
      </c>
      <c r="O14" s="115"/>
    </row>
    <row r="15" spans="1:80" x14ac:dyDescent="0.2">
      <c r="A15" s="116">
        <v>2</v>
      </c>
      <c r="B15" s="117" t="s">
        <v>59</v>
      </c>
      <c r="C15" s="118" t="s">
        <v>60</v>
      </c>
      <c r="D15" s="119" t="s">
        <v>53</v>
      </c>
      <c r="E15" s="120">
        <v>59.984000000000002</v>
      </c>
      <c r="F15" s="120">
        <v>0</v>
      </c>
      <c r="G15" s="121">
        <f>E15*F15</f>
        <v>0</v>
      </c>
      <c r="H15" s="122">
        <v>0</v>
      </c>
      <c r="I15" s="123">
        <f>E15*H15</f>
        <v>0</v>
      </c>
      <c r="J15" s="122">
        <v>0</v>
      </c>
      <c r="K15" s="123">
        <f>E15*J15</f>
        <v>0</v>
      </c>
      <c r="O15" s="115">
        <v>2</v>
      </c>
      <c r="AA15" s="88">
        <v>1</v>
      </c>
      <c r="AB15" s="88">
        <v>1</v>
      </c>
      <c r="AC15" s="88">
        <v>1</v>
      </c>
      <c r="AZ15" s="88">
        <v>1</v>
      </c>
      <c r="BA15" s="88">
        <f>IF(AZ15=1,G15,0)</f>
        <v>0</v>
      </c>
      <c r="BB15" s="88">
        <f>IF(AZ15=2,G15,0)</f>
        <v>0</v>
      </c>
      <c r="BC15" s="88">
        <f>IF(AZ15=3,G15,0)</f>
        <v>0</v>
      </c>
      <c r="BD15" s="88">
        <f>IF(AZ15=4,G15,0)</f>
        <v>0</v>
      </c>
      <c r="BE15" s="88">
        <f>IF(AZ15=5,G15,0)</f>
        <v>0</v>
      </c>
      <c r="CA15" s="115">
        <v>1</v>
      </c>
      <c r="CB15" s="115">
        <v>1</v>
      </c>
    </row>
    <row r="16" spans="1:80" x14ac:dyDescent="0.2">
      <c r="A16" s="124"/>
      <c r="B16" s="127"/>
      <c r="C16" s="167" t="s">
        <v>207</v>
      </c>
      <c r="D16" s="168"/>
      <c r="E16" s="128">
        <v>0</v>
      </c>
      <c r="F16" s="129"/>
      <c r="G16" s="130"/>
      <c r="H16" s="131"/>
      <c r="I16" s="125"/>
      <c r="J16" s="132"/>
      <c r="K16" s="125"/>
      <c r="M16" s="126" t="s">
        <v>207</v>
      </c>
      <c r="O16" s="115"/>
    </row>
    <row r="17" spans="1:80" x14ac:dyDescent="0.2">
      <c r="A17" s="124"/>
      <c r="B17" s="127"/>
      <c r="C17" s="167" t="s">
        <v>57</v>
      </c>
      <c r="D17" s="168"/>
      <c r="E17" s="128">
        <v>0</v>
      </c>
      <c r="F17" s="129"/>
      <c r="G17" s="130"/>
      <c r="H17" s="131"/>
      <c r="I17" s="125"/>
      <c r="J17" s="132"/>
      <c r="K17" s="125"/>
      <c r="M17" s="126" t="s">
        <v>57</v>
      </c>
      <c r="O17" s="115"/>
    </row>
    <row r="18" spans="1:80" ht="22.5" x14ac:dyDescent="0.2">
      <c r="A18" s="124"/>
      <c r="B18" s="127"/>
      <c r="C18" s="167" t="s">
        <v>208</v>
      </c>
      <c r="D18" s="168"/>
      <c r="E18" s="128">
        <v>23.386299999999999</v>
      </c>
      <c r="F18" s="129"/>
      <c r="G18" s="130"/>
      <c r="H18" s="131"/>
      <c r="I18" s="125"/>
      <c r="J18" s="132"/>
      <c r="K18" s="125"/>
      <c r="M18" s="126" t="s">
        <v>208</v>
      </c>
      <c r="O18" s="115"/>
    </row>
    <row r="19" spans="1:80" x14ac:dyDescent="0.2">
      <c r="A19" s="124"/>
      <c r="B19" s="127"/>
      <c r="C19" s="167" t="s">
        <v>209</v>
      </c>
      <c r="D19" s="168"/>
      <c r="E19" s="128">
        <v>3.2040000000000002</v>
      </c>
      <c r="F19" s="129"/>
      <c r="G19" s="130"/>
      <c r="H19" s="131"/>
      <c r="I19" s="125"/>
      <c r="J19" s="132"/>
      <c r="K19" s="125"/>
      <c r="M19" s="126" t="s">
        <v>209</v>
      </c>
      <c r="O19" s="115"/>
    </row>
    <row r="20" spans="1:80" x14ac:dyDescent="0.2">
      <c r="A20" s="124"/>
      <c r="B20" s="127"/>
      <c r="C20" s="167" t="s">
        <v>210</v>
      </c>
      <c r="D20" s="168"/>
      <c r="E20" s="128">
        <v>5.0039999999999996</v>
      </c>
      <c r="F20" s="129"/>
      <c r="G20" s="130"/>
      <c r="H20" s="131"/>
      <c r="I20" s="125"/>
      <c r="J20" s="132"/>
      <c r="K20" s="125"/>
      <c r="M20" s="126" t="s">
        <v>210</v>
      </c>
      <c r="O20" s="115"/>
    </row>
    <row r="21" spans="1:80" x14ac:dyDescent="0.2">
      <c r="A21" s="124"/>
      <c r="B21" s="127"/>
      <c r="C21" s="167" t="s">
        <v>211</v>
      </c>
      <c r="D21" s="168"/>
      <c r="E21" s="128">
        <v>28.389700000000001</v>
      </c>
      <c r="F21" s="129"/>
      <c r="G21" s="130"/>
      <c r="H21" s="131"/>
      <c r="I21" s="125"/>
      <c r="J21" s="132"/>
      <c r="K21" s="125"/>
      <c r="M21" s="126" t="s">
        <v>211</v>
      </c>
      <c r="O21" s="115"/>
    </row>
    <row r="22" spans="1:80" x14ac:dyDescent="0.2">
      <c r="A22" s="116">
        <v>3</v>
      </c>
      <c r="B22" s="117" t="s">
        <v>67</v>
      </c>
      <c r="C22" s="118" t="s">
        <v>68</v>
      </c>
      <c r="D22" s="119" t="s">
        <v>53</v>
      </c>
      <c r="E22" s="120">
        <v>19.904699999999998</v>
      </c>
      <c r="F22" s="120">
        <v>0</v>
      </c>
      <c r="G22" s="121">
        <f>E22*F22</f>
        <v>0</v>
      </c>
      <c r="H22" s="122">
        <v>0</v>
      </c>
      <c r="I22" s="123">
        <f>E22*H22</f>
        <v>0</v>
      </c>
      <c r="J22" s="122">
        <v>0</v>
      </c>
      <c r="K22" s="123">
        <f>E22*J22</f>
        <v>0</v>
      </c>
      <c r="O22" s="115">
        <v>2</v>
      </c>
      <c r="AA22" s="88">
        <v>1</v>
      </c>
      <c r="AB22" s="88">
        <v>1</v>
      </c>
      <c r="AC22" s="88">
        <v>1</v>
      </c>
      <c r="AZ22" s="88">
        <v>1</v>
      </c>
      <c r="BA22" s="88">
        <f>IF(AZ22=1,G22,0)</f>
        <v>0</v>
      </c>
      <c r="BB22" s="88">
        <f>IF(AZ22=2,G22,0)</f>
        <v>0</v>
      </c>
      <c r="BC22" s="88">
        <f>IF(AZ22=3,G22,0)</f>
        <v>0</v>
      </c>
      <c r="BD22" s="88">
        <f>IF(AZ22=4,G22,0)</f>
        <v>0</v>
      </c>
      <c r="BE22" s="88">
        <f>IF(AZ22=5,G22,0)</f>
        <v>0</v>
      </c>
      <c r="CA22" s="115">
        <v>1</v>
      </c>
      <c r="CB22" s="115">
        <v>1</v>
      </c>
    </row>
    <row r="23" spans="1:80" x14ac:dyDescent="0.2">
      <c r="A23" s="124"/>
      <c r="B23" s="127"/>
      <c r="C23" s="167" t="s">
        <v>212</v>
      </c>
      <c r="D23" s="168"/>
      <c r="E23" s="128">
        <v>59.893999999999998</v>
      </c>
      <c r="F23" s="129"/>
      <c r="G23" s="130"/>
      <c r="H23" s="131"/>
      <c r="I23" s="125"/>
      <c r="J23" s="132"/>
      <c r="K23" s="125"/>
      <c r="M23" s="126" t="s">
        <v>212</v>
      </c>
      <c r="O23" s="115"/>
    </row>
    <row r="24" spans="1:80" x14ac:dyDescent="0.2">
      <c r="A24" s="124"/>
      <c r="B24" s="127"/>
      <c r="C24" s="167" t="s">
        <v>213</v>
      </c>
      <c r="D24" s="168"/>
      <c r="E24" s="128">
        <v>-39.9893</v>
      </c>
      <c r="F24" s="129"/>
      <c r="G24" s="130"/>
      <c r="H24" s="131"/>
      <c r="I24" s="125"/>
      <c r="J24" s="132"/>
      <c r="K24" s="125"/>
      <c r="M24" s="126" t="s">
        <v>213</v>
      </c>
      <c r="O24" s="115"/>
    </row>
    <row r="25" spans="1:80" x14ac:dyDescent="0.2">
      <c r="A25" s="116">
        <v>4</v>
      </c>
      <c r="B25" s="117" t="s">
        <v>188</v>
      </c>
      <c r="C25" s="118" t="s">
        <v>189</v>
      </c>
      <c r="D25" s="119" t="s">
        <v>53</v>
      </c>
      <c r="E25" s="120">
        <v>19.904699999999998</v>
      </c>
      <c r="F25" s="120">
        <v>0</v>
      </c>
      <c r="G25" s="121">
        <f>E25*F25</f>
        <v>0</v>
      </c>
      <c r="H25" s="122">
        <v>0</v>
      </c>
      <c r="I25" s="123">
        <f>E25*H25</f>
        <v>0</v>
      </c>
      <c r="J25" s="122">
        <v>0</v>
      </c>
      <c r="K25" s="123">
        <f>E25*J25</f>
        <v>0</v>
      </c>
      <c r="O25" s="115">
        <v>2</v>
      </c>
      <c r="AA25" s="88">
        <v>1</v>
      </c>
      <c r="AB25" s="88">
        <v>1</v>
      </c>
      <c r="AC25" s="88">
        <v>1</v>
      </c>
      <c r="AZ25" s="88">
        <v>1</v>
      </c>
      <c r="BA25" s="88">
        <f>IF(AZ25=1,G25,0)</f>
        <v>0</v>
      </c>
      <c r="BB25" s="88">
        <f>IF(AZ25=2,G25,0)</f>
        <v>0</v>
      </c>
      <c r="BC25" s="88">
        <f>IF(AZ25=3,G25,0)</f>
        <v>0</v>
      </c>
      <c r="BD25" s="88">
        <f>IF(AZ25=4,G25,0)</f>
        <v>0</v>
      </c>
      <c r="BE25" s="88">
        <f>IF(AZ25=5,G25,0)</f>
        <v>0</v>
      </c>
      <c r="CA25" s="115">
        <v>1</v>
      </c>
      <c r="CB25" s="115">
        <v>1</v>
      </c>
    </row>
    <row r="26" spans="1:80" x14ac:dyDescent="0.2">
      <c r="A26" s="124"/>
      <c r="B26" s="127"/>
      <c r="C26" s="167" t="s">
        <v>212</v>
      </c>
      <c r="D26" s="168"/>
      <c r="E26" s="128">
        <v>59.893999999999998</v>
      </c>
      <c r="F26" s="129"/>
      <c r="G26" s="130"/>
      <c r="H26" s="131"/>
      <c r="I26" s="125"/>
      <c r="J26" s="132"/>
      <c r="K26" s="125"/>
      <c r="M26" s="126" t="s">
        <v>212</v>
      </c>
      <c r="O26" s="115"/>
    </row>
    <row r="27" spans="1:80" x14ac:dyDescent="0.2">
      <c r="A27" s="124"/>
      <c r="B27" s="127"/>
      <c r="C27" s="167" t="s">
        <v>213</v>
      </c>
      <c r="D27" s="168"/>
      <c r="E27" s="128">
        <v>-39.9893</v>
      </c>
      <c r="F27" s="129"/>
      <c r="G27" s="130"/>
      <c r="H27" s="131"/>
      <c r="I27" s="125"/>
      <c r="J27" s="132"/>
      <c r="K27" s="125"/>
      <c r="M27" s="126" t="s">
        <v>213</v>
      </c>
      <c r="O27" s="115"/>
    </row>
    <row r="28" spans="1:80" x14ac:dyDescent="0.2">
      <c r="A28" s="116">
        <v>5</v>
      </c>
      <c r="B28" s="117" t="s">
        <v>190</v>
      </c>
      <c r="C28" s="118" t="s">
        <v>191</v>
      </c>
      <c r="D28" s="119" t="s">
        <v>53</v>
      </c>
      <c r="E28" s="120">
        <v>19.904699999999998</v>
      </c>
      <c r="F28" s="120">
        <v>0</v>
      </c>
      <c r="G28" s="121">
        <f>E28*F28</f>
        <v>0</v>
      </c>
      <c r="H28" s="122">
        <v>0</v>
      </c>
      <c r="I28" s="123">
        <f>E28*H28</f>
        <v>0</v>
      </c>
      <c r="J28" s="122">
        <v>0</v>
      </c>
      <c r="K28" s="123">
        <f>E28*J28</f>
        <v>0</v>
      </c>
      <c r="O28" s="115">
        <v>2</v>
      </c>
      <c r="AA28" s="88">
        <v>1</v>
      </c>
      <c r="AB28" s="88">
        <v>1</v>
      </c>
      <c r="AC28" s="88">
        <v>1</v>
      </c>
      <c r="AZ28" s="88">
        <v>1</v>
      </c>
      <c r="BA28" s="88">
        <f>IF(AZ28=1,G28,0)</f>
        <v>0</v>
      </c>
      <c r="BB28" s="88">
        <f>IF(AZ28=2,G28,0)</f>
        <v>0</v>
      </c>
      <c r="BC28" s="88">
        <f>IF(AZ28=3,G28,0)</f>
        <v>0</v>
      </c>
      <c r="BD28" s="88">
        <f>IF(AZ28=4,G28,0)</f>
        <v>0</v>
      </c>
      <c r="BE28" s="88">
        <f>IF(AZ28=5,G28,0)</f>
        <v>0</v>
      </c>
      <c r="CA28" s="115">
        <v>1</v>
      </c>
      <c r="CB28" s="115">
        <v>1</v>
      </c>
    </row>
    <row r="29" spans="1:80" x14ac:dyDescent="0.2">
      <c r="A29" s="124"/>
      <c r="B29" s="127"/>
      <c r="C29" s="167" t="s">
        <v>212</v>
      </c>
      <c r="D29" s="168"/>
      <c r="E29" s="128">
        <v>59.893999999999998</v>
      </c>
      <c r="F29" s="129"/>
      <c r="G29" s="130"/>
      <c r="H29" s="131"/>
      <c r="I29" s="125"/>
      <c r="J29" s="132"/>
      <c r="K29" s="125"/>
      <c r="M29" s="126" t="s">
        <v>212</v>
      </c>
      <c r="O29" s="115"/>
    </row>
    <row r="30" spans="1:80" x14ac:dyDescent="0.2">
      <c r="A30" s="124"/>
      <c r="B30" s="127"/>
      <c r="C30" s="167" t="s">
        <v>213</v>
      </c>
      <c r="D30" s="168"/>
      <c r="E30" s="128">
        <v>-39.9893</v>
      </c>
      <c r="F30" s="129"/>
      <c r="G30" s="130"/>
      <c r="H30" s="131"/>
      <c r="I30" s="125"/>
      <c r="J30" s="132"/>
      <c r="K30" s="125"/>
      <c r="M30" s="126" t="s">
        <v>213</v>
      </c>
      <c r="O30" s="115"/>
    </row>
    <row r="31" spans="1:80" x14ac:dyDescent="0.2">
      <c r="A31" s="116">
        <v>6</v>
      </c>
      <c r="B31" s="117" t="s">
        <v>76</v>
      </c>
      <c r="C31" s="118" t="s">
        <v>77</v>
      </c>
      <c r="D31" s="119" t="s">
        <v>78</v>
      </c>
      <c r="E31" s="120">
        <v>39.510800000000003</v>
      </c>
      <c r="F31" s="120">
        <v>0</v>
      </c>
      <c r="G31" s="121">
        <f>E31*F31</f>
        <v>0</v>
      </c>
      <c r="H31" s="122">
        <v>0</v>
      </c>
      <c r="I31" s="123">
        <f>E31*H31</f>
        <v>0</v>
      </c>
      <c r="J31" s="122">
        <v>0</v>
      </c>
      <c r="K31" s="123">
        <f>E31*J31</f>
        <v>0</v>
      </c>
      <c r="O31" s="115">
        <v>2</v>
      </c>
      <c r="AA31" s="88">
        <v>1</v>
      </c>
      <c r="AB31" s="88">
        <v>1</v>
      </c>
      <c r="AC31" s="88">
        <v>1</v>
      </c>
      <c r="AZ31" s="88">
        <v>1</v>
      </c>
      <c r="BA31" s="88">
        <f>IF(AZ31=1,G31,0)</f>
        <v>0</v>
      </c>
      <c r="BB31" s="88">
        <f>IF(AZ31=2,G31,0)</f>
        <v>0</v>
      </c>
      <c r="BC31" s="88">
        <f>IF(AZ31=3,G31,0)</f>
        <v>0</v>
      </c>
      <c r="BD31" s="88">
        <f>IF(AZ31=4,G31,0)</f>
        <v>0</v>
      </c>
      <c r="BE31" s="88">
        <f>IF(AZ31=5,G31,0)</f>
        <v>0</v>
      </c>
      <c r="CA31" s="115">
        <v>1</v>
      </c>
      <c r="CB31" s="115">
        <v>1</v>
      </c>
    </row>
    <row r="32" spans="1:80" x14ac:dyDescent="0.2">
      <c r="A32" s="124"/>
      <c r="B32" s="127"/>
      <c r="C32" s="167" t="s">
        <v>214</v>
      </c>
      <c r="D32" s="168"/>
      <c r="E32" s="128">
        <v>118.8896</v>
      </c>
      <c r="F32" s="129"/>
      <c r="G32" s="130"/>
      <c r="H32" s="131"/>
      <c r="I32" s="125"/>
      <c r="J32" s="132"/>
      <c r="K32" s="125"/>
      <c r="M32" s="126" t="s">
        <v>214</v>
      </c>
      <c r="O32" s="115"/>
    </row>
    <row r="33" spans="1:80" x14ac:dyDescent="0.2">
      <c r="A33" s="124"/>
      <c r="B33" s="127"/>
      <c r="C33" s="167" t="s">
        <v>215</v>
      </c>
      <c r="D33" s="168"/>
      <c r="E33" s="128">
        <v>-79.378799999999998</v>
      </c>
      <c r="F33" s="129"/>
      <c r="G33" s="130"/>
      <c r="H33" s="131"/>
      <c r="I33" s="125"/>
      <c r="J33" s="132"/>
      <c r="K33" s="125"/>
      <c r="M33" s="126" t="s">
        <v>215</v>
      </c>
      <c r="O33" s="115"/>
    </row>
    <row r="34" spans="1:80" x14ac:dyDescent="0.2">
      <c r="A34" s="116">
        <v>7</v>
      </c>
      <c r="B34" s="117" t="s">
        <v>82</v>
      </c>
      <c r="C34" s="118" t="s">
        <v>83</v>
      </c>
      <c r="D34" s="119" t="s">
        <v>53</v>
      </c>
      <c r="E34" s="120">
        <v>39.9893</v>
      </c>
      <c r="F34" s="120">
        <v>0</v>
      </c>
      <c r="G34" s="121">
        <f>E34*F34</f>
        <v>0</v>
      </c>
      <c r="H34" s="122">
        <v>0</v>
      </c>
      <c r="I34" s="123">
        <f>E34*H34</f>
        <v>0</v>
      </c>
      <c r="J34" s="122">
        <v>0</v>
      </c>
      <c r="K34" s="123">
        <f>E34*J34</f>
        <v>0</v>
      </c>
      <c r="O34" s="115">
        <v>2</v>
      </c>
      <c r="AA34" s="88">
        <v>1</v>
      </c>
      <c r="AB34" s="88">
        <v>1</v>
      </c>
      <c r="AC34" s="88">
        <v>1</v>
      </c>
      <c r="AZ34" s="88">
        <v>1</v>
      </c>
      <c r="BA34" s="88">
        <f>IF(AZ34=1,G34,0)</f>
        <v>0</v>
      </c>
      <c r="BB34" s="88">
        <f>IF(AZ34=2,G34,0)</f>
        <v>0</v>
      </c>
      <c r="BC34" s="88">
        <f>IF(AZ34=3,G34,0)</f>
        <v>0</v>
      </c>
      <c r="BD34" s="88">
        <f>IF(AZ34=4,G34,0)</f>
        <v>0</v>
      </c>
      <c r="BE34" s="88">
        <f>IF(AZ34=5,G34,0)</f>
        <v>0</v>
      </c>
      <c r="CA34" s="115">
        <v>1</v>
      </c>
      <c r="CB34" s="115">
        <v>1</v>
      </c>
    </row>
    <row r="35" spans="1:80" x14ac:dyDescent="0.2">
      <c r="A35" s="124"/>
      <c r="B35" s="127"/>
      <c r="C35" s="167" t="s">
        <v>207</v>
      </c>
      <c r="D35" s="168"/>
      <c r="E35" s="128">
        <v>0</v>
      </c>
      <c r="F35" s="129"/>
      <c r="G35" s="130"/>
      <c r="H35" s="131"/>
      <c r="I35" s="125"/>
      <c r="J35" s="132"/>
      <c r="K35" s="125"/>
      <c r="M35" s="126" t="s">
        <v>207</v>
      </c>
      <c r="O35" s="115"/>
    </row>
    <row r="36" spans="1:80" x14ac:dyDescent="0.2">
      <c r="A36" s="124"/>
      <c r="B36" s="127"/>
      <c r="C36" s="167" t="s">
        <v>57</v>
      </c>
      <c r="D36" s="168"/>
      <c r="E36" s="128">
        <v>0</v>
      </c>
      <c r="F36" s="129"/>
      <c r="G36" s="130"/>
      <c r="H36" s="131"/>
      <c r="I36" s="125"/>
      <c r="J36" s="132"/>
      <c r="K36" s="125"/>
      <c r="M36" s="126" t="s">
        <v>57</v>
      </c>
      <c r="O36" s="115"/>
    </row>
    <row r="37" spans="1:80" ht="33.75" x14ac:dyDescent="0.2">
      <c r="A37" s="124"/>
      <c r="B37" s="127"/>
      <c r="C37" s="167" t="s">
        <v>216</v>
      </c>
      <c r="D37" s="168"/>
      <c r="E37" s="128">
        <v>15.5909</v>
      </c>
      <c r="F37" s="129"/>
      <c r="G37" s="130"/>
      <c r="H37" s="131"/>
      <c r="I37" s="125"/>
      <c r="J37" s="132"/>
      <c r="K37" s="125"/>
      <c r="M37" s="126" t="s">
        <v>216</v>
      </c>
      <c r="O37" s="115"/>
    </row>
    <row r="38" spans="1:80" x14ac:dyDescent="0.2">
      <c r="A38" s="124"/>
      <c r="B38" s="127"/>
      <c r="C38" s="167" t="s">
        <v>217</v>
      </c>
      <c r="D38" s="168"/>
      <c r="E38" s="128">
        <v>2.1360000000000001</v>
      </c>
      <c r="F38" s="129"/>
      <c r="G38" s="130"/>
      <c r="H38" s="131"/>
      <c r="I38" s="125"/>
      <c r="J38" s="132"/>
      <c r="K38" s="125"/>
      <c r="M38" s="126" t="s">
        <v>217</v>
      </c>
      <c r="O38" s="115"/>
    </row>
    <row r="39" spans="1:80" x14ac:dyDescent="0.2">
      <c r="A39" s="124"/>
      <c r="B39" s="127"/>
      <c r="C39" s="167" t="s">
        <v>218</v>
      </c>
      <c r="D39" s="168"/>
      <c r="E39" s="128">
        <v>3.3359999999999999</v>
      </c>
      <c r="F39" s="129"/>
      <c r="G39" s="130"/>
      <c r="H39" s="131"/>
      <c r="I39" s="125"/>
      <c r="J39" s="132"/>
      <c r="K39" s="125"/>
      <c r="M39" s="126" t="s">
        <v>218</v>
      </c>
      <c r="O39" s="115"/>
    </row>
    <row r="40" spans="1:80" ht="22.5" x14ac:dyDescent="0.2">
      <c r="A40" s="124"/>
      <c r="B40" s="127"/>
      <c r="C40" s="167" t="s">
        <v>219</v>
      </c>
      <c r="D40" s="168"/>
      <c r="E40" s="128">
        <v>18.926500000000001</v>
      </c>
      <c r="F40" s="129"/>
      <c r="G40" s="130"/>
      <c r="H40" s="131"/>
      <c r="I40" s="125"/>
      <c r="J40" s="132"/>
      <c r="K40" s="125"/>
      <c r="M40" s="126" t="s">
        <v>219</v>
      </c>
      <c r="O40" s="115"/>
    </row>
    <row r="41" spans="1:80" x14ac:dyDescent="0.2">
      <c r="A41" s="116">
        <v>8</v>
      </c>
      <c r="B41" s="117" t="s">
        <v>86</v>
      </c>
      <c r="C41" s="118" t="s">
        <v>87</v>
      </c>
      <c r="D41" s="119" t="s">
        <v>88</v>
      </c>
      <c r="E41" s="120">
        <v>104.2804</v>
      </c>
      <c r="F41" s="120">
        <v>0</v>
      </c>
      <c r="G41" s="121">
        <f>E41*F41</f>
        <v>0</v>
      </c>
      <c r="H41" s="122">
        <v>0</v>
      </c>
      <c r="I41" s="123">
        <f>E41*H41</f>
        <v>0</v>
      </c>
      <c r="J41" s="122">
        <v>0</v>
      </c>
      <c r="K41" s="123">
        <f>E41*J41</f>
        <v>0</v>
      </c>
      <c r="O41" s="115">
        <v>2</v>
      </c>
      <c r="AA41" s="88">
        <v>1</v>
      </c>
      <c r="AB41" s="88">
        <v>1</v>
      </c>
      <c r="AC41" s="88">
        <v>1</v>
      </c>
      <c r="AZ41" s="88">
        <v>1</v>
      </c>
      <c r="BA41" s="88">
        <f>IF(AZ41=1,G41,0)</f>
        <v>0</v>
      </c>
      <c r="BB41" s="88">
        <f>IF(AZ41=2,G41,0)</f>
        <v>0</v>
      </c>
      <c r="BC41" s="88">
        <f>IF(AZ41=3,G41,0)</f>
        <v>0</v>
      </c>
      <c r="BD41" s="88">
        <f>IF(AZ41=4,G41,0)</f>
        <v>0</v>
      </c>
      <c r="BE41" s="88">
        <f>IF(AZ41=5,G41,0)</f>
        <v>0</v>
      </c>
      <c r="CA41" s="115">
        <v>1</v>
      </c>
      <c r="CB41" s="115">
        <v>1</v>
      </c>
    </row>
    <row r="42" spans="1:80" x14ac:dyDescent="0.2">
      <c r="A42" s="124"/>
      <c r="B42" s="127"/>
      <c r="C42" s="167" t="s">
        <v>197</v>
      </c>
      <c r="D42" s="168"/>
      <c r="E42" s="128">
        <v>0</v>
      </c>
      <c r="F42" s="129"/>
      <c r="G42" s="130"/>
      <c r="H42" s="131"/>
      <c r="I42" s="125"/>
      <c r="J42" s="132"/>
      <c r="K42" s="125"/>
      <c r="M42" s="126" t="s">
        <v>197</v>
      </c>
      <c r="O42" s="115"/>
    </row>
    <row r="43" spans="1:80" ht="22.5" x14ac:dyDescent="0.2">
      <c r="A43" s="124"/>
      <c r="B43" s="127"/>
      <c r="C43" s="167" t="s">
        <v>220</v>
      </c>
      <c r="D43" s="168"/>
      <c r="E43" s="128">
        <v>104.2804</v>
      </c>
      <c r="F43" s="129"/>
      <c r="G43" s="130"/>
      <c r="H43" s="131"/>
      <c r="I43" s="125"/>
      <c r="J43" s="132"/>
      <c r="K43" s="125"/>
      <c r="M43" s="126" t="s">
        <v>220</v>
      </c>
      <c r="O43" s="115"/>
    </row>
    <row r="44" spans="1:80" x14ac:dyDescent="0.2">
      <c r="A44" s="133"/>
      <c r="B44" s="134" t="s">
        <v>46</v>
      </c>
      <c r="C44" s="135" t="s">
        <v>54</v>
      </c>
      <c r="D44" s="136"/>
      <c r="E44" s="137"/>
      <c r="F44" s="138"/>
      <c r="G44" s="139">
        <f>SUM(G7:G43)</f>
        <v>0</v>
      </c>
      <c r="H44" s="140"/>
      <c r="I44" s="141">
        <f>SUM(I7:I43)</f>
        <v>0</v>
      </c>
      <c r="J44" s="140"/>
      <c r="K44" s="141">
        <f>SUM(K7:K43)</f>
        <v>0</v>
      </c>
      <c r="O44" s="115">
        <v>4</v>
      </c>
      <c r="BA44" s="142">
        <f>SUM(BA7:BA43)</f>
        <v>0</v>
      </c>
      <c r="BB44" s="142">
        <f>SUM(BB7:BB43)</f>
        <v>0</v>
      </c>
      <c r="BC44" s="142">
        <f>SUM(BC7:BC43)</f>
        <v>0</v>
      </c>
      <c r="BD44" s="142">
        <f>SUM(BD7:BD43)</f>
        <v>0</v>
      </c>
      <c r="BE44" s="142">
        <f>SUM(BE7:BE43)</f>
        <v>0</v>
      </c>
    </row>
    <row r="45" spans="1:80" x14ac:dyDescent="0.2">
      <c r="E45" s="88"/>
    </row>
    <row r="46" spans="1:80" x14ac:dyDescent="0.2">
      <c r="E46" s="88"/>
    </row>
    <row r="47" spans="1:80" x14ac:dyDescent="0.2">
      <c r="E47" s="88"/>
    </row>
    <row r="48" spans="1:80" x14ac:dyDescent="0.2">
      <c r="E48" s="88"/>
    </row>
    <row r="49" spans="5:5" x14ac:dyDescent="0.2">
      <c r="E49" s="88"/>
    </row>
    <row r="50" spans="5:5" x14ac:dyDescent="0.2">
      <c r="E50" s="88"/>
    </row>
    <row r="51" spans="5:5" x14ac:dyDescent="0.2">
      <c r="E51" s="88"/>
    </row>
    <row r="52" spans="5:5" x14ac:dyDescent="0.2">
      <c r="E52" s="88"/>
    </row>
    <row r="53" spans="5:5" x14ac:dyDescent="0.2">
      <c r="E53" s="88"/>
    </row>
    <row r="54" spans="5:5" x14ac:dyDescent="0.2">
      <c r="E54" s="88"/>
    </row>
    <row r="55" spans="5:5" x14ac:dyDescent="0.2">
      <c r="E55" s="88"/>
    </row>
    <row r="56" spans="5:5" x14ac:dyDescent="0.2">
      <c r="E56" s="88"/>
    </row>
    <row r="57" spans="5:5" x14ac:dyDescent="0.2">
      <c r="E57" s="88"/>
    </row>
    <row r="58" spans="5:5" x14ac:dyDescent="0.2">
      <c r="E58" s="88"/>
    </row>
    <row r="59" spans="5:5" x14ac:dyDescent="0.2">
      <c r="E59" s="88"/>
    </row>
    <row r="60" spans="5:5" x14ac:dyDescent="0.2">
      <c r="E60" s="88"/>
    </row>
    <row r="61" spans="5:5" x14ac:dyDescent="0.2">
      <c r="E61" s="88"/>
    </row>
    <row r="62" spans="5:5" x14ac:dyDescent="0.2">
      <c r="E62" s="88"/>
    </row>
    <row r="63" spans="5:5" x14ac:dyDescent="0.2">
      <c r="E63" s="88"/>
    </row>
    <row r="64" spans="5:5" x14ac:dyDescent="0.2">
      <c r="E64" s="88"/>
    </row>
    <row r="65" spans="1:7" x14ac:dyDescent="0.2">
      <c r="E65" s="88"/>
    </row>
    <row r="66" spans="1:7" x14ac:dyDescent="0.2">
      <c r="E66" s="88"/>
    </row>
    <row r="67" spans="1:7" x14ac:dyDescent="0.2">
      <c r="E67" s="88"/>
    </row>
    <row r="68" spans="1:7" x14ac:dyDescent="0.2">
      <c r="A68" s="132"/>
      <c r="B68" s="132"/>
      <c r="C68" s="132"/>
      <c r="D68" s="132"/>
      <c r="E68" s="132"/>
      <c r="F68" s="132"/>
      <c r="G68" s="132"/>
    </row>
    <row r="69" spans="1:7" x14ac:dyDescent="0.2">
      <c r="A69" s="132"/>
      <c r="B69" s="132"/>
      <c r="C69" s="132"/>
      <c r="D69" s="132"/>
      <c r="E69" s="132"/>
      <c r="F69" s="132"/>
      <c r="G69" s="132"/>
    </row>
    <row r="70" spans="1:7" x14ac:dyDescent="0.2">
      <c r="A70" s="132"/>
      <c r="B70" s="132"/>
      <c r="C70" s="132"/>
      <c r="D70" s="132"/>
      <c r="E70" s="132"/>
      <c r="F70" s="132"/>
      <c r="G70" s="132"/>
    </row>
    <row r="71" spans="1:7" x14ac:dyDescent="0.2">
      <c r="A71" s="132"/>
      <c r="B71" s="132"/>
      <c r="C71" s="132"/>
      <c r="D71" s="132"/>
      <c r="E71" s="132"/>
      <c r="F71" s="132"/>
      <c r="G71" s="132"/>
    </row>
    <row r="72" spans="1:7" x14ac:dyDescent="0.2">
      <c r="E72" s="88"/>
    </row>
    <row r="73" spans="1:7" x14ac:dyDescent="0.2">
      <c r="E73" s="88"/>
    </row>
    <row r="74" spans="1:7" x14ac:dyDescent="0.2">
      <c r="E74" s="88"/>
    </row>
    <row r="75" spans="1:7" x14ac:dyDescent="0.2">
      <c r="E75" s="88"/>
    </row>
    <row r="76" spans="1:7" x14ac:dyDescent="0.2">
      <c r="E76" s="88"/>
    </row>
    <row r="77" spans="1:7" x14ac:dyDescent="0.2">
      <c r="E77" s="88"/>
    </row>
    <row r="78" spans="1:7" x14ac:dyDescent="0.2">
      <c r="E78" s="88"/>
    </row>
    <row r="79" spans="1:7" x14ac:dyDescent="0.2">
      <c r="E79" s="88"/>
    </row>
    <row r="80" spans="1:7" x14ac:dyDescent="0.2">
      <c r="E80" s="88"/>
    </row>
    <row r="81" spans="5:5" x14ac:dyDescent="0.2">
      <c r="E81" s="88"/>
    </row>
    <row r="82" spans="5:5" x14ac:dyDescent="0.2">
      <c r="E82" s="88"/>
    </row>
    <row r="83" spans="5:5" x14ac:dyDescent="0.2">
      <c r="E83" s="88"/>
    </row>
    <row r="84" spans="5:5" x14ac:dyDescent="0.2">
      <c r="E84" s="88"/>
    </row>
    <row r="85" spans="5:5" x14ac:dyDescent="0.2">
      <c r="E85" s="88"/>
    </row>
    <row r="86" spans="5:5" x14ac:dyDescent="0.2">
      <c r="E86" s="88"/>
    </row>
    <row r="87" spans="5:5" x14ac:dyDescent="0.2">
      <c r="E87" s="88"/>
    </row>
    <row r="88" spans="5:5" x14ac:dyDescent="0.2">
      <c r="E88" s="88"/>
    </row>
    <row r="89" spans="5:5" x14ac:dyDescent="0.2">
      <c r="E89" s="88"/>
    </row>
    <row r="90" spans="5:5" x14ac:dyDescent="0.2">
      <c r="E90" s="88"/>
    </row>
    <row r="91" spans="5:5" x14ac:dyDescent="0.2">
      <c r="E91" s="88"/>
    </row>
    <row r="92" spans="5:5" x14ac:dyDescent="0.2">
      <c r="E92" s="88"/>
    </row>
    <row r="93" spans="5:5" x14ac:dyDescent="0.2">
      <c r="E93" s="88"/>
    </row>
    <row r="94" spans="5:5" x14ac:dyDescent="0.2">
      <c r="E94" s="88"/>
    </row>
    <row r="95" spans="5:5" x14ac:dyDescent="0.2">
      <c r="E95" s="88"/>
    </row>
    <row r="96" spans="5:5" x14ac:dyDescent="0.2">
      <c r="E96" s="88"/>
    </row>
    <row r="97" spans="1:7" x14ac:dyDescent="0.2">
      <c r="E97" s="88"/>
    </row>
    <row r="98" spans="1:7" x14ac:dyDescent="0.2">
      <c r="E98" s="88"/>
    </row>
    <row r="99" spans="1:7" x14ac:dyDescent="0.2">
      <c r="E99" s="88"/>
    </row>
    <row r="100" spans="1:7" x14ac:dyDescent="0.2">
      <c r="E100" s="88"/>
    </row>
    <row r="101" spans="1:7" x14ac:dyDescent="0.2">
      <c r="E101" s="88"/>
    </row>
    <row r="102" spans="1:7" x14ac:dyDescent="0.2">
      <c r="E102" s="88"/>
    </row>
    <row r="103" spans="1:7" x14ac:dyDescent="0.2">
      <c r="A103" s="143"/>
      <c r="B103" s="143"/>
    </row>
    <row r="104" spans="1:7" x14ac:dyDescent="0.2">
      <c r="A104" s="132"/>
      <c r="B104" s="132"/>
      <c r="C104" s="144"/>
      <c r="D104" s="144"/>
      <c r="E104" s="145"/>
      <c r="F104" s="144"/>
      <c r="G104" s="146"/>
    </row>
    <row r="105" spans="1:7" x14ac:dyDescent="0.2">
      <c r="A105" s="147"/>
      <c r="B105" s="147"/>
      <c r="C105" s="132"/>
      <c r="D105" s="132"/>
      <c r="E105" s="148"/>
      <c r="F105" s="132"/>
      <c r="G105" s="132"/>
    </row>
    <row r="106" spans="1:7" x14ac:dyDescent="0.2">
      <c r="A106" s="132"/>
      <c r="B106" s="132"/>
      <c r="C106" s="132"/>
      <c r="D106" s="132"/>
      <c r="E106" s="148"/>
      <c r="F106" s="132"/>
      <c r="G106" s="132"/>
    </row>
    <row r="107" spans="1:7" x14ac:dyDescent="0.2">
      <c r="A107" s="132"/>
      <c r="B107" s="132"/>
      <c r="C107" s="132"/>
      <c r="D107" s="132"/>
      <c r="E107" s="148"/>
      <c r="F107" s="132"/>
      <c r="G107" s="132"/>
    </row>
    <row r="108" spans="1:7" x14ac:dyDescent="0.2">
      <c r="A108" s="132"/>
      <c r="B108" s="132"/>
      <c r="C108" s="132"/>
      <c r="D108" s="132"/>
      <c r="E108" s="148"/>
      <c r="F108" s="132"/>
      <c r="G108" s="132"/>
    </row>
    <row r="109" spans="1:7" x14ac:dyDescent="0.2">
      <c r="A109" s="132"/>
      <c r="B109" s="132"/>
      <c r="C109" s="132"/>
      <c r="D109" s="132"/>
      <c r="E109" s="148"/>
      <c r="F109" s="132"/>
      <c r="G109" s="132"/>
    </row>
    <row r="110" spans="1:7" x14ac:dyDescent="0.2">
      <c r="A110" s="132"/>
      <c r="B110" s="132"/>
      <c r="C110" s="132"/>
      <c r="D110" s="132"/>
      <c r="E110" s="148"/>
      <c r="F110" s="132"/>
      <c r="G110" s="132"/>
    </row>
    <row r="111" spans="1:7" x14ac:dyDescent="0.2">
      <c r="A111" s="132"/>
      <c r="B111" s="132"/>
      <c r="C111" s="132"/>
      <c r="D111" s="132"/>
      <c r="E111" s="148"/>
      <c r="F111" s="132"/>
      <c r="G111" s="132"/>
    </row>
    <row r="112" spans="1:7" x14ac:dyDescent="0.2">
      <c r="A112" s="132"/>
      <c r="B112" s="132"/>
      <c r="C112" s="132"/>
      <c r="D112" s="132"/>
      <c r="E112" s="148"/>
      <c r="F112" s="132"/>
      <c r="G112" s="132"/>
    </row>
    <row r="113" spans="1:7" x14ac:dyDescent="0.2">
      <c r="A113" s="132"/>
      <c r="B113" s="132"/>
      <c r="C113" s="132"/>
      <c r="D113" s="132"/>
      <c r="E113" s="148"/>
      <c r="F113" s="132"/>
      <c r="G113" s="132"/>
    </row>
    <row r="114" spans="1:7" x14ac:dyDescent="0.2">
      <c r="A114" s="132"/>
      <c r="B114" s="132"/>
      <c r="C114" s="132"/>
      <c r="D114" s="132"/>
      <c r="E114" s="148"/>
      <c r="F114" s="132"/>
      <c r="G114" s="132"/>
    </row>
    <row r="115" spans="1:7" x14ac:dyDescent="0.2">
      <c r="A115" s="132"/>
      <c r="B115" s="132"/>
      <c r="C115" s="132"/>
      <c r="D115" s="132"/>
      <c r="E115" s="148"/>
      <c r="F115" s="132"/>
      <c r="G115" s="132"/>
    </row>
    <row r="116" spans="1:7" x14ac:dyDescent="0.2">
      <c r="A116" s="132"/>
      <c r="B116" s="132"/>
      <c r="C116" s="132"/>
      <c r="D116" s="132"/>
      <c r="E116" s="148"/>
      <c r="F116" s="132"/>
      <c r="G116" s="132"/>
    </row>
    <row r="117" spans="1:7" x14ac:dyDescent="0.2">
      <c r="A117" s="132"/>
      <c r="B117" s="132"/>
      <c r="C117" s="132"/>
      <c r="D117" s="132"/>
      <c r="E117" s="148"/>
      <c r="F117" s="132"/>
      <c r="G117" s="132"/>
    </row>
  </sheetData>
  <mergeCells count="32">
    <mergeCell ref="C37:D37"/>
    <mergeCell ref="C38:D38"/>
    <mergeCell ref="C39:D39"/>
    <mergeCell ref="C40:D40"/>
    <mergeCell ref="C42:D42"/>
    <mergeCell ref="C43:D43"/>
    <mergeCell ref="C29:D29"/>
    <mergeCell ref="C30:D30"/>
    <mergeCell ref="C32:D32"/>
    <mergeCell ref="C33:D33"/>
    <mergeCell ref="C35:D35"/>
    <mergeCell ref="C36:D36"/>
    <mergeCell ref="C21:D21"/>
    <mergeCell ref="C23:D23"/>
    <mergeCell ref="C24:D24"/>
    <mergeCell ref="C26:D26"/>
    <mergeCell ref="C27:D27"/>
    <mergeCell ref="C13:D13"/>
    <mergeCell ref="C14:D14"/>
    <mergeCell ref="C16:D16"/>
    <mergeCell ref="C17:D17"/>
    <mergeCell ref="C18:D18"/>
    <mergeCell ref="C19:D19"/>
    <mergeCell ref="A1:G1"/>
    <mergeCell ref="A3:B3"/>
    <mergeCell ref="A4:B4"/>
    <mergeCell ref="E4:G4"/>
    <mergeCell ref="C9:D9"/>
    <mergeCell ref="C10:D10"/>
    <mergeCell ref="C11:D11"/>
    <mergeCell ref="C12:D12"/>
    <mergeCell ref="C20:D20"/>
  </mergeCells>
  <printOptions horizontalCentered="1" gridLinesSet="0"/>
  <pageMargins left="0.59055118110236227" right="0.39370078740157483" top="0.59055118110236227" bottom="0.98425196850393704" header="0.19685039370078741" footer="0.51181102362204722"/>
  <pageSetup paperSize="9" orientation="landscape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12"/>
  <dimension ref="A1:CB164"/>
  <sheetViews>
    <sheetView showGridLines="0" showZeros="0" topLeftCell="A52" zoomScaleSheetLayoutView="100" workbookViewId="0">
      <selection activeCell="C97" sqref="C97"/>
    </sheetView>
  </sheetViews>
  <sheetFormatPr defaultRowHeight="12.75" x14ac:dyDescent="0.2"/>
  <cols>
    <col min="1" max="1" width="4.42578125" style="88" customWidth="1"/>
    <col min="2" max="2" width="11.5703125" style="88" customWidth="1"/>
    <col min="3" max="3" width="40.42578125" style="88" customWidth="1"/>
    <col min="4" max="4" width="5.5703125" style="88" customWidth="1"/>
    <col min="5" max="5" width="8.5703125" style="98" customWidth="1"/>
    <col min="6" max="6" width="9.85546875" style="88" customWidth="1"/>
    <col min="7" max="7" width="13.85546875" style="88" customWidth="1"/>
    <col min="8" max="8" width="11.7109375" style="88" customWidth="1"/>
    <col min="9" max="9" width="11.5703125" style="88" customWidth="1"/>
    <col min="10" max="10" width="11" style="88" customWidth="1"/>
    <col min="11" max="11" width="10.42578125" style="88" customWidth="1"/>
    <col min="12" max="12" width="75.42578125" style="88" customWidth="1"/>
    <col min="13" max="13" width="45.28515625" style="88" customWidth="1"/>
    <col min="14" max="16384" width="9.140625" style="88"/>
  </cols>
  <sheetData>
    <row r="1" spans="1:80" ht="15.75" x14ac:dyDescent="0.25">
      <c r="A1" s="162" t="s">
        <v>335</v>
      </c>
      <c r="B1" s="162"/>
      <c r="C1" s="162"/>
      <c r="D1" s="162"/>
      <c r="E1" s="162"/>
      <c r="F1" s="162"/>
      <c r="G1" s="162"/>
    </row>
    <row r="2" spans="1:80" ht="14.25" customHeight="1" thickBot="1" x14ac:dyDescent="0.25">
      <c r="B2" s="89"/>
      <c r="C2" s="90"/>
      <c r="D2" s="90"/>
      <c r="E2" s="91"/>
      <c r="F2" s="90"/>
      <c r="G2" s="90"/>
    </row>
    <row r="3" spans="1:80" ht="13.5" thickTop="1" x14ac:dyDescent="0.2">
      <c r="A3" s="159" t="s">
        <v>2</v>
      </c>
      <c r="B3" s="160"/>
      <c r="C3" s="86" t="s">
        <v>49</v>
      </c>
      <c r="D3" s="92"/>
      <c r="E3" s="93" t="s">
        <v>31</v>
      </c>
      <c r="F3" s="94" t="e">
        <f>#REF!</f>
        <v>#REF!</v>
      </c>
      <c r="G3" s="95"/>
    </row>
    <row r="4" spans="1:80" ht="13.5" thickBot="1" x14ac:dyDescent="0.25">
      <c r="A4" s="163" t="s">
        <v>30</v>
      </c>
      <c r="B4" s="161"/>
      <c r="C4" s="87" t="s">
        <v>247</v>
      </c>
      <c r="D4" s="96"/>
      <c r="E4" s="164" t="e">
        <f>#REF!</f>
        <v>#REF!</v>
      </c>
      <c r="F4" s="165"/>
      <c r="G4" s="166"/>
    </row>
    <row r="5" spans="1:80" ht="13.5" thickTop="1" x14ac:dyDescent="0.2">
      <c r="A5" s="97"/>
      <c r="G5" s="99"/>
    </row>
    <row r="6" spans="1:80" ht="27" customHeight="1" x14ac:dyDescent="0.2">
      <c r="A6" s="100" t="s">
        <v>32</v>
      </c>
      <c r="B6" s="101" t="s">
        <v>33</v>
      </c>
      <c r="C6" s="101" t="s">
        <v>34</v>
      </c>
      <c r="D6" s="101" t="s">
        <v>35</v>
      </c>
      <c r="E6" s="102" t="s">
        <v>36</v>
      </c>
      <c r="F6" s="101" t="s">
        <v>37</v>
      </c>
      <c r="G6" s="103" t="s">
        <v>38</v>
      </c>
      <c r="H6" s="104" t="s">
        <v>39</v>
      </c>
      <c r="I6" s="104" t="s">
        <v>40</v>
      </c>
      <c r="J6" s="104" t="s">
        <v>41</v>
      </c>
      <c r="K6" s="104" t="s">
        <v>42</v>
      </c>
    </row>
    <row r="7" spans="1:80" x14ac:dyDescent="0.2">
      <c r="A7" s="105" t="s">
        <v>43</v>
      </c>
      <c r="B7" s="106" t="s">
        <v>44</v>
      </c>
      <c r="C7" s="107" t="s">
        <v>45</v>
      </c>
      <c r="D7" s="108"/>
      <c r="E7" s="109"/>
      <c r="F7" s="109"/>
      <c r="G7" s="110"/>
      <c r="H7" s="111"/>
      <c r="I7" s="112"/>
      <c r="J7" s="113"/>
      <c r="K7" s="114"/>
      <c r="O7" s="115">
        <v>1</v>
      </c>
    </row>
    <row r="8" spans="1:80" x14ac:dyDescent="0.2">
      <c r="A8" s="116">
        <v>1</v>
      </c>
      <c r="B8" s="117" t="s">
        <v>248</v>
      </c>
      <c r="C8" s="118" t="s">
        <v>249</v>
      </c>
      <c r="D8" s="119" t="s">
        <v>95</v>
      </c>
      <c r="E8" s="120">
        <v>7</v>
      </c>
      <c r="F8" s="120">
        <v>0</v>
      </c>
      <c r="G8" s="121">
        <f>E8*F8</f>
        <v>0</v>
      </c>
      <c r="H8" s="122">
        <v>0</v>
      </c>
      <c r="I8" s="123">
        <f>E8*H8</f>
        <v>0</v>
      </c>
      <c r="J8" s="122">
        <v>0</v>
      </c>
      <c r="K8" s="123">
        <f>E8*J8</f>
        <v>0</v>
      </c>
      <c r="O8" s="115">
        <v>2</v>
      </c>
      <c r="AA8" s="88">
        <v>1</v>
      </c>
      <c r="AB8" s="88">
        <v>1</v>
      </c>
      <c r="AC8" s="88">
        <v>1</v>
      </c>
      <c r="AZ8" s="88">
        <v>1</v>
      </c>
      <c r="BA8" s="88">
        <f>IF(AZ8=1,G8,0)</f>
        <v>0</v>
      </c>
      <c r="BB8" s="88">
        <f>IF(AZ8=2,G8,0)</f>
        <v>0</v>
      </c>
      <c r="BC8" s="88">
        <f>IF(AZ8=3,G8,0)</f>
        <v>0</v>
      </c>
      <c r="BD8" s="88">
        <f>IF(AZ8=4,G8,0)</f>
        <v>0</v>
      </c>
      <c r="BE8" s="88">
        <f>IF(AZ8=5,G8,0)</f>
        <v>0</v>
      </c>
      <c r="CA8" s="115">
        <v>1</v>
      </c>
      <c r="CB8" s="115">
        <v>1</v>
      </c>
    </row>
    <row r="9" spans="1:80" x14ac:dyDescent="0.2">
      <c r="A9" s="124"/>
      <c r="B9" s="127"/>
      <c r="C9" s="167" t="s">
        <v>250</v>
      </c>
      <c r="D9" s="168"/>
      <c r="E9" s="128">
        <v>7</v>
      </c>
      <c r="F9" s="129"/>
      <c r="G9" s="130"/>
      <c r="H9" s="131"/>
      <c r="I9" s="125"/>
      <c r="J9" s="132"/>
      <c r="K9" s="125"/>
      <c r="M9" s="126" t="s">
        <v>250</v>
      </c>
      <c r="O9" s="115"/>
    </row>
    <row r="10" spans="1:80" x14ac:dyDescent="0.2">
      <c r="A10" s="116">
        <v>2</v>
      </c>
      <c r="B10" s="117" t="s">
        <v>251</v>
      </c>
      <c r="C10" s="118" t="s">
        <v>252</v>
      </c>
      <c r="D10" s="119" t="s">
        <v>95</v>
      </c>
      <c r="E10" s="120">
        <v>7</v>
      </c>
      <c r="F10" s="120">
        <v>0</v>
      </c>
      <c r="G10" s="121">
        <f>E10*F10</f>
        <v>0</v>
      </c>
      <c r="H10" s="122">
        <v>5.0000000000000002E-5</v>
      </c>
      <c r="I10" s="123">
        <f>E10*H10</f>
        <v>3.5E-4</v>
      </c>
      <c r="J10" s="122">
        <v>0</v>
      </c>
      <c r="K10" s="123">
        <f>E10*J10</f>
        <v>0</v>
      </c>
      <c r="O10" s="115">
        <v>2</v>
      </c>
      <c r="AA10" s="88">
        <v>1</v>
      </c>
      <c r="AB10" s="88">
        <v>1</v>
      </c>
      <c r="AC10" s="88">
        <v>1</v>
      </c>
      <c r="AZ10" s="88">
        <v>1</v>
      </c>
      <c r="BA10" s="88">
        <f>IF(AZ10=1,G10,0)</f>
        <v>0</v>
      </c>
      <c r="BB10" s="88">
        <f>IF(AZ10=2,G10,0)</f>
        <v>0</v>
      </c>
      <c r="BC10" s="88">
        <f>IF(AZ10=3,G10,0)</f>
        <v>0</v>
      </c>
      <c r="BD10" s="88">
        <f>IF(AZ10=4,G10,0)</f>
        <v>0</v>
      </c>
      <c r="BE10" s="88">
        <f>IF(AZ10=5,G10,0)</f>
        <v>0</v>
      </c>
      <c r="CA10" s="115">
        <v>1</v>
      </c>
      <c r="CB10" s="115">
        <v>1</v>
      </c>
    </row>
    <row r="11" spans="1:80" x14ac:dyDescent="0.2">
      <c r="A11" s="124"/>
      <c r="B11" s="127"/>
      <c r="C11" s="167" t="s">
        <v>250</v>
      </c>
      <c r="D11" s="168"/>
      <c r="E11" s="128">
        <v>7</v>
      </c>
      <c r="F11" s="129"/>
      <c r="G11" s="130"/>
      <c r="H11" s="131"/>
      <c r="I11" s="125"/>
      <c r="J11" s="132"/>
      <c r="K11" s="125"/>
      <c r="M11" s="126" t="s">
        <v>250</v>
      </c>
      <c r="O11" s="115"/>
    </row>
    <row r="12" spans="1:80" x14ac:dyDescent="0.2">
      <c r="A12" s="116">
        <v>3</v>
      </c>
      <c r="B12" s="117" t="s">
        <v>253</v>
      </c>
      <c r="C12" s="118" t="s">
        <v>254</v>
      </c>
      <c r="D12" s="119" t="s">
        <v>53</v>
      </c>
      <c r="E12" s="120">
        <v>1.44</v>
      </c>
      <c r="F12" s="120">
        <v>0</v>
      </c>
      <c r="G12" s="121">
        <f>E12*F12</f>
        <v>0</v>
      </c>
      <c r="H12" s="122">
        <v>0</v>
      </c>
      <c r="I12" s="123">
        <f>E12*H12</f>
        <v>0</v>
      </c>
      <c r="J12" s="122">
        <v>0</v>
      </c>
      <c r="K12" s="123">
        <f>E12*J12</f>
        <v>0</v>
      </c>
      <c r="O12" s="115">
        <v>2</v>
      </c>
      <c r="AA12" s="88">
        <v>1</v>
      </c>
      <c r="AB12" s="88">
        <v>1</v>
      </c>
      <c r="AC12" s="88">
        <v>1</v>
      </c>
      <c r="AZ12" s="88">
        <v>1</v>
      </c>
      <c r="BA12" s="88">
        <f>IF(AZ12=1,G12,0)</f>
        <v>0</v>
      </c>
      <c r="BB12" s="88">
        <f>IF(AZ12=2,G12,0)</f>
        <v>0</v>
      </c>
      <c r="BC12" s="88">
        <f>IF(AZ12=3,G12,0)</f>
        <v>0</v>
      </c>
      <c r="BD12" s="88">
        <f>IF(AZ12=4,G12,0)</f>
        <v>0</v>
      </c>
      <c r="BE12" s="88">
        <f>IF(AZ12=5,G12,0)</f>
        <v>0</v>
      </c>
      <c r="CA12" s="115">
        <v>1</v>
      </c>
      <c r="CB12" s="115">
        <v>1</v>
      </c>
    </row>
    <row r="13" spans="1:80" x14ac:dyDescent="0.2">
      <c r="A13" s="124"/>
      <c r="B13" s="127"/>
      <c r="C13" s="167" t="s">
        <v>255</v>
      </c>
      <c r="D13" s="168"/>
      <c r="E13" s="128">
        <v>0</v>
      </c>
      <c r="F13" s="129"/>
      <c r="G13" s="130"/>
      <c r="H13" s="131"/>
      <c r="I13" s="125"/>
      <c r="J13" s="132"/>
      <c r="K13" s="125"/>
      <c r="M13" s="126" t="s">
        <v>255</v>
      </c>
      <c r="O13" s="115"/>
    </row>
    <row r="14" spans="1:80" x14ac:dyDescent="0.2">
      <c r="A14" s="124"/>
      <c r="B14" s="127"/>
      <c r="C14" s="167" t="s">
        <v>256</v>
      </c>
      <c r="D14" s="168"/>
      <c r="E14" s="128">
        <v>1.44</v>
      </c>
      <c r="F14" s="129"/>
      <c r="G14" s="130"/>
      <c r="H14" s="131"/>
      <c r="I14" s="125"/>
      <c r="J14" s="132"/>
      <c r="K14" s="125"/>
      <c r="M14" s="126" t="s">
        <v>256</v>
      </c>
      <c r="O14" s="115"/>
    </row>
    <row r="15" spans="1:80" x14ac:dyDescent="0.2">
      <c r="A15" s="116">
        <v>4</v>
      </c>
      <c r="B15" s="117" t="s">
        <v>257</v>
      </c>
      <c r="C15" s="118" t="s">
        <v>258</v>
      </c>
      <c r="D15" s="119" t="s">
        <v>53</v>
      </c>
      <c r="E15" s="120">
        <v>1.44</v>
      </c>
      <c r="F15" s="120">
        <v>0</v>
      </c>
      <c r="G15" s="121">
        <f>E15*F15</f>
        <v>0</v>
      </c>
      <c r="H15" s="122">
        <v>0</v>
      </c>
      <c r="I15" s="123">
        <f>E15*H15</f>
        <v>0</v>
      </c>
      <c r="J15" s="122">
        <v>0</v>
      </c>
      <c r="K15" s="123">
        <f>E15*J15</f>
        <v>0</v>
      </c>
      <c r="O15" s="115">
        <v>2</v>
      </c>
      <c r="AA15" s="88">
        <v>1</v>
      </c>
      <c r="AB15" s="88">
        <v>1</v>
      </c>
      <c r="AC15" s="88">
        <v>1</v>
      </c>
      <c r="AZ15" s="88">
        <v>1</v>
      </c>
      <c r="BA15" s="88">
        <f>IF(AZ15=1,G15,0)</f>
        <v>0</v>
      </c>
      <c r="BB15" s="88">
        <f>IF(AZ15=2,G15,0)</f>
        <v>0</v>
      </c>
      <c r="BC15" s="88">
        <f>IF(AZ15=3,G15,0)</f>
        <v>0</v>
      </c>
      <c r="BD15" s="88">
        <f>IF(AZ15=4,G15,0)</f>
        <v>0</v>
      </c>
      <c r="BE15" s="88">
        <f>IF(AZ15=5,G15,0)</f>
        <v>0</v>
      </c>
      <c r="CA15" s="115">
        <v>1</v>
      </c>
      <c r="CB15" s="115">
        <v>1</v>
      </c>
    </row>
    <row r="16" spans="1:80" x14ac:dyDescent="0.2">
      <c r="A16" s="124"/>
      <c r="B16" s="127"/>
      <c r="C16" s="167" t="s">
        <v>255</v>
      </c>
      <c r="D16" s="168"/>
      <c r="E16" s="128">
        <v>0</v>
      </c>
      <c r="F16" s="129"/>
      <c r="G16" s="130"/>
      <c r="H16" s="131"/>
      <c r="I16" s="125"/>
      <c r="J16" s="132"/>
      <c r="K16" s="125"/>
      <c r="M16" s="126" t="s">
        <v>255</v>
      </c>
      <c r="O16" s="115"/>
    </row>
    <row r="17" spans="1:80" x14ac:dyDescent="0.2">
      <c r="A17" s="124"/>
      <c r="B17" s="127"/>
      <c r="C17" s="167" t="s">
        <v>256</v>
      </c>
      <c r="D17" s="168"/>
      <c r="E17" s="128">
        <v>1.44</v>
      </c>
      <c r="F17" s="129"/>
      <c r="G17" s="130"/>
      <c r="H17" s="131"/>
      <c r="I17" s="125"/>
      <c r="J17" s="132"/>
      <c r="K17" s="125"/>
      <c r="M17" s="126" t="s">
        <v>256</v>
      </c>
      <c r="O17" s="115"/>
    </row>
    <row r="18" spans="1:80" x14ac:dyDescent="0.2">
      <c r="A18" s="116">
        <v>5</v>
      </c>
      <c r="B18" s="117" t="s">
        <v>180</v>
      </c>
      <c r="C18" s="118" t="s">
        <v>181</v>
      </c>
      <c r="D18" s="119" t="s">
        <v>53</v>
      </c>
      <c r="E18" s="120">
        <v>215.0001</v>
      </c>
      <c r="F18" s="120">
        <v>0</v>
      </c>
      <c r="G18" s="121">
        <f>E18*F18</f>
        <v>0</v>
      </c>
      <c r="H18" s="122">
        <v>0</v>
      </c>
      <c r="I18" s="123">
        <f>E18*H18</f>
        <v>0</v>
      </c>
      <c r="J18" s="122">
        <v>0</v>
      </c>
      <c r="K18" s="123">
        <f>E18*J18</f>
        <v>0</v>
      </c>
      <c r="O18" s="115">
        <v>2</v>
      </c>
      <c r="AA18" s="88">
        <v>1</v>
      </c>
      <c r="AB18" s="88">
        <v>1</v>
      </c>
      <c r="AC18" s="88">
        <v>1</v>
      </c>
      <c r="AZ18" s="88">
        <v>1</v>
      </c>
      <c r="BA18" s="88">
        <f>IF(AZ18=1,G18,0)</f>
        <v>0</v>
      </c>
      <c r="BB18" s="88">
        <f>IF(AZ18=2,G18,0)</f>
        <v>0</v>
      </c>
      <c r="BC18" s="88">
        <f>IF(AZ18=3,G18,0)</f>
        <v>0</v>
      </c>
      <c r="BD18" s="88">
        <f>IF(AZ18=4,G18,0)</f>
        <v>0</v>
      </c>
      <c r="BE18" s="88">
        <f>IF(AZ18=5,G18,0)</f>
        <v>0</v>
      </c>
      <c r="CA18" s="115">
        <v>1</v>
      </c>
      <c r="CB18" s="115">
        <v>1</v>
      </c>
    </row>
    <row r="19" spans="1:80" x14ac:dyDescent="0.2">
      <c r="A19" s="124"/>
      <c r="B19" s="127"/>
      <c r="C19" s="167" t="s">
        <v>259</v>
      </c>
      <c r="D19" s="168"/>
      <c r="E19" s="128">
        <v>33.196800000000003</v>
      </c>
      <c r="F19" s="129"/>
      <c r="G19" s="130"/>
      <c r="H19" s="131"/>
      <c r="I19" s="125"/>
      <c r="J19" s="132"/>
      <c r="K19" s="125"/>
      <c r="M19" s="126" t="s">
        <v>259</v>
      </c>
      <c r="O19" s="115"/>
    </row>
    <row r="20" spans="1:80" ht="33.75" x14ac:dyDescent="0.2">
      <c r="A20" s="124"/>
      <c r="B20" s="127"/>
      <c r="C20" s="167" t="s">
        <v>260</v>
      </c>
      <c r="D20" s="168"/>
      <c r="E20" s="128">
        <v>79.666499999999999</v>
      </c>
      <c r="F20" s="129"/>
      <c r="G20" s="130"/>
      <c r="H20" s="131"/>
      <c r="I20" s="125"/>
      <c r="J20" s="132"/>
      <c r="K20" s="125"/>
      <c r="M20" s="126" t="s">
        <v>260</v>
      </c>
      <c r="O20" s="115"/>
    </row>
    <row r="21" spans="1:80" x14ac:dyDescent="0.2">
      <c r="A21" s="124"/>
      <c r="B21" s="127"/>
      <c r="C21" s="167" t="s">
        <v>261</v>
      </c>
      <c r="D21" s="168"/>
      <c r="E21" s="128">
        <v>0</v>
      </c>
      <c r="F21" s="129"/>
      <c r="G21" s="130"/>
      <c r="H21" s="131"/>
      <c r="I21" s="125"/>
      <c r="J21" s="132"/>
      <c r="K21" s="125"/>
      <c r="M21" s="126" t="s">
        <v>261</v>
      </c>
      <c r="O21" s="115"/>
    </row>
    <row r="22" spans="1:80" x14ac:dyDescent="0.2">
      <c r="A22" s="124"/>
      <c r="B22" s="127"/>
      <c r="C22" s="167" t="s">
        <v>262</v>
      </c>
      <c r="D22" s="168"/>
      <c r="E22" s="128">
        <v>83.041899999999998</v>
      </c>
      <c r="F22" s="129"/>
      <c r="G22" s="130"/>
      <c r="H22" s="131"/>
      <c r="I22" s="125"/>
      <c r="J22" s="132"/>
      <c r="K22" s="125"/>
      <c r="M22" s="126" t="s">
        <v>262</v>
      </c>
      <c r="O22" s="115"/>
    </row>
    <row r="23" spans="1:80" x14ac:dyDescent="0.2">
      <c r="A23" s="124"/>
      <c r="B23" s="127"/>
      <c r="C23" s="167" t="s">
        <v>263</v>
      </c>
      <c r="D23" s="168"/>
      <c r="E23" s="128">
        <v>19.094999999999999</v>
      </c>
      <c r="F23" s="129"/>
      <c r="G23" s="130"/>
      <c r="H23" s="131"/>
      <c r="I23" s="125"/>
      <c r="J23" s="132"/>
      <c r="K23" s="125"/>
      <c r="M23" s="126" t="s">
        <v>263</v>
      </c>
      <c r="O23" s="115"/>
    </row>
    <row r="24" spans="1:80" x14ac:dyDescent="0.2">
      <c r="A24" s="116">
        <v>6</v>
      </c>
      <c r="B24" s="117" t="s">
        <v>59</v>
      </c>
      <c r="C24" s="118" t="s">
        <v>60</v>
      </c>
      <c r="D24" s="119" t="s">
        <v>53</v>
      </c>
      <c r="E24" s="120">
        <v>215.0001</v>
      </c>
      <c r="F24" s="120">
        <v>0</v>
      </c>
      <c r="G24" s="121">
        <f>E24*F24</f>
        <v>0</v>
      </c>
      <c r="H24" s="122">
        <v>0</v>
      </c>
      <c r="I24" s="123">
        <f>E24*H24</f>
        <v>0</v>
      </c>
      <c r="J24" s="122">
        <v>0</v>
      </c>
      <c r="K24" s="123">
        <f>E24*J24</f>
        <v>0</v>
      </c>
      <c r="O24" s="115">
        <v>2</v>
      </c>
      <c r="AA24" s="88">
        <v>1</v>
      </c>
      <c r="AB24" s="88">
        <v>1</v>
      </c>
      <c r="AC24" s="88">
        <v>1</v>
      </c>
      <c r="AZ24" s="88">
        <v>1</v>
      </c>
      <c r="BA24" s="88">
        <f>IF(AZ24=1,G24,0)</f>
        <v>0</v>
      </c>
      <c r="BB24" s="88">
        <f>IF(AZ24=2,G24,0)</f>
        <v>0</v>
      </c>
      <c r="BC24" s="88">
        <f>IF(AZ24=3,G24,0)</f>
        <v>0</v>
      </c>
      <c r="BD24" s="88">
        <f>IF(AZ24=4,G24,0)</f>
        <v>0</v>
      </c>
      <c r="BE24" s="88">
        <f>IF(AZ24=5,G24,0)</f>
        <v>0</v>
      </c>
      <c r="CA24" s="115">
        <v>1</v>
      </c>
      <c r="CB24" s="115">
        <v>1</v>
      </c>
    </row>
    <row r="25" spans="1:80" x14ac:dyDescent="0.2">
      <c r="A25" s="124"/>
      <c r="B25" s="127"/>
      <c r="C25" s="167" t="s">
        <v>259</v>
      </c>
      <c r="D25" s="168"/>
      <c r="E25" s="128">
        <v>33.196800000000003</v>
      </c>
      <c r="F25" s="129"/>
      <c r="G25" s="130"/>
      <c r="H25" s="131"/>
      <c r="I25" s="125"/>
      <c r="J25" s="132"/>
      <c r="K25" s="125"/>
      <c r="M25" s="126" t="s">
        <v>259</v>
      </c>
      <c r="O25" s="115"/>
    </row>
    <row r="26" spans="1:80" ht="33.75" x14ac:dyDescent="0.2">
      <c r="A26" s="124"/>
      <c r="B26" s="127"/>
      <c r="C26" s="167" t="s">
        <v>260</v>
      </c>
      <c r="D26" s="168"/>
      <c r="E26" s="128">
        <v>79.666499999999999</v>
      </c>
      <c r="F26" s="129"/>
      <c r="G26" s="130"/>
      <c r="H26" s="131"/>
      <c r="I26" s="125"/>
      <c r="J26" s="132"/>
      <c r="K26" s="125"/>
      <c r="M26" s="126" t="s">
        <v>260</v>
      </c>
      <c r="O26" s="115"/>
    </row>
    <row r="27" spans="1:80" x14ac:dyDescent="0.2">
      <c r="A27" s="124"/>
      <c r="B27" s="127"/>
      <c r="C27" s="167" t="s">
        <v>261</v>
      </c>
      <c r="D27" s="168"/>
      <c r="E27" s="128">
        <v>0</v>
      </c>
      <c r="F27" s="129"/>
      <c r="G27" s="130"/>
      <c r="H27" s="131"/>
      <c r="I27" s="125"/>
      <c r="J27" s="132"/>
      <c r="K27" s="125"/>
      <c r="M27" s="126" t="s">
        <v>261</v>
      </c>
      <c r="O27" s="115"/>
    </row>
    <row r="28" spans="1:80" x14ac:dyDescent="0.2">
      <c r="A28" s="124"/>
      <c r="B28" s="127"/>
      <c r="C28" s="167" t="s">
        <v>262</v>
      </c>
      <c r="D28" s="168"/>
      <c r="E28" s="128">
        <v>83.041899999999998</v>
      </c>
      <c r="F28" s="129"/>
      <c r="G28" s="130"/>
      <c r="H28" s="131"/>
      <c r="I28" s="125"/>
      <c r="J28" s="132"/>
      <c r="K28" s="125"/>
      <c r="M28" s="126" t="s">
        <v>262</v>
      </c>
      <c r="O28" s="115"/>
    </row>
    <row r="29" spans="1:80" x14ac:dyDescent="0.2">
      <c r="A29" s="124"/>
      <c r="B29" s="127"/>
      <c r="C29" s="167" t="s">
        <v>263</v>
      </c>
      <c r="D29" s="168"/>
      <c r="E29" s="128">
        <v>19.094999999999999</v>
      </c>
      <c r="F29" s="129"/>
      <c r="G29" s="130"/>
      <c r="H29" s="131"/>
      <c r="I29" s="125"/>
      <c r="J29" s="132"/>
      <c r="K29" s="125"/>
      <c r="M29" s="126" t="s">
        <v>263</v>
      </c>
      <c r="O29" s="115"/>
    </row>
    <row r="30" spans="1:80" x14ac:dyDescent="0.2">
      <c r="A30" s="116">
        <v>7</v>
      </c>
      <c r="B30" s="117" t="s">
        <v>67</v>
      </c>
      <c r="C30" s="118" t="s">
        <v>68</v>
      </c>
      <c r="D30" s="119" t="s">
        <v>53</v>
      </c>
      <c r="E30" s="120">
        <v>338.12759999999997</v>
      </c>
      <c r="F30" s="120">
        <v>0</v>
      </c>
      <c r="G30" s="121">
        <f>E30*F30</f>
        <v>0</v>
      </c>
      <c r="H30" s="122">
        <v>0</v>
      </c>
      <c r="I30" s="123">
        <f>E30*H30</f>
        <v>0</v>
      </c>
      <c r="J30" s="122">
        <v>0</v>
      </c>
      <c r="K30" s="123">
        <f>E30*J30</f>
        <v>0</v>
      </c>
      <c r="O30" s="115">
        <v>2</v>
      </c>
      <c r="AA30" s="88">
        <v>1</v>
      </c>
      <c r="AB30" s="88">
        <v>1</v>
      </c>
      <c r="AC30" s="88">
        <v>1</v>
      </c>
      <c r="AZ30" s="88">
        <v>1</v>
      </c>
      <c r="BA30" s="88">
        <f>IF(AZ30=1,G30,0)</f>
        <v>0</v>
      </c>
      <c r="BB30" s="88">
        <f>IF(AZ30=2,G30,0)</f>
        <v>0</v>
      </c>
      <c r="BC30" s="88">
        <f>IF(AZ30=3,G30,0)</f>
        <v>0</v>
      </c>
      <c r="BD30" s="88">
        <f>IF(AZ30=4,G30,0)</f>
        <v>0</v>
      </c>
      <c r="BE30" s="88">
        <f>IF(AZ30=5,G30,0)</f>
        <v>0</v>
      </c>
      <c r="CA30" s="115">
        <v>1</v>
      </c>
      <c r="CB30" s="115">
        <v>1</v>
      </c>
    </row>
    <row r="31" spans="1:80" x14ac:dyDescent="0.2">
      <c r="A31" s="124"/>
      <c r="B31" s="127"/>
      <c r="C31" s="167" t="s">
        <v>264</v>
      </c>
      <c r="D31" s="168"/>
      <c r="E31" s="128">
        <v>197</v>
      </c>
      <c r="F31" s="129"/>
      <c r="G31" s="130"/>
      <c r="H31" s="131"/>
      <c r="I31" s="125"/>
      <c r="J31" s="132"/>
      <c r="K31" s="125"/>
      <c r="M31" s="126" t="s">
        <v>264</v>
      </c>
      <c r="O31" s="115"/>
    </row>
    <row r="32" spans="1:80" x14ac:dyDescent="0.2">
      <c r="A32" s="124"/>
      <c r="B32" s="127"/>
      <c r="C32" s="167" t="s">
        <v>265</v>
      </c>
      <c r="D32" s="168"/>
      <c r="E32" s="128">
        <v>97</v>
      </c>
      <c r="F32" s="129"/>
      <c r="G32" s="130"/>
      <c r="H32" s="131"/>
      <c r="I32" s="125"/>
      <c r="J32" s="132"/>
      <c r="K32" s="125"/>
      <c r="M32" s="126" t="s">
        <v>265</v>
      </c>
      <c r="O32" s="115"/>
    </row>
    <row r="33" spans="1:80" x14ac:dyDescent="0.2">
      <c r="A33" s="124"/>
      <c r="B33" s="127"/>
      <c r="C33" s="169" t="s">
        <v>96</v>
      </c>
      <c r="D33" s="168"/>
      <c r="E33" s="149">
        <v>294</v>
      </c>
      <c r="F33" s="129"/>
      <c r="G33" s="130"/>
      <c r="H33" s="131"/>
      <c r="I33" s="125"/>
      <c r="J33" s="132"/>
      <c r="K33" s="125"/>
      <c r="M33" s="126" t="s">
        <v>96</v>
      </c>
      <c r="O33" s="115"/>
    </row>
    <row r="34" spans="1:80" x14ac:dyDescent="0.2">
      <c r="A34" s="124"/>
      <c r="B34" s="127"/>
      <c r="C34" s="167" t="s">
        <v>266</v>
      </c>
      <c r="D34" s="168"/>
      <c r="E34" s="128">
        <v>216.4401</v>
      </c>
      <c r="F34" s="129"/>
      <c r="G34" s="130"/>
      <c r="H34" s="131"/>
      <c r="I34" s="125"/>
      <c r="J34" s="132"/>
      <c r="K34" s="125"/>
      <c r="M34" s="126" t="s">
        <v>266</v>
      </c>
      <c r="O34" s="115"/>
    </row>
    <row r="35" spans="1:80" x14ac:dyDescent="0.2">
      <c r="A35" s="124"/>
      <c r="B35" s="127"/>
      <c r="C35" s="167" t="s">
        <v>267</v>
      </c>
      <c r="D35" s="168"/>
      <c r="E35" s="128">
        <v>-172.3125</v>
      </c>
      <c r="F35" s="129"/>
      <c r="G35" s="130"/>
      <c r="H35" s="131"/>
      <c r="I35" s="125"/>
      <c r="J35" s="132"/>
      <c r="K35" s="125"/>
      <c r="M35" s="126" t="s">
        <v>267</v>
      </c>
      <c r="O35" s="115"/>
    </row>
    <row r="36" spans="1:80" x14ac:dyDescent="0.2">
      <c r="A36" s="124"/>
      <c r="B36" s="127"/>
      <c r="C36" s="169" t="s">
        <v>96</v>
      </c>
      <c r="D36" s="168"/>
      <c r="E36" s="149">
        <v>44.127600000000001</v>
      </c>
      <c r="F36" s="129"/>
      <c r="G36" s="130"/>
      <c r="H36" s="131"/>
      <c r="I36" s="125"/>
      <c r="J36" s="132"/>
      <c r="K36" s="125"/>
      <c r="M36" s="126" t="s">
        <v>96</v>
      </c>
      <c r="O36" s="115"/>
    </row>
    <row r="37" spans="1:80" x14ac:dyDescent="0.2">
      <c r="A37" s="116">
        <v>8</v>
      </c>
      <c r="B37" s="117" t="s">
        <v>268</v>
      </c>
      <c r="C37" s="118" t="s">
        <v>269</v>
      </c>
      <c r="D37" s="119" t="s">
        <v>53</v>
      </c>
      <c r="E37" s="120">
        <v>2940</v>
      </c>
      <c r="F37" s="120">
        <v>0</v>
      </c>
      <c r="G37" s="121">
        <f>E37*F37</f>
        <v>0</v>
      </c>
      <c r="H37" s="122">
        <v>0</v>
      </c>
      <c r="I37" s="123">
        <f>E37*H37</f>
        <v>0</v>
      </c>
      <c r="J37" s="122">
        <v>0</v>
      </c>
      <c r="K37" s="123">
        <f>E37*J37</f>
        <v>0</v>
      </c>
      <c r="O37" s="115">
        <v>2</v>
      </c>
      <c r="AA37" s="88">
        <v>1</v>
      </c>
      <c r="AB37" s="88">
        <v>1</v>
      </c>
      <c r="AC37" s="88">
        <v>1</v>
      </c>
      <c r="AZ37" s="88">
        <v>1</v>
      </c>
      <c r="BA37" s="88">
        <f>IF(AZ37=1,G37,0)</f>
        <v>0</v>
      </c>
      <c r="BB37" s="88">
        <f>IF(AZ37=2,G37,0)</f>
        <v>0</v>
      </c>
      <c r="BC37" s="88">
        <f>IF(AZ37=3,G37,0)</f>
        <v>0</v>
      </c>
      <c r="BD37" s="88">
        <f>IF(AZ37=4,G37,0)</f>
        <v>0</v>
      </c>
      <c r="BE37" s="88">
        <f>IF(AZ37=5,G37,0)</f>
        <v>0</v>
      </c>
      <c r="CA37" s="115">
        <v>1</v>
      </c>
      <c r="CB37" s="115">
        <v>1</v>
      </c>
    </row>
    <row r="38" spans="1:80" x14ac:dyDescent="0.2">
      <c r="A38" s="124"/>
      <c r="B38" s="127"/>
      <c r="C38" s="167" t="s">
        <v>270</v>
      </c>
      <c r="D38" s="168"/>
      <c r="E38" s="128">
        <v>1970</v>
      </c>
      <c r="F38" s="129"/>
      <c r="G38" s="130"/>
      <c r="H38" s="131"/>
      <c r="I38" s="125"/>
      <c r="J38" s="132"/>
      <c r="K38" s="125"/>
      <c r="M38" s="126" t="s">
        <v>270</v>
      </c>
      <c r="O38" s="115"/>
    </row>
    <row r="39" spans="1:80" x14ac:dyDescent="0.2">
      <c r="A39" s="124"/>
      <c r="B39" s="127"/>
      <c r="C39" s="167" t="s">
        <v>271</v>
      </c>
      <c r="D39" s="168"/>
      <c r="E39" s="128">
        <v>970</v>
      </c>
      <c r="F39" s="129"/>
      <c r="G39" s="130"/>
      <c r="H39" s="131"/>
      <c r="I39" s="125"/>
      <c r="J39" s="132"/>
      <c r="K39" s="125"/>
      <c r="M39" s="126" t="s">
        <v>271</v>
      </c>
      <c r="O39" s="115"/>
    </row>
    <row r="40" spans="1:80" x14ac:dyDescent="0.2">
      <c r="A40" s="116">
        <v>9</v>
      </c>
      <c r="B40" s="117" t="s">
        <v>188</v>
      </c>
      <c r="C40" s="118" t="s">
        <v>189</v>
      </c>
      <c r="D40" s="119" t="s">
        <v>53</v>
      </c>
      <c r="E40" s="120">
        <v>466.3125</v>
      </c>
      <c r="F40" s="120">
        <v>0</v>
      </c>
      <c r="G40" s="121">
        <f>E40*F40</f>
        <v>0</v>
      </c>
      <c r="H40" s="122">
        <v>0</v>
      </c>
      <c r="I40" s="123">
        <f>E40*H40</f>
        <v>0</v>
      </c>
      <c r="J40" s="122">
        <v>0</v>
      </c>
      <c r="K40" s="123">
        <f>E40*J40</f>
        <v>0</v>
      </c>
      <c r="O40" s="115">
        <v>2</v>
      </c>
      <c r="AA40" s="88">
        <v>1</v>
      </c>
      <c r="AB40" s="88">
        <v>1</v>
      </c>
      <c r="AC40" s="88">
        <v>1</v>
      </c>
      <c r="AZ40" s="88">
        <v>1</v>
      </c>
      <c r="BA40" s="88">
        <f>IF(AZ40=1,G40,0)</f>
        <v>0</v>
      </c>
      <c r="BB40" s="88">
        <f>IF(AZ40=2,G40,0)</f>
        <v>0</v>
      </c>
      <c r="BC40" s="88">
        <f>IF(AZ40=3,G40,0)</f>
        <v>0</v>
      </c>
      <c r="BD40" s="88">
        <f>IF(AZ40=4,G40,0)</f>
        <v>0</v>
      </c>
      <c r="BE40" s="88">
        <f>IF(AZ40=5,G40,0)</f>
        <v>0</v>
      </c>
      <c r="CA40" s="115">
        <v>1</v>
      </c>
      <c r="CB40" s="115">
        <v>1</v>
      </c>
    </row>
    <row r="41" spans="1:80" x14ac:dyDescent="0.2">
      <c r="A41" s="124"/>
      <c r="B41" s="127"/>
      <c r="C41" s="167" t="s">
        <v>264</v>
      </c>
      <c r="D41" s="168"/>
      <c r="E41" s="128">
        <v>197</v>
      </c>
      <c r="F41" s="129"/>
      <c r="G41" s="130"/>
      <c r="H41" s="131"/>
      <c r="I41" s="125"/>
      <c r="J41" s="132"/>
      <c r="K41" s="125"/>
      <c r="M41" s="126" t="s">
        <v>264</v>
      </c>
      <c r="O41" s="115"/>
    </row>
    <row r="42" spans="1:80" x14ac:dyDescent="0.2">
      <c r="A42" s="124"/>
      <c r="B42" s="127"/>
      <c r="C42" s="167" t="s">
        <v>265</v>
      </c>
      <c r="D42" s="168"/>
      <c r="E42" s="128">
        <v>97</v>
      </c>
      <c r="F42" s="129"/>
      <c r="G42" s="130"/>
      <c r="H42" s="131"/>
      <c r="I42" s="125"/>
      <c r="J42" s="132"/>
      <c r="K42" s="125"/>
      <c r="M42" s="126" t="s">
        <v>265</v>
      </c>
      <c r="O42" s="115"/>
    </row>
    <row r="43" spans="1:80" x14ac:dyDescent="0.2">
      <c r="A43" s="124"/>
      <c r="B43" s="127"/>
      <c r="C43" s="169" t="s">
        <v>96</v>
      </c>
      <c r="D43" s="168"/>
      <c r="E43" s="149">
        <v>294</v>
      </c>
      <c r="F43" s="129"/>
      <c r="G43" s="130"/>
      <c r="H43" s="131"/>
      <c r="I43" s="125"/>
      <c r="J43" s="132"/>
      <c r="K43" s="125"/>
      <c r="M43" s="126" t="s">
        <v>96</v>
      </c>
      <c r="O43" s="115"/>
    </row>
    <row r="44" spans="1:80" x14ac:dyDescent="0.2">
      <c r="A44" s="124"/>
      <c r="B44" s="127"/>
      <c r="C44" s="167" t="s">
        <v>272</v>
      </c>
      <c r="D44" s="168"/>
      <c r="E44" s="128">
        <v>172.3125</v>
      </c>
      <c r="F44" s="129"/>
      <c r="G44" s="130"/>
      <c r="H44" s="131"/>
      <c r="I44" s="125"/>
      <c r="J44" s="132"/>
      <c r="K44" s="125"/>
      <c r="M44" s="126" t="s">
        <v>272</v>
      </c>
      <c r="O44" s="115"/>
    </row>
    <row r="45" spans="1:80" x14ac:dyDescent="0.2">
      <c r="A45" s="124"/>
      <c r="B45" s="127"/>
      <c r="C45" s="169" t="s">
        <v>96</v>
      </c>
      <c r="D45" s="168"/>
      <c r="E45" s="149">
        <v>172.3125</v>
      </c>
      <c r="F45" s="129"/>
      <c r="G45" s="130"/>
      <c r="H45" s="131"/>
      <c r="I45" s="125"/>
      <c r="J45" s="132"/>
      <c r="K45" s="125"/>
      <c r="M45" s="126" t="s">
        <v>96</v>
      </c>
      <c r="O45" s="115"/>
    </row>
    <row r="46" spans="1:80" x14ac:dyDescent="0.2">
      <c r="A46" s="116">
        <v>10</v>
      </c>
      <c r="B46" s="117" t="s">
        <v>273</v>
      </c>
      <c r="C46" s="118" t="s">
        <v>274</v>
      </c>
      <c r="D46" s="119" t="s">
        <v>53</v>
      </c>
      <c r="E46" s="120">
        <v>197</v>
      </c>
      <c r="F46" s="120">
        <v>0</v>
      </c>
      <c r="G46" s="121">
        <f>E46*F46</f>
        <v>0</v>
      </c>
      <c r="H46" s="122">
        <v>0</v>
      </c>
      <c r="I46" s="123">
        <f>E46*H46</f>
        <v>0</v>
      </c>
      <c r="J46" s="122">
        <v>0</v>
      </c>
      <c r="K46" s="123">
        <f>E46*J46</f>
        <v>0</v>
      </c>
      <c r="O46" s="115">
        <v>2</v>
      </c>
      <c r="AA46" s="88">
        <v>1</v>
      </c>
      <c r="AB46" s="88">
        <v>1</v>
      </c>
      <c r="AC46" s="88">
        <v>1</v>
      </c>
      <c r="AZ46" s="88">
        <v>1</v>
      </c>
      <c r="BA46" s="88">
        <f>IF(AZ46=1,G46,0)</f>
        <v>0</v>
      </c>
      <c r="BB46" s="88">
        <f>IF(AZ46=2,G46,0)</f>
        <v>0</v>
      </c>
      <c r="BC46" s="88">
        <f>IF(AZ46=3,G46,0)</f>
        <v>0</v>
      </c>
      <c r="BD46" s="88">
        <f>IF(AZ46=4,G46,0)</f>
        <v>0</v>
      </c>
      <c r="BE46" s="88">
        <f>IF(AZ46=5,G46,0)</f>
        <v>0</v>
      </c>
      <c r="CA46" s="115">
        <v>1</v>
      </c>
      <c r="CB46" s="115">
        <v>1</v>
      </c>
    </row>
    <row r="47" spans="1:80" x14ac:dyDescent="0.2">
      <c r="A47" s="124"/>
      <c r="B47" s="127"/>
      <c r="C47" s="167" t="s">
        <v>264</v>
      </c>
      <c r="D47" s="168"/>
      <c r="E47" s="128">
        <v>197</v>
      </c>
      <c r="F47" s="129"/>
      <c r="G47" s="130"/>
      <c r="H47" s="131"/>
      <c r="I47" s="125"/>
      <c r="J47" s="132"/>
      <c r="K47" s="125"/>
      <c r="M47" s="126" t="s">
        <v>264</v>
      </c>
      <c r="O47" s="115"/>
    </row>
    <row r="48" spans="1:80" x14ac:dyDescent="0.2">
      <c r="A48" s="116">
        <v>11</v>
      </c>
      <c r="B48" s="117" t="s">
        <v>82</v>
      </c>
      <c r="C48" s="118" t="s">
        <v>83</v>
      </c>
      <c r="D48" s="119" t="s">
        <v>53</v>
      </c>
      <c r="E48" s="120">
        <v>172.3125</v>
      </c>
      <c r="F48" s="120">
        <v>0</v>
      </c>
      <c r="G48" s="121">
        <f>E48*F48</f>
        <v>0</v>
      </c>
      <c r="H48" s="122">
        <v>0</v>
      </c>
      <c r="I48" s="123">
        <f>E48*H48</f>
        <v>0</v>
      </c>
      <c r="J48" s="122">
        <v>0</v>
      </c>
      <c r="K48" s="123">
        <f>E48*J48</f>
        <v>0</v>
      </c>
      <c r="O48" s="115">
        <v>2</v>
      </c>
      <c r="AA48" s="88">
        <v>1</v>
      </c>
      <c r="AB48" s="88">
        <v>1</v>
      </c>
      <c r="AC48" s="88">
        <v>1</v>
      </c>
      <c r="AZ48" s="88">
        <v>1</v>
      </c>
      <c r="BA48" s="88">
        <f>IF(AZ48=1,G48,0)</f>
        <v>0</v>
      </c>
      <c r="BB48" s="88">
        <f>IF(AZ48=2,G48,0)</f>
        <v>0</v>
      </c>
      <c r="BC48" s="88">
        <f>IF(AZ48=3,G48,0)</f>
        <v>0</v>
      </c>
      <c r="BD48" s="88">
        <f>IF(AZ48=4,G48,0)</f>
        <v>0</v>
      </c>
      <c r="BE48" s="88">
        <f>IF(AZ48=5,G48,0)</f>
        <v>0</v>
      </c>
      <c r="CA48" s="115">
        <v>1</v>
      </c>
      <c r="CB48" s="115">
        <v>1</v>
      </c>
    </row>
    <row r="49" spans="1:80" ht="22.5" x14ac:dyDescent="0.2">
      <c r="A49" s="124"/>
      <c r="B49" s="127"/>
      <c r="C49" s="167" t="s">
        <v>275</v>
      </c>
      <c r="D49" s="168"/>
      <c r="E49" s="128">
        <v>27.4148</v>
      </c>
      <c r="F49" s="129"/>
      <c r="G49" s="130"/>
      <c r="H49" s="131"/>
      <c r="I49" s="125"/>
      <c r="J49" s="132"/>
      <c r="K49" s="125"/>
      <c r="M49" s="126" t="s">
        <v>275</v>
      </c>
      <c r="O49" s="115"/>
    </row>
    <row r="50" spans="1:80" ht="33.75" x14ac:dyDescent="0.2">
      <c r="A50" s="124"/>
      <c r="B50" s="127"/>
      <c r="C50" s="167" t="s">
        <v>276</v>
      </c>
      <c r="D50" s="168"/>
      <c r="E50" s="128">
        <v>63.188200000000002</v>
      </c>
      <c r="F50" s="129"/>
      <c r="G50" s="130"/>
      <c r="H50" s="131"/>
      <c r="I50" s="125"/>
      <c r="J50" s="132"/>
      <c r="K50" s="125"/>
      <c r="M50" s="126" t="s">
        <v>276</v>
      </c>
      <c r="O50" s="115"/>
    </row>
    <row r="51" spans="1:80" x14ac:dyDescent="0.2">
      <c r="A51" s="124"/>
      <c r="B51" s="127"/>
      <c r="C51" s="167" t="s">
        <v>261</v>
      </c>
      <c r="D51" s="168"/>
      <c r="E51" s="128">
        <v>0</v>
      </c>
      <c r="F51" s="129"/>
      <c r="G51" s="130"/>
      <c r="H51" s="131"/>
      <c r="I51" s="125"/>
      <c r="J51" s="132"/>
      <c r="K51" s="125"/>
      <c r="M51" s="126" t="s">
        <v>261</v>
      </c>
      <c r="O51" s="115"/>
    </row>
    <row r="52" spans="1:80" ht="22.5" x14ac:dyDescent="0.2">
      <c r="A52" s="124"/>
      <c r="B52" s="127"/>
      <c r="C52" s="167" t="s">
        <v>277</v>
      </c>
      <c r="D52" s="168"/>
      <c r="E52" s="128">
        <v>66.433499999999995</v>
      </c>
      <c r="F52" s="129"/>
      <c r="G52" s="130"/>
      <c r="H52" s="131"/>
      <c r="I52" s="125"/>
      <c r="J52" s="132"/>
      <c r="K52" s="125"/>
      <c r="M52" s="126" t="s">
        <v>277</v>
      </c>
      <c r="O52" s="115"/>
    </row>
    <row r="53" spans="1:80" x14ac:dyDescent="0.2">
      <c r="A53" s="124"/>
      <c r="B53" s="127"/>
      <c r="C53" s="167" t="s">
        <v>278</v>
      </c>
      <c r="D53" s="168"/>
      <c r="E53" s="128">
        <v>15.276</v>
      </c>
      <c r="F53" s="129"/>
      <c r="G53" s="130"/>
      <c r="H53" s="131"/>
      <c r="I53" s="125"/>
      <c r="J53" s="132"/>
      <c r="K53" s="125"/>
      <c r="M53" s="126" t="s">
        <v>278</v>
      </c>
      <c r="O53" s="115"/>
    </row>
    <row r="54" spans="1:80" x14ac:dyDescent="0.2">
      <c r="A54" s="116">
        <v>12</v>
      </c>
      <c r="B54" s="117" t="s">
        <v>279</v>
      </c>
      <c r="C54" s="118" t="s">
        <v>280</v>
      </c>
      <c r="D54" s="119" t="s">
        <v>88</v>
      </c>
      <c r="E54" s="120">
        <v>1252</v>
      </c>
      <c r="F54" s="120">
        <v>0</v>
      </c>
      <c r="G54" s="121">
        <f>E54*F54</f>
        <v>0</v>
      </c>
      <c r="H54" s="122">
        <v>0</v>
      </c>
      <c r="I54" s="123">
        <f>E54*H54</f>
        <v>0</v>
      </c>
      <c r="J54" s="122">
        <v>0</v>
      </c>
      <c r="K54" s="123">
        <f>E54*J54</f>
        <v>0</v>
      </c>
      <c r="O54" s="115">
        <v>2</v>
      </c>
      <c r="AA54" s="88">
        <v>1</v>
      </c>
      <c r="AB54" s="88">
        <v>1</v>
      </c>
      <c r="AC54" s="88">
        <v>1</v>
      </c>
      <c r="AZ54" s="88">
        <v>1</v>
      </c>
      <c r="BA54" s="88">
        <f>IF(AZ54=1,G54,0)</f>
        <v>0</v>
      </c>
      <c r="BB54" s="88">
        <f>IF(AZ54=2,G54,0)</f>
        <v>0</v>
      </c>
      <c r="BC54" s="88">
        <f>IF(AZ54=3,G54,0)</f>
        <v>0</v>
      </c>
      <c r="BD54" s="88">
        <f>IF(AZ54=4,G54,0)</f>
        <v>0</v>
      </c>
      <c r="BE54" s="88">
        <f>IF(AZ54=5,G54,0)</f>
        <v>0</v>
      </c>
      <c r="CA54" s="115">
        <v>1</v>
      </c>
      <c r="CB54" s="115">
        <v>1</v>
      </c>
    </row>
    <row r="55" spans="1:80" x14ac:dyDescent="0.2">
      <c r="A55" s="124"/>
      <c r="B55" s="127"/>
      <c r="C55" s="167" t="s">
        <v>281</v>
      </c>
      <c r="D55" s="168"/>
      <c r="E55" s="128">
        <v>1252</v>
      </c>
      <c r="F55" s="129"/>
      <c r="G55" s="130"/>
      <c r="H55" s="131"/>
      <c r="I55" s="125"/>
      <c r="J55" s="132"/>
      <c r="K55" s="125"/>
      <c r="M55" s="126" t="s">
        <v>281</v>
      </c>
      <c r="O55" s="115"/>
    </row>
    <row r="56" spans="1:80" x14ac:dyDescent="0.2">
      <c r="A56" s="116">
        <v>13</v>
      </c>
      <c r="B56" s="117" t="s">
        <v>282</v>
      </c>
      <c r="C56" s="118" t="s">
        <v>283</v>
      </c>
      <c r="D56" s="119" t="s">
        <v>88</v>
      </c>
      <c r="E56" s="120">
        <v>279.07</v>
      </c>
      <c r="F56" s="120">
        <v>0</v>
      </c>
      <c r="G56" s="121">
        <f>E56*F56</f>
        <v>0</v>
      </c>
      <c r="H56" s="122">
        <v>0</v>
      </c>
      <c r="I56" s="123">
        <f>E56*H56</f>
        <v>0</v>
      </c>
      <c r="J56" s="122">
        <v>0</v>
      </c>
      <c r="K56" s="123">
        <f>E56*J56</f>
        <v>0</v>
      </c>
      <c r="O56" s="115">
        <v>2</v>
      </c>
      <c r="AA56" s="88">
        <v>1</v>
      </c>
      <c r="AB56" s="88">
        <v>1</v>
      </c>
      <c r="AC56" s="88">
        <v>1</v>
      </c>
      <c r="AZ56" s="88">
        <v>1</v>
      </c>
      <c r="BA56" s="88">
        <f>IF(AZ56=1,G56,0)</f>
        <v>0</v>
      </c>
      <c r="BB56" s="88">
        <f>IF(AZ56=2,G56,0)</f>
        <v>0</v>
      </c>
      <c r="BC56" s="88">
        <f>IF(AZ56=3,G56,0)</f>
        <v>0</v>
      </c>
      <c r="BD56" s="88">
        <f>IF(AZ56=4,G56,0)</f>
        <v>0</v>
      </c>
      <c r="BE56" s="88">
        <f>IF(AZ56=5,G56,0)</f>
        <v>0</v>
      </c>
      <c r="CA56" s="115">
        <v>1</v>
      </c>
      <c r="CB56" s="115">
        <v>1</v>
      </c>
    </row>
    <row r="57" spans="1:80" x14ac:dyDescent="0.2">
      <c r="A57" s="124"/>
      <c r="B57" s="127"/>
      <c r="C57" s="167" t="s">
        <v>284</v>
      </c>
      <c r="D57" s="168"/>
      <c r="E57" s="128">
        <v>0</v>
      </c>
      <c r="F57" s="129"/>
      <c r="G57" s="130"/>
      <c r="H57" s="131"/>
      <c r="I57" s="125"/>
      <c r="J57" s="132"/>
      <c r="K57" s="125"/>
      <c r="M57" s="126" t="s">
        <v>284</v>
      </c>
      <c r="O57" s="115"/>
    </row>
    <row r="58" spans="1:80" x14ac:dyDescent="0.2">
      <c r="A58" s="124"/>
      <c r="B58" s="127"/>
      <c r="C58" s="167" t="s">
        <v>285</v>
      </c>
      <c r="D58" s="168"/>
      <c r="E58" s="128">
        <v>7.2</v>
      </c>
      <c r="F58" s="129"/>
      <c r="G58" s="130"/>
      <c r="H58" s="131"/>
      <c r="I58" s="125"/>
      <c r="J58" s="132"/>
      <c r="K58" s="125"/>
      <c r="M58" s="126" t="s">
        <v>285</v>
      </c>
      <c r="O58" s="115"/>
    </row>
    <row r="59" spans="1:80" x14ac:dyDescent="0.2">
      <c r="A59" s="124"/>
      <c r="B59" s="127"/>
      <c r="C59" s="167" t="s">
        <v>286</v>
      </c>
      <c r="D59" s="168"/>
      <c r="E59" s="128">
        <v>176.91</v>
      </c>
      <c r="F59" s="129"/>
      <c r="G59" s="130"/>
      <c r="H59" s="131"/>
      <c r="I59" s="125"/>
      <c r="J59" s="132"/>
      <c r="K59" s="125"/>
      <c r="M59" s="126" t="s">
        <v>286</v>
      </c>
      <c r="O59" s="115"/>
    </row>
    <row r="60" spans="1:80" x14ac:dyDescent="0.2">
      <c r="A60" s="124"/>
      <c r="B60" s="127"/>
      <c r="C60" s="167" t="s">
        <v>287</v>
      </c>
      <c r="D60" s="168"/>
      <c r="E60" s="128">
        <v>94.96</v>
      </c>
      <c r="F60" s="129"/>
      <c r="G60" s="130"/>
      <c r="H60" s="131"/>
      <c r="I60" s="125"/>
      <c r="J60" s="132"/>
      <c r="K60" s="125"/>
      <c r="M60" s="126" t="s">
        <v>287</v>
      </c>
      <c r="O60" s="115"/>
    </row>
    <row r="61" spans="1:80" x14ac:dyDescent="0.2">
      <c r="A61" s="116">
        <v>14</v>
      </c>
      <c r="B61" s="117" t="s">
        <v>288</v>
      </c>
      <c r="C61" s="118" t="s">
        <v>289</v>
      </c>
      <c r="D61" s="119" t="s">
        <v>88</v>
      </c>
      <c r="E61" s="120">
        <v>534.77</v>
      </c>
      <c r="F61" s="120">
        <v>0</v>
      </c>
      <c r="G61" s="121">
        <f>E61*F61</f>
        <v>0</v>
      </c>
      <c r="H61" s="122">
        <v>0</v>
      </c>
      <c r="I61" s="123">
        <f>E61*H61</f>
        <v>0</v>
      </c>
      <c r="J61" s="122">
        <v>0</v>
      </c>
      <c r="K61" s="123">
        <f>E61*J61</f>
        <v>0</v>
      </c>
      <c r="O61" s="115">
        <v>2</v>
      </c>
      <c r="AA61" s="88">
        <v>1</v>
      </c>
      <c r="AB61" s="88">
        <v>1</v>
      </c>
      <c r="AC61" s="88">
        <v>1</v>
      </c>
      <c r="AZ61" s="88">
        <v>1</v>
      </c>
      <c r="BA61" s="88">
        <f>IF(AZ61=1,G61,0)</f>
        <v>0</v>
      </c>
      <c r="BB61" s="88">
        <f>IF(AZ61=2,G61,0)</f>
        <v>0</v>
      </c>
      <c r="BC61" s="88">
        <f>IF(AZ61=3,G61,0)</f>
        <v>0</v>
      </c>
      <c r="BD61" s="88">
        <f>IF(AZ61=4,G61,0)</f>
        <v>0</v>
      </c>
      <c r="BE61" s="88">
        <f>IF(AZ61=5,G61,0)</f>
        <v>0</v>
      </c>
      <c r="CA61" s="115">
        <v>1</v>
      </c>
      <c r="CB61" s="115">
        <v>1</v>
      </c>
    </row>
    <row r="62" spans="1:80" x14ac:dyDescent="0.2">
      <c r="A62" s="124"/>
      <c r="B62" s="127"/>
      <c r="C62" s="167" t="s">
        <v>284</v>
      </c>
      <c r="D62" s="168"/>
      <c r="E62" s="128">
        <v>0</v>
      </c>
      <c r="F62" s="129"/>
      <c r="G62" s="130"/>
      <c r="H62" s="131"/>
      <c r="I62" s="125"/>
      <c r="J62" s="132"/>
      <c r="K62" s="125"/>
      <c r="M62" s="126" t="s">
        <v>284</v>
      </c>
      <c r="O62" s="115"/>
    </row>
    <row r="63" spans="1:80" x14ac:dyDescent="0.2">
      <c r="A63" s="124"/>
      <c r="B63" s="127"/>
      <c r="C63" s="167" t="s">
        <v>290</v>
      </c>
      <c r="D63" s="168"/>
      <c r="E63" s="128">
        <v>91.9</v>
      </c>
      <c r="F63" s="129"/>
      <c r="G63" s="130"/>
      <c r="H63" s="131"/>
      <c r="I63" s="125"/>
      <c r="J63" s="132"/>
      <c r="K63" s="125"/>
      <c r="M63" s="126" t="s">
        <v>290</v>
      </c>
      <c r="O63" s="115"/>
    </row>
    <row r="64" spans="1:80" x14ac:dyDescent="0.2">
      <c r="A64" s="124"/>
      <c r="B64" s="127"/>
      <c r="C64" s="167" t="s">
        <v>291</v>
      </c>
      <c r="D64" s="168"/>
      <c r="E64" s="128">
        <v>14.83</v>
      </c>
      <c r="F64" s="129"/>
      <c r="G64" s="130"/>
      <c r="H64" s="131"/>
      <c r="I64" s="125"/>
      <c r="J64" s="132"/>
      <c r="K64" s="125"/>
      <c r="M64" s="126" t="s">
        <v>291</v>
      </c>
      <c r="O64" s="115"/>
    </row>
    <row r="65" spans="1:80" x14ac:dyDescent="0.2">
      <c r="A65" s="124"/>
      <c r="B65" s="127"/>
      <c r="C65" s="167" t="s">
        <v>292</v>
      </c>
      <c r="D65" s="168"/>
      <c r="E65" s="128">
        <v>428.04</v>
      </c>
      <c r="F65" s="129"/>
      <c r="G65" s="130"/>
      <c r="H65" s="131"/>
      <c r="I65" s="125"/>
      <c r="J65" s="132"/>
      <c r="K65" s="125"/>
      <c r="M65" s="126" t="s">
        <v>292</v>
      </c>
      <c r="O65" s="115"/>
    </row>
    <row r="66" spans="1:80" x14ac:dyDescent="0.2">
      <c r="A66" s="116">
        <v>15</v>
      </c>
      <c r="B66" s="117" t="s">
        <v>293</v>
      </c>
      <c r="C66" s="118" t="s">
        <v>294</v>
      </c>
      <c r="D66" s="119" t="s">
        <v>88</v>
      </c>
      <c r="E66" s="120">
        <v>1252</v>
      </c>
      <c r="F66" s="120">
        <v>0</v>
      </c>
      <c r="G66" s="121">
        <f>E66*F66</f>
        <v>0</v>
      </c>
      <c r="H66" s="122">
        <v>0</v>
      </c>
      <c r="I66" s="123">
        <f>E66*H66</f>
        <v>0</v>
      </c>
      <c r="J66" s="122">
        <v>0</v>
      </c>
      <c r="K66" s="123">
        <f>E66*J66</f>
        <v>0</v>
      </c>
      <c r="O66" s="115">
        <v>2</v>
      </c>
      <c r="AA66" s="88">
        <v>1</v>
      </c>
      <c r="AB66" s="88">
        <v>1</v>
      </c>
      <c r="AC66" s="88">
        <v>1</v>
      </c>
      <c r="AZ66" s="88">
        <v>1</v>
      </c>
      <c r="BA66" s="88">
        <f>IF(AZ66=1,G66,0)</f>
        <v>0</v>
      </c>
      <c r="BB66" s="88">
        <f>IF(AZ66=2,G66,0)</f>
        <v>0</v>
      </c>
      <c r="BC66" s="88">
        <f>IF(AZ66=3,G66,0)</f>
        <v>0</v>
      </c>
      <c r="BD66" s="88">
        <f>IF(AZ66=4,G66,0)</f>
        <v>0</v>
      </c>
      <c r="BE66" s="88">
        <f>IF(AZ66=5,G66,0)</f>
        <v>0</v>
      </c>
      <c r="CA66" s="115">
        <v>1</v>
      </c>
      <c r="CB66" s="115">
        <v>1</v>
      </c>
    </row>
    <row r="67" spans="1:80" x14ac:dyDescent="0.2">
      <c r="A67" s="124"/>
      <c r="B67" s="127"/>
      <c r="C67" s="167" t="s">
        <v>281</v>
      </c>
      <c r="D67" s="168"/>
      <c r="E67" s="128">
        <v>1252</v>
      </c>
      <c r="F67" s="129"/>
      <c r="G67" s="130"/>
      <c r="H67" s="131"/>
      <c r="I67" s="125"/>
      <c r="J67" s="132"/>
      <c r="K67" s="125"/>
      <c r="M67" s="126" t="s">
        <v>281</v>
      </c>
      <c r="O67" s="115"/>
    </row>
    <row r="68" spans="1:80" x14ac:dyDescent="0.2">
      <c r="A68" s="116">
        <v>16</v>
      </c>
      <c r="B68" s="117" t="s">
        <v>295</v>
      </c>
      <c r="C68" s="118" t="s">
        <v>296</v>
      </c>
      <c r="D68" s="119" t="s">
        <v>88</v>
      </c>
      <c r="E68" s="120">
        <v>1252</v>
      </c>
      <c r="F68" s="120">
        <v>0</v>
      </c>
      <c r="G68" s="121">
        <f>E68*F68</f>
        <v>0</v>
      </c>
      <c r="H68" s="122">
        <v>0</v>
      </c>
      <c r="I68" s="123">
        <f>E68*H68</f>
        <v>0</v>
      </c>
      <c r="J68" s="122">
        <v>0</v>
      </c>
      <c r="K68" s="123">
        <f>E68*J68</f>
        <v>0</v>
      </c>
      <c r="O68" s="115">
        <v>2</v>
      </c>
      <c r="AA68" s="88">
        <v>1</v>
      </c>
      <c r="AB68" s="88">
        <v>1</v>
      </c>
      <c r="AC68" s="88">
        <v>1</v>
      </c>
      <c r="AZ68" s="88">
        <v>1</v>
      </c>
      <c r="BA68" s="88">
        <f>IF(AZ68=1,G68,0)</f>
        <v>0</v>
      </c>
      <c r="BB68" s="88">
        <f>IF(AZ68=2,G68,0)</f>
        <v>0</v>
      </c>
      <c r="BC68" s="88">
        <f>IF(AZ68=3,G68,0)</f>
        <v>0</v>
      </c>
      <c r="BD68" s="88">
        <f>IF(AZ68=4,G68,0)</f>
        <v>0</v>
      </c>
      <c r="BE68" s="88">
        <f>IF(AZ68=5,G68,0)</f>
        <v>0</v>
      </c>
      <c r="CA68" s="115">
        <v>1</v>
      </c>
      <c r="CB68" s="115">
        <v>1</v>
      </c>
    </row>
    <row r="69" spans="1:80" x14ac:dyDescent="0.2">
      <c r="A69" s="124"/>
      <c r="B69" s="127"/>
      <c r="C69" s="167" t="s">
        <v>281</v>
      </c>
      <c r="D69" s="168"/>
      <c r="E69" s="128">
        <v>1252</v>
      </c>
      <c r="F69" s="129"/>
      <c r="G69" s="130"/>
      <c r="H69" s="131"/>
      <c r="I69" s="125"/>
      <c r="J69" s="132"/>
      <c r="K69" s="125"/>
      <c r="M69" s="126" t="s">
        <v>281</v>
      </c>
      <c r="O69" s="115"/>
    </row>
    <row r="70" spans="1:80" x14ac:dyDescent="0.2">
      <c r="A70" s="116">
        <v>17</v>
      </c>
      <c r="B70" s="117" t="s">
        <v>297</v>
      </c>
      <c r="C70" s="118" t="s">
        <v>298</v>
      </c>
      <c r="D70" s="119" t="s">
        <v>88</v>
      </c>
      <c r="E70" s="120">
        <v>1252</v>
      </c>
      <c r="F70" s="120">
        <v>0</v>
      </c>
      <c r="G70" s="121">
        <f>E70*F70</f>
        <v>0</v>
      </c>
      <c r="H70" s="122">
        <v>0</v>
      </c>
      <c r="I70" s="123">
        <f>E70*H70</f>
        <v>0</v>
      </c>
      <c r="J70" s="122">
        <v>0</v>
      </c>
      <c r="K70" s="123">
        <f>E70*J70</f>
        <v>0</v>
      </c>
      <c r="O70" s="115">
        <v>2</v>
      </c>
      <c r="AA70" s="88">
        <v>1</v>
      </c>
      <c r="AB70" s="88">
        <v>1</v>
      </c>
      <c r="AC70" s="88">
        <v>1</v>
      </c>
      <c r="AZ70" s="88">
        <v>1</v>
      </c>
      <c r="BA70" s="88">
        <f>IF(AZ70=1,G70,0)</f>
        <v>0</v>
      </c>
      <c r="BB70" s="88">
        <f>IF(AZ70=2,G70,0)</f>
        <v>0</v>
      </c>
      <c r="BC70" s="88">
        <f>IF(AZ70=3,G70,0)</f>
        <v>0</v>
      </c>
      <c r="BD70" s="88">
        <f>IF(AZ70=4,G70,0)</f>
        <v>0</v>
      </c>
      <c r="BE70" s="88">
        <f>IF(AZ70=5,G70,0)</f>
        <v>0</v>
      </c>
      <c r="CA70" s="115">
        <v>1</v>
      </c>
      <c r="CB70" s="115">
        <v>1</v>
      </c>
    </row>
    <row r="71" spans="1:80" x14ac:dyDescent="0.2">
      <c r="A71" s="124"/>
      <c r="B71" s="127"/>
      <c r="C71" s="167" t="s">
        <v>281</v>
      </c>
      <c r="D71" s="168"/>
      <c r="E71" s="128">
        <v>1252</v>
      </c>
      <c r="F71" s="129"/>
      <c r="G71" s="130"/>
      <c r="H71" s="131"/>
      <c r="I71" s="125"/>
      <c r="J71" s="132"/>
      <c r="K71" s="125"/>
      <c r="M71" s="126" t="s">
        <v>281</v>
      </c>
      <c r="O71" s="115"/>
    </row>
    <row r="72" spans="1:80" x14ac:dyDescent="0.2">
      <c r="A72" s="116">
        <v>18</v>
      </c>
      <c r="B72" s="117" t="s">
        <v>299</v>
      </c>
      <c r="C72" s="118" t="s">
        <v>300</v>
      </c>
      <c r="D72" s="119" t="s">
        <v>88</v>
      </c>
      <c r="E72" s="120">
        <v>1252</v>
      </c>
      <c r="F72" s="120">
        <v>0</v>
      </c>
      <c r="G72" s="121">
        <f>E72*F72</f>
        <v>0</v>
      </c>
      <c r="H72" s="122">
        <v>0</v>
      </c>
      <c r="I72" s="123">
        <f>E72*H72</f>
        <v>0</v>
      </c>
      <c r="J72" s="122">
        <v>0</v>
      </c>
      <c r="K72" s="123">
        <f>E72*J72</f>
        <v>0</v>
      </c>
      <c r="O72" s="115">
        <v>2</v>
      </c>
      <c r="AA72" s="88">
        <v>1</v>
      </c>
      <c r="AB72" s="88">
        <v>1</v>
      </c>
      <c r="AC72" s="88">
        <v>1</v>
      </c>
      <c r="AZ72" s="88">
        <v>1</v>
      </c>
      <c r="BA72" s="88">
        <f>IF(AZ72=1,G72,0)</f>
        <v>0</v>
      </c>
      <c r="BB72" s="88">
        <f>IF(AZ72=2,G72,0)</f>
        <v>0</v>
      </c>
      <c r="BC72" s="88">
        <f>IF(AZ72=3,G72,0)</f>
        <v>0</v>
      </c>
      <c r="BD72" s="88">
        <f>IF(AZ72=4,G72,0)</f>
        <v>0</v>
      </c>
      <c r="BE72" s="88">
        <f>IF(AZ72=5,G72,0)</f>
        <v>0</v>
      </c>
      <c r="CA72" s="115">
        <v>1</v>
      </c>
      <c r="CB72" s="115">
        <v>1</v>
      </c>
    </row>
    <row r="73" spans="1:80" x14ac:dyDescent="0.2">
      <c r="A73" s="124"/>
      <c r="B73" s="127"/>
      <c r="C73" s="167" t="s">
        <v>281</v>
      </c>
      <c r="D73" s="168"/>
      <c r="E73" s="128">
        <v>1252</v>
      </c>
      <c r="F73" s="129"/>
      <c r="G73" s="130"/>
      <c r="H73" s="131"/>
      <c r="I73" s="125"/>
      <c r="J73" s="132"/>
      <c r="K73" s="125"/>
      <c r="M73" s="126" t="s">
        <v>281</v>
      </c>
      <c r="O73" s="115"/>
    </row>
    <row r="74" spans="1:80" x14ac:dyDescent="0.2">
      <c r="A74" s="116">
        <v>19</v>
      </c>
      <c r="B74" s="117" t="s">
        <v>301</v>
      </c>
      <c r="C74" s="118" t="s">
        <v>302</v>
      </c>
      <c r="D74" s="119" t="s">
        <v>78</v>
      </c>
      <c r="E74" s="120">
        <v>0.37559999999999999</v>
      </c>
      <c r="F74" s="120">
        <v>0</v>
      </c>
      <c r="G74" s="121">
        <f>E74*F74</f>
        <v>0</v>
      </c>
      <c r="H74" s="122">
        <v>0</v>
      </c>
      <c r="I74" s="123">
        <f>E74*H74</f>
        <v>0</v>
      </c>
      <c r="J74" s="122">
        <v>0</v>
      </c>
      <c r="K74" s="123">
        <f>E74*J74</f>
        <v>0</v>
      </c>
      <c r="O74" s="115">
        <v>2</v>
      </c>
      <c r="AA74" s="88">
        <v>1</v>
      </c>
      <c r="AB74" s="88">
        <v>1</v>
      </c>
      <c r="AC74" s="88">
        <v>1</v>
      </c>
      <c r="AZ74" s="88">
        <v>1</v>
      </c>
      <c r="BA74" s="88">
        <f>IF(AZ74=1,G74,0)</f>
        <v>0</v>
      </c>
      <c r="BB74" s="88">
        <f>IF(AZ74=2,G74,0)</f>
        <v>0</v>
      </c>
      <c r="BC74" s="88">
        <f>IF(AZ74=3,G74,0)</f>
        <v>0</v>
      </c>
      <c r="BD74" s="88">
        <f>IF(AZ74=4,G74,0)</f>
        <v>0</v>
      </c>
      <c r="BE74" s="88">
        <f>IF(AZ74=5,G74,0)</f>
        <v>0</v>
      </c>
      <c r="CA74" s="115">
        <v>1</v>
      </c>
      <c r="CB74" s="115">
        <v>1</v>
      </c>
    </row>
    <row r="75" spans="1:80" x14ac:dyDescent="0.2">
      <c r="A75" s="124"/>
      <c r="B75" s="127"/>
      <c r="C75" s="167" t="s">
        <v>303</v>
      </c>
      <c r="D75" s="168"/>
      <c r="E75" s="128">
        <v>0.37559999999999999</v>
      </c>
      <c r="F75" s="129"/>
      <c r="G75" s="130"/>
      <c r="H75" s="131"/>
      <c r="I75" s="125"/>
      <c r="J75" s="132"/>
      <c r="K75" s="125"/>
      <c r="M75" s="126" t="s">
        <v>303</v>
      </c>
      <c r="O75" s="115"/>
    </row>
    <row r="76" spans="1:80" x14ac:dyDescent="0.2">
      <c r="A76" s="116">
        <v>20</v>
      </c>
      <c r="B76" s="117" t="s">
        <v>304</v>
      </c>
      <c r="C76" s="118" t="s">
        <v>305</v>
      </c>
      <c r="D76" s="119" t="s">
        <v>88</v>
      </c>
      <c r="E76" s="120">
        <v>1252</v>
      </c>
      <c r="F76" s="120">
        <v>0</v>
      </c>
      <c r="G76" s="121">
        <f>E76*F76</f>
        <v>0</v>
      </c>
      <c r="H76" s="122">
        <v>0</v>
      </c>
      <c r="I76" s="123">
        <f>E76*H76</f>
        <v>0</v>
      </c>
      <c r="J76" s="122">
        <v>0</v>
      </c>
      <c r="K76" s="123">
        <f>E76*J76</f>
        <v>0</v>
      </c>
      <c r="O76" s="115">
        <v>2</v>
      </c>
      <c r="AA76" s="88">
        <v>1</v>
      </c>
      <c r="AB76" s="88">
        <v>1</v>
      </c>
      <c r="AC76" s="88">
        <v>1</v>
      </c>
      <c r="AZ76" s="88">
        <v>1</v>
      </c>
      <c r="BA76" s="88">
        <f>IF(AZ76=1,G76,0)</f>
        <v>0</v>
      </c>
      <c r="BB76" s="88">
        <f>IF(AZ76=2,G76,0)</f>
        <v>0</v>
      </c>
      <c r="BC76" s="88">
        <f>IF(AZ76=3,G76,0)</f>
        <v>0</v>
      </c>
      <c r="BD76" s="88">
        <f>IF(AZ76=4,G76,0)</f>
        <v>0</v>
      </c>
      <c r="BE76" s="88">
        <f>IF(AZ76=5,G76,0)</f>
        <v>0</v>
      </c>
      <c r="CA76" s="115">
        <v>1</v>
      </c>
      <c r="CB76" s="115">
        <v>1</v>
      </c>
    </row>
    <row r="77" spans="1:80" x14ac:dyDescent="0.2">
      <c r="A77" s="124"/>
      <c r="B77" s="127"/>
      <c r="C77" s="167" t="s">
        <v>281</v>
      </c>
      <c r="D77" s="168"/>
      <c r="E77" s="128">
        <v>1252</v>
      </c>
      <c r="F77" s="129"/>
      <c r="G77" s="130"/>
      <c r="H77" s="131"/>
      <c r="I77" s="125"/>
      <c r="J77" s="132"/>
      <c r="K77" s="125"/>
      <c r="M77" s="126" t="s">
        <v>281</v>
      </c>
      <c r="O77" s="115"/>
    </row>
    <row r="78" spans="1:80" x14ac:dyDescent="0.2">
      <c r="A78" s="116">
        <v>21</v>
      </c>
      <c r="B78" s="117" t="s">
        <v>306</v>
      </c>
      <c r="C78" s="118" t="s">
        <v>307</v>
      </c>
      <c r="D78" s="119" t="s">
        <v>88</v>
      </c>
      <c r="E78" s="120">
        <v>1252</v>
      </c>
      <c r="F78" s="120">
        <v>0</v>
      </c>
      <c r="G78" s="121">
        <f>E78*F78</f>
        <v>0</v>
      </c>
      <c r="H78" s="122">
        <v>0</v>
      </c>
      <c r="I78" s="123">
        <f>E78*H78</f>
        <v>0</v>
      </c>
      <c r="J78" s="122">
        <v>0</v>
      </c>
      <c r="K78" s="123">
        <f>E78*J78</f>
        <v>0</v>
      </c>
      <c r="O78" s="115">
        <v>2</v>
      </c>
      <c r="AA78" s="88">
        <v>1</v>
      </c>
      <c r="AB78" s="88">
        <v>1</v>
      </c>
      <c r="AC78" s="88">
        <v>1</v>
      </c>
      <c r="AZ78" s="88">
        <v>1</v>
      </c>
      <c r="BA78" s="88">
        <f>IF(AZ78=1,G78,0)</f>
        <v>0</v>
      </c>
      <c r="BB78" s="88">
        <f>IF(AZ78=2,G78,0)</f>
        <v>0</v>
      </c>
      <c r="BC78" s="88">
        <f>IF(AZ78=3,G78,0)</f>
        <v>0</v>
      </c>
      <c r="BD78" s="88">
        <f>IF(AZ78=4,G78,0)</f>
        <v>0</v>
      </c>
      <c r="BE78" s="88">
        <f>IF(AZ78=5,G78,0)</f>
        <v>0</v>
      </c>
      <c r="CA78" s="115">
        <v>1</v>
      </c>
      <c r="CB78" s="115">
        <v>1</v>
      </c>
    </row>
    <row r="79" spans="1:80" x14ac:dyDescent="0.2">
      <c r="A79" s="124"/>
      <c r="B79" s="127"/>
      <c r="C79" s="167" t="s">
        <v>281</v>
      </c>
      <c r="D79" s="168"/>
      <c r="E79" s="128">
        <v>1252</v>
      </c>
      <c r="F79" s="129"/>
      <c r="G79" s="130"/>
      <c r="H79" s="131"/>
      <c r="I79" s="125"/>
      <c r="J79" s="132"/>
      <c r="K79" s="125"/>
      <c r="M79" s="126" t="s">
        <v>281</v>
      </c>
      <c r="O79" s="115"/>
    </row>
    <row r="80" spans="1:80" x14ac:dyDescent="0.2">
      <c r="A80" s="116">
        <v>22</v>
      </c>
      <c r="B80" s="117" t="s">
        <v>308</v>
      </c>
      <c r="C80" s="118" t="s">
        <v>309</v>
      </c>
      <c r="D80" s="119" t="s">
        <v>53</v>
      </c>
      <c r="E80" s="120">
        <v>125.2</v>
      </c>
      <c r="F80" s="120">
        <v>0</v>
      </c>
      <c r="G80" s="121">
        <f>E80*F80</f>
        <v>0</v>
      </c>
      <c r="H80" s="122">
        <v>0</v>
      </c>
      <c r="I80" s="123">
        <f>E80*H80</f>
        <v>0</v>
      </c>
      <c r="J80" s="122">
        <v>0</v>
      </c>
      <c r="K80" s="123">
        <f>E80*J80</f>
        <v>0</v>
      </c>
      <c r="O80" s="115">
        <v>2</v>
      </c>
      <c r="AA80" s="88">
        <v>1</v>
      </c>
      <c r="AB80" s="88">
        <v>1</v>
      </c>
      <c r="AC80" s="88">
        <v>1</v>
      </c>
      <c r="AZ80" s="88">
        <v>1</v>
      </c>
      <c r="BA80" s="88">
        <f>IF(AZ80=1,G80,0)</f>
        <v>0</v>
      </c>
      <c r="BB80" s="88">
        <f>IF(AZ80=2,G80,0)</f>
        <v>0</v>
      </c>
      <c r="BC80" s="88">
        <f>IF(AZ80=3,G80,0)</f>
        <v>0</v>
      </c>
      <c r="BD80" s="88">
        <f>IF(AZ80=4,G80,0)</f>
        <v>0</v>
      </c>
      <c r="BE80" s="88">
        <f>IF(AZ80=5,G80,0)</f>
        <v>0</v>
      </c>
      <c r="CA80" s="115">
        <v>1</v>
      </c>
      <c r="CB80" s="115">
        <v>1</v>
      </c>
    </row>
    <row r="81" spans="1:80" x14ac:dyDescent="0.2">
      <c r="A81" s="124"/>
      <c r="B81" s="127"/>
      <c r="C81" s="167" t="s">
        <v>310</v>
      </c>
      <c r="D81" s="168"/>
      <c r="E81" s="128">
        <v>125.2</v>
      </c>
      <c r="F81" s="129"/>
      <c r="G81" s="130"/>
      <c r="H81" s="131"/>
      <c r="I81" s="125"/>
      <c r="J81" s="132"/>
      <c r="K81" s="125"/>
      <c r="M81" s="126" t="s">
        <v>310</v>
      </c>
      <c r="O81" s="115"/>
    </row>
    <row r="82" spans="1:80" x14ac:dyDescent="0.2">
      <c r="A82" s="116">
        <v>23</v>
      </c>
      <c r="B82" s="117" t="s">
        <v>311</v>
      </c>
      <c r="C82" s="118" t="s">
        <v>312</v>
      </c>
      <c r="D82" s="119" t="s">
        <v>101</v>
      </c>
      <c r="E82" s="120">
        <v>6</v>
      </c>
      <c r="F82" s="120">
        <v>0</v>
      </c>
      <c r="G82" s="121">
        <f>E82*F82</f>
        <v>0</v>
      </c>
      <c r="H82" s="122">
        <v>0</v>
      </c>
      <c r="I82" s="123">
        <f>E82*H82</f>
        <v>0</v>
      </c>
      <c r="J82" s="122"/>
      <c r="K82" s="123">
        <f>E82*J82</f>
        <v>0</v>
      </c>
      <c r="O82" s="115">
        <v>2</v>
      </c>
      <c r="AA82" s="88">
        <v>12</v>
      </c>
      <c r="AB82" s="88">
        <v>0</v>
      </c>
      <c r="AC82" s="88">
        <v>117</v>
      </c>
      <c r="AZ82" s="88">
        <v>1</v>
      </c>
      <c r="BA82" s="88">
        <f>IF(AZ82=1,G82,0)</f>
        <v>0</v>
      </c>
      <c r="BB82" s="88">
        <f>IF(AZ82=2,G82,0)</f>
        <v>0</v>
      </c>
      <c r="BC82" s="88">
        <f>IF(AZ82=3,G82,0)</f>
        <v>0</v>
      </c>
      <c r="BD82" s="88">
        <f>IF(AZ82=4,G82,0)</f>
        <v>0</v>
      </c>
      <c r="BE82" s="88">
        <f>IF(AZ82=5,G82,0)</f>
        <v>0</v>
      </c>
      <c r="CA82" s="115">
        <v>12</v>
      </c>
      <c r="CB82" s="115">
        <v>0</v>
      </c>
    </row>
    <row r="83" spans="1:80" x14ac:dyDescent="0.2">
      <c r="A83" s="124"/>
      <c r="B83" s="127"/>
      <c r="C83" s="167" t="s">
        <v>313</v>
      </c>
      <c r="D83" s="168"/>
      <c r="E83" s="128">
        <v>6</v>
      </c>
      <c r="F83" s="129"/>
      <c r="G83" s="130"/>
      <c r="H83" s="131"/>
      <c r="I83" s="125"/>
      <c r="J83" s="132"/>
      <c r="K83" s="125"/>
      <c r="M83" s="126" t="s">
        <v>313</v>
      </c>
      <c r="O83" s="115"/>
    </row>
    <row r="84" spans="1:80" x14ac:dyDescent="0.2">
      <c r="A84" s="116">
        <v>24</v>
      </c>
      <c r="B84" s="117" t="s">
        <v>314</v>
      </c>
      <c r="C84" s="118" t="s">
        <v>315</v>
      </c>
      <c r="D84" s="119" t="s">
        <v>53</v>
      </c>
      <c r="E84" s="120">
        <v>97</v>
      </c>
      <c r="F84" s="120">
        <v>0</v>
      </c>
      <c r="G84" s="121">
        <f>E84*F84</f>
        <v>0</v>
      </c>
      <c r="H84" s="122">
        <v>0</v>
      </c>
      <c r="I84" s="123">
        <f>E84*H84</f>
        <v>0</v>
      </c>
      <c r="J84" s="122"/>
      <c r="K84" s="123">
        <f>E84*J84</f>
        <v>0</v>
      </c>
      <c r="O84" s="115">
        <v>2</v>
      </c>
      <c r="AA84" s="88">
        <v>12</v>
      </c>
      <c r="AB84" s="88">
        <v>0</v>
      </c>
      <c r="AC84" s="88">
        <v>28</v>
      </c>
      <c r="AZ84" s="88">
        <v>1</v>
      </c>
      <c r="BA84" s="88">
        <f>IF(AZ84=1,G84,0)</f>
        <v>0</v>
      </c>
      <c r="BB84" s="88">
        <f>IF(AZ84=2,G84,0)</f>
        <v>0</v>
      </c>
      <c r="BC84" s="88">
        <f>IF(AZ84=3,G84,0)</f>
        <v>0</v>
      </c>
      <c r="BD84" s="88">
        <f>IF(AZ84=4,G84,0)</f>
        <v>0</v>
      </c>
      <c r="BE84" s="88">
        <f>IF(AZ84=5,G84,0)</f>
        <v>0</v>
      </c>
      <c r="CA84" s="115">
        <v>12</v>
      </c>
      <c r="CB84" s="115">
        <v>0</v>
      </c>
    </row>
    <row r="85" spans="1:80" x14ac:dyDescent="0.2">
      <c r="A85" s="124"/>
      <c r="B85" s="127"/>
      <c r="C85" s="167" t="s">
        <v>265</v>
      </c>
      <c r="D85" s="168"/>
      <c r="E85" s="128">
        <v>97</v>
      </c>
      <c r="F85" s="129"/>
      <c r="G85" s="130"/>
      <c r="H85" s="131"/>
      <c r="I85" s="125"/>
      <c r="J85" s="132"/>
      <c r="K85" s="125"/>
      <c r="M85" s="126" t="s">
        <v>265</v>
      </c>
      <c r="O85" s="115"/>
    </row>
    <row r="86" spans="1:80" x14ac:dyDescent="0.2">
      <c r="A86" s="116">
        <v>25</v>
      </c>
      <c r="B86" s="117" t="s">
        <v>316</v>
      </c>
      <c r="C86" s="118" t="s">
        <v>317</v>
      </c>
      <c r="D86" s="119" t="s">
        <v>126</v>
      </c>
      <c r="E86" s="120">
        <v>1</v>
      </c>
      <c r="F86" s="120">
        <v>0</v>
      </c>
      <c r="G86" s="121">
        <f>E86*F86</f>
        <v>0</v>
      </c>
      <c r="H86" s="122">
        <v>0</v>
      </c>
      <c r="I86" s="123">
        <f>E86*H86</f>
        <v>0</v>
      </c>
      <c r="J86" s="122"/>
      <c r="K86" s="123">
        <f>E86*J86</f>
        <v>0</v>
      </c>
      <c r="O86" s="115">
        <v>2</v>
      </c>
      <c r="AA86" s="88">
        <v>12</v>
      </c>
      <c r="AB86" s="88">
        <v>0</v>
      </c>
      <c r="AC86" s="88">
        <v>122</v>
      </c>
      <c r="AZ86" s="88">
        <v>1</v>
      </c>
      <c r="BA86" s="88">
        <f>IF(AZ86=1,G86,0)</f>
        <v>0</v>
      </c>
      <c r="BB86" s="88">
        <f>IF(AZ86=2,G86,0)</f>
        <v>0</v>
      </c>
      <c r="BC86" s="88">
        <f>IF(AZ86=3,G86,0)</f>
        <v>0</v>
      </c>
      <c r="BD86" s="88">
        <f>IF(AZ86=4,G86,0)</f>
        <v>0</v>
      </c>
      <c r="BE86" s="88">
        <f>IF(AZ86=5,G86,0)</f>
        <v>0</v>
      </c>
      <c r="CA86" s="115">
        <v>12</v>
      </c>
      <c r="CB86" s="115">
        <v>0</v>
      </c>
    </row>
    <row r="87" spans="1:80" x14ac:dyDescent="0.2">
      <c r="A87" s="116">
        <v>26</v>
      </c>
      <c r="B87" s="117" t="s">
        <v>318</v>
      </c>
      <c r="C87" s="118" t="s">
        <v>319</v>
      </c>
      <c r="D87" s="119" t="s">
        <v>133</v>
      </c>
      <c r="E87" s="120">
        <v>37.56</v>
      </c>
      <c r="F87" s="120">
        <v>0</v>
      </c>
      <c r="G87" s="121">
        <f>E87*F87</f>
        <v>0</v>
      </c>
      <c r="H87" s="122">
        <v>1E-3</v>
      </c>
      <c r="I87" s="123">
        <f>E87*H87</f>
        <v>3.7560000000000003E-2</v>
      </c>
      <c r="J87" s="122"/>
      <c r="K87" s="123">
        <f>E87*J87</f>
        <v>0</v>
      </c>
      <c r="O87" s="115">
        <v>2</v>
      </c>
      <c r="AA87" s="88">
        <v>3</v>
      </c>
      <c r="AB87" s="88">
        <v>1</v>
      </c>
      <c r="AC87" s="88">
        <v>572402</v>
      </c>
      <c r="AZ87" s="88">
        <v>1</v>
      </c>
      <c r="BA87" s="88">
        <f>IF(AZ87=1,G87,0)</f>
        <v>0</v>
      </c>
      <c r="BB87" s="88">
        <f>IF(AZ87=2,G87,0)</f>
        <v>0</v>
      </c>
      <c r="BC87" s="88">
        <f>IF(AZ87=3,G87,0)</f>
        <v>0</v>
      </c>
      <c r="BD87" s="88">
        <f>IF(AZ87=4,G87,0)</f>
        <v>0</v>
      </c>
      <c r="BE87" s="88">
        <f>IF(AZ87=5,G87,0)</f>
        <v>0</v>
      </c>
      <c r="CA87" s="115">
        <v>3</v>
      </c>
      <c r="CB87" s="115">
        <v>1</v>
      </c>
    </row>
    <row r="88" spans="1:80" x14ac:dyDescent="0.2">
      <c r="A88" s="124"/>
      <c r="B88" s="127"/>
      <c r="C88" s="167" t="s">
        <v>320</v>
      </c>
      <c r="D88" s="168"/>
      <c r="E88" s="128">
        <v>37.56</v>
      </c>
      <c r="F88" s="129"/>
      <c r="G88" s="130"/>
      <c r="H88" s="131"/>
      <c r="I88" s="125"/>
      <c r="J88" s="132"/>
      <c r="K88" s="125"/>
      <c r="M88" s="126" t="s">
        <v>320</v>
      </c>
      <c r="O88" s="115"/>
    </row>
    <row r="89" spans="1:80" x14ac:dyDescent="0.2">
      <c r="A89" s="116">
        <v>27</v>
      </c>
      <c r="B89" s="117" t="s">
        <v>321</v>
      </c>
      <c r="C89" s="118" t="s">
        <v>322</v>
      </c>
      <c r="D89" s="119" t="s">
        <v>323</v>
      </c>
      <c r="E89" s="120">
        <v>375.6</v>
      </c>
      <c r="F89" s="120">
        <v>0</v>
      </c>
      <c r="G89" s="121">
        <f>E89*F89</f>
        <v>0</v>
      </c>
      <c r="H89" s="122">
        <v>1E-3</v>
      </c>
      <c r="I89" s="123">
        <f>E89*H89</f>
        <v>0.37560000000000004</v>
      </c>
      <c r="J89" s="122"/>
      <c r="K89" s="123">
        <f>E89*J89</f>
        <v>0</v>
      </c>
      <c r="O89" s="115">
        <v>2</v>
      </c>
      <c r="AA89" s="88">
        <v>3</v>
      </c>
      <c r="AB89" s="88">
        <v>1</v>
      </c>
      <c r="AC89" s="88">
        <v>25191158</v>
      </c>
      <c r="AZ89" s="88">
        <v>1</v>
      </c>
      <c r="BA89" s="88">
        <f>IF(AZ89=1,G89,0)</f>
        <v>0</v>
      </c>
      <c r="BB89" s="88">
        <f>IF(AZ89=2,G89,0)</f>
        <v>0</v>
      </c>
      <c r="BC89" s="88">
        <f>IF(AZ89=3,G89,0)</f>
        <v>0</v>
      </c>
      <c r="BD89" s="88">
        <f>IF(AZ89=4,G89,0)</f>
        <v>0</v>
      </c>
      <c r="BE89" s="88">
        <f>IF(AZ89=5,G89,0)</f>
        <v>0</v>
      </c>
      <c r="CA89" s="115">
        <v>3</v>
      </c>
      <c r="CB89" s="115">
        <v>1</v>
      </c>
    </row>
    <row r="90" spans="1:80" x14ac:dyDescent="0.2">
      <c r="A90" s="124"/>
      <c r="B90" s="127"/>
      <c r="C90" s="167" t="s">
        <v>324</v>
      </c>
      <c r="D90" s="168"/>
      <c r="E90" s="128">
        <v>375.6</v>
      </c>
      <c r="F90" s="129"/>
      <c r="G90" s="130"/>
      <c r="H90" s="131"/>
      <c r="I90" s="125"/>
      <c r="J90" s="132"/>
      <c r="K90" s="125"/>
      <c r="M90" s="126" t="s">
        <v>324</v>
      </c>
      <c r="O90" s="115"/>
    </row>
    <row r="91" spans="1:80" x14ac:dyDescent="0.2">
      <c r="A91" s="133"/>
      <c r="B91" s="134" t="s">
        <v>46</v>
      </c>
      <c r="C91" s="135" t="s">
        <v>54</v>
      </c>
      <c r="D91" s="136"/>
      <c r="E91" s="137"/>
      <c r="F91" s="138"/>
      <c r="G91" s="139">
        <f>SUM(G7:G90)</f>
        <v>0</v>
      </c>
      <c r="H91" s="140"/>
      <c r="I91" s="141">
        <f>SUM(I7:I90)</f>
        <v>0.41351000000000004</v>
      </c>
      <c r="J91" s="140"/>
      <c r="K91" s="141">
        <f>SUM(K7:K90)</f>
        <v>0</v>
      </c>
      <c r="O91" s="115">
        <v>4</v>
      </c>
      <c r="BA91" s="142">
        <f>SUM(BA7:BA90)</f>
        <v>0</v>
      </c>
      <c r="BB91" s="142">
        <f>SUM(BB7:BB90)</f>
        <v>0</v>
      </c>
      <c r="BC91" s="142">
        <f>SUM(BC7:BC90)</f>
        <v>0</v>
      </c>
      <c r="BD91" s="142">
        <f>SUM(BD7:BD90)</f>
        <v>0</v>
      </c>
      <c r="BE91" s="142">
        <f>SUM(BE7:BE90)</f>
        <v>0</v>
      </c>
    </row>
    <row r="92" spans="1:80" x14ac:dyDescent="0.2">
      <c r="E92" s="88"/>
    </row>
    <row r="93" spans="1:80" x14ac:dyDescent="0.2">
      <c r="E93" s="88"/>
    </row>
    <row r="94" spans="1:80" x14ac:dyDescent="0.2">
      <c r="E94" s="88"/>
    </row>
    <row r="95" spans="1:80" x14ac:dyDescent="0.2">
      <c r="E95" s="88"/>
    </row>
    <row r="96" spans="1:80" x14ac:dyDescent="0.2">
      <c r="E96" s="88"/>
    </row>
    <row r="97" spans="5:5" x14ac:dyDescent="0.2">
      <c r="E97" s="88"/>
    </row>
    <row r="98" spans="5:5" x14ac:dyDescent="0.2">
      <c r="E98" s="88"/>
    </row>
    <row r="99" spans="5:5" x14ac:dyDescent="0.2">
      <c r="E99" s="88"/>
    </row>
    <row r="100" spans="5:5" x14ac:dyDescent="0.2">
      <c r="E100" s="88"/>
    </row>
    <row r="101" spans="5:5" x14ac:dyDescent="0.2">
      <c r="E101" s="88"/>
    </row>
    <row r="102" spans="5:5" x14ac:dyDescent="0.2">
      <c r="E102" s="88"/>
    </row>
    <row r="103" spans="5:5" x14ac:dyDescent="0.2">
      <c r="E103" s="88"/>
    </row>
    <row r="104" spans="5:5" x14ac:dyDescent="0.2">
      <c r="E104" s="88"/>
    </row>
    <row r="105" spans="5:5" x14ac:dyDescent="0.2">
      <c r="E105" s="88"/>
    </row>
    <row r="106" spans="5:5" x14ac:dyDescent="0.2">
      <c r="E106" s="88"/>
    </row>
    <row r="107" spans="5:5" x14ac:dyDescent="0.2">
      <c r="E107" s="88"/>
    </row>
    <row r="108" spans="5:5" x14ac:dyDescent="0.2">
      <c r="E108" s="88"/>
    </row>
    <row r="109" spans="5:5" x14ac:dyDescent="0.2">
      <c r="E109" s="88"/>
    </row>
    <row r="110" spans="5:5" x14ac:dyDescent="0.2">
      <c r="E110" s="88"/>
    </row>
    <row r="111" spans="5:5" x14ac:dyDescent="0.2">
      <c r="E111" s="88"/>
    </row>
    <row r="112" spans="5:5" x14ac:dyDescent="0.2">
      <c r="E112" s="88"/>
    </row>
    <row r="113" spans="1:7" x14ac:dyDescent="0.2">
      <c r="E113" s="88"/>
    </row>
    <row r="114" spans="1:7" x14ac:dyDescent="0.2">
      <c r="E114" s="88"/>
    </row>
    <row r="115" spans="1:7" x14ac:dyDescent="0.2">
      <c r="A115" s="132"/>
      <c r="B115" s="132"/>
      <c r="C115" s="132"/>
      <c r="D115" s="132"/>
      <c r="E115" s="132"/>
      <c r="F115" s="132"/>
      <c r="G115" s="132"/>
    </row>
    <row r="116" spans="1:7" x14ac:dyDescent="0.2">
      <c r="A116" s="132"/>
      <c r="B116" s="132"/>
      <c r="C116" s="132"/>
      <c r="D116" s="132"/>
      <c r="E116" s="132"/>
      <c r="F116" s="132"/>
      <c r="G116" s="132"/>
    </row>
    <row r="117" spans="1:7" x14ac:dyDescent="0.2">
      <c r="A117" s="132"/>
      <c r="B117" s="132"/>
      <c r="C117" s="132"/>
      <c r="D117" s="132"/>
      <c r="E117" s="132"/>
      <c r="F117" s="132"/>
      <c r="G117" s="132"/>
    </row>
    <row r="118" spans="1:7" x14ac:dyDescent="0.2">
      <c r="A118" s="132"/>
      <c r="B118" s="132"/>
      <c r="C118" s="132"/>
      <c r="D118" s="132"/>
      <c r="E118" s="132"/>
      <c r="F118" s="132"/>
      <c r="G118" s="132"/>
    </row>
    <row r="119" spans="1:7" x14ac:dyDescent="0.2">
      <c r="E119" s="88"/>
    </row>
    <row r="120" spans="1:7" x14ac:dyDescent="0.2">
      <c r="E120" s="88"/>
    </row>
    <row r="121" spans="1:7" x14ac:dyDescent="0.2">
      <c r="E121" s="88"/>
    </row>
    <row r="122" spans="1:7" x14ac:dyDescent="0.2">
      <c r="E122" s="88"/>
    </row>
    <row r="123" spans="1:7" x14ac:dyDescent="0.2">
      <c r="E123" s="88"/>
    </row>
    <row r="124" spans="1:7" x14ac:dyDescent="0.2">
      <c r="E124" s="88"/>
    </row>
    <row r="125" spans="1:7" x14ac:dyDescent="0.2">
      <c r="E125" s="88"/>
    </row>
    <row r="126" spans="1:7" x14ac:dyDescent="0.2">
      <c r="E126" s="88"/>
    </row>
    <row r="127" spans="1:7" x14ac:dyDescent="0.2">
      <c r="E127" s="88"/>
    </row>
    <row r="128" spans="1:7" x14ac:dyDescent="0.2">
      <c r="E128" s="88"/>
    </row>
    <row r="129" spans="5:5" x14ac:dyDescent="0.2">
      <c r="E129" s="88"/>
    </row>
    <row r="130" spans="5:5" x14ac:dyDescent="0.2">
      <c r="E130" s="88"/>
    </row>
    <row r="131" spans="5:5" x14ac:dyDescent="0.2">
      <c r="E131" s="88"/>
    </row>
    <row r="132" spans="5:5" x14ac:dyDescent="0.2">
      <c r="E132" s="88"/>
    </row>
    <row r="133" spans="5:5" x14ac:dyDescent="0.2">
      <c r="E133" s="88"/>
    </row>
    <row r="134" spans="5:5" x14ac:dyDescent="0.2">
      <c r="E134" s="88"/>
    </row>
    <row r="135" spans="5:5" x14ac:dyDescent="0.2">
      <c r="E135" s="88"/>
    </row>
    <row r="136" spans="5:5" x14ac:dyDescent="0.2">
      <c r="E136" s="88"/>
    </row>
    <row r="137" spans="5:5" x14ac:dyDescent="0.2">
      <c r="E137" s="88"/>
    </row>
    <row r="138" spans="5:5" x14ac:dyDescent="0.2">
      <c r="E138" s="88"/>
    </row>
    <row r="139" spans="5:5" x14ac:dyDescent="0.2">
      <c r="E139" s="88"/>
    </row>
    <row r="140" spans="5:5" x14ac:dyDescent="0.2">
      <c r="E140" s="88"/>
    </row>
    <row r="141" spans="5:5" x14ac:dyDescent="0.2">
      <c r="E141" s="88"/>
    </row>
    <row r="142" spans="5:5" x14ac:dyDescent="0.2">
      <c r="E142" s="88"/>
    </row>
    <row r="143" spans="5:5" x14ac:dyDescent="0.2">
      <c r="E143" s="88"/>
    </row>
    <row r="144" spans="5:5" x14ac:dyDescent="0.2">
      <c r="E144" s="88"/>
    </row>
    <row r="145" spans="1:7" x14ac:dyDescent="0.2">
      <c r="E145" s="88"/>
    </row>
    <row r="146" spans="1:7" x14ac:dyDescent="0.2">
      <c r="E146" s="88"/>
    </row>
    <row r="147" spans="1:7" x14ac:dyDescent="0.2">
      <c r="E147" s="88"/>
    </row>
    <row r="148" spans="1:7" x14ac:dyDescent="0.2">
      <c r="E148" s="88"/>
    </row>
    <row r="149" spans="1:7" x14ac:dyDescent="0.2">
      <c r="E149" s="88"/>
    </row>
    <row r="150" spans="1:7" x14ac:dyDescent="0.2">
      <c r="A150" s="143"/>
      <c r="B150" s="143"/>
    </row>
    <row r="151" spans="1:7" x14ac:dyDescent="0.2">
      <c r="A151" s="132"/>
      <c r="B151" s="132"/>
      <c r="C151" s="144"/>
      <c r="D151" s="144"/>
      <c r="E151" s="145"/>
      <c r="F151" s="144"/>
      <c r="G151" s="146"/>
    </row>
    <row r="152" spans="1:7" x14ac:dyDescent="0.2">
      <c r="A152" s="147"/>
      <c r="B152" s="147"/>
      <c r="C152" s="132"/>
      <c r="D152" s="132"/>
      <c r="E152" s="148"/>
      <c r="F152" s="132"/>
      <c r="G152" s="132"/>
    </row>
    <row r="153" spans="1:7" x14ac:dyDescent="0.2">
      <c r="A153" s="132"/>
      <c r="B153" s="132"/>
      <c r="C153" s="132"/>
      <c r="D153" s="132"/>
      <c r="E153" s="148"/>
      <c r="F153" s="132"/>
      <c r="G153" s="132"/>
    </row>
    <row r="154" spans="1:7" x14ac:dyDescent="0.2">
      <c r="A154" s="132"/>
      <c r="B154" s="132"/>
      <c r="C154" s="132"/>
      <c r="D154" s="132"/>
      <c r="E154" s="148"/>
      <c r="F154" s="132"/>
      <c r="G154" s="132"/>
    </row>
    <row r="155" spans="1:7" x14ac:dyDescent="0.2">
      <c r="A155" s="132"/>
      <c r="B155" s="132"/>
      <c r="C155" s="132"/>
      <c r="D155" s="132"/>
      <c r="E155" s="148"/>
      <c r="F155" s="132"/>
      <c r="G155" s="132"/>
    </row>
    <row r="156" spans="1:7" x14ac:dyDescent="0.2">
      <c r="A156" s="132"/>
      <c r="B156" s="132"/>
      <c r="C156" s="132"/>
      <c r="D156" s="132"/>
      <c r="E156" s="148"/>
      <c r="F156" s="132"/>
      <c r="G156" s="132"/>
    </row>
    <row r="157" spans="1:7" x14ac:dyDescent="0.2">
      <c r="A157" s="132"/>
      <c r="B157" s="132"/>
      <c r="C157" s="132"/>
      <c r="D157" s="132"/>
      <c r="E157" s="148"/>
      <c r="F157" s="132"/>
      <c r="G157" s="132"/>
    </row>
    <row r="158" spans="1:7" x14ac:dyDescent="0.2">
      <c r="A158" s="132"/>
      <c r="B158" s="132"/>
      <c r="C158" s="132"/>
      <c r="D158" s="132"/>
      <c r="E158" s="148"/>
      <c r="F158" s="132"/>
      <c r="G158" s="132"/>
    </row>
    <row r="159" spans="1:7" x14ac:dyDescent="0.2">
      <c r="A159" s="132"/>
      <c r="B159" s="132"/>
      <c r="C159" s="132"/>
      <c r="D159" s="132"/>
      <c r="E159" s="148"/>
      <c r="F159" s="132"/>
      <c r="G159" s="132"/>
    </row>
    <row r="160" spans="1:7" x14ac:dyDescent="0.2">
      <c r="A160" s="132"/>
      <c r="B160" s="132"/>
      <c r="C160" s="132"/>
      <c r="D160" s="132"/>
      <c r="E160" s="148"/>
      <c r="F160" s="132"/>
      <c r="G160" s="132"/>
    </row>
    <row r="161" spans="1:7" x14ac:dyDescent="0.2">
      <c r="A161" s="132"/>
      <c r="B161" s="132"/>
      <c r="C161" s="132"/>
      <c r="D161" s="132"/>
      <c r="E161" s="148"/>
      <c r="F161" s="132"/>
      <c r="G161" s="132"/>
    </row>
    <row r="162" spans="1:7" x14ac:dyDescent="0.2">
      <c r="A162" s="132"/>
      <c r="B162" s="132"/>
      <c r="C162" s="132"/>
      <c r="D162" s="132"/>
      <c r="E162" s="148"/>
      <c r="F162" s="132"/>
      <c r="G162" s="132"/>
    </row>
    <row r="163" spans="1:7" x14ac:dyDescent="0.2">
      <c r="A163" s="132"/>
      <c r="B163" s="132"/>
      <c r="C163" s="132"/>
      <c r="D163" s="132"/>
      <c r="E163" s="148"/>
      <c r="F163" s="132"/>
      <c r="G163" s="132"/>
    </row>
    <row r="164" spans="1:7" x14ac:dyDescent="0.2">
      <c r="A164" s="132"/>
      <c r="B164" s="132"/>
      <c r="C164" s="132"/>
      <c r="D164" s="132"/>
      <c r="E164" s="148"/>
      <c r="F164" s="132"/>
      <c r="G164" s="132"/>
    </row>
  </sheetData>
  <mergeCells count="60">
    <mergeCell ref="C83:D83"/>
    <mergeCell ref="C85:D85"/>
    <mergeCell ref="C88:D88"/>
    <mergeCell ref="C90:D90"/>
    <mergeCell ref="C71:D71"/>
    <mergeCell ref="C73:D73"/>
    <mergeCell ref="C75:D75"/>
    <mergeCell ref="C77:D77"/>
    <mergeCell ref="C79:D79"/>
    <mergeCell ref="C81:D81"/>
    <mergeCell ref="C62:D62"/>
    <mergeCell ref="C63:D63"/>
    <mergeCell ref="C64:D64"/>
    <mergeCell ref="C65:D65"/>
    <mergeCell ref="C67:D67"/>
    <mergeCell ref="C69:D69"/>
    <mergeCell ref="C53:D53"/>
    <mergeCell ref="C55:D55"/>
    <mergeCell ref="C57:D57"/>
    <mergeCell ref="C58:D58"/>
    <mergeCell ref="C59:D59"/>
    <mergeCell ref="C60:D60"/>
    <mergeCell ref="C45:D45"/>
    <mergeCell ref="C47:D47"/>
    <mergeCell ref="C49:D49"/>
    <mergeCell ref="C50:D50"/>
    <mergeCell ref="C51:D51"/>
    <mergeCell ref="C52:D52"/>
    <mergeCell ref="C38:D38"/>
    <mergeCell ref="C39:D39"/>
    <mergeCell ref="C41:D41"/>
    <mergeCell ref="C42:D42"/>
    <mergeCell ref="C43:D43"/>
    <mergeCell ref="C44:D44"/>
    <mergeCell ref="C31:D31"/>
    <mergeCell ref="C32:D32"/>
    <mergeCell ref="C33:D33"/>
    <mergeCell ref="C34:D34"/>
    <mergeCell ref="C35:D35"/>
    <mergeCell ref="C36:D36"/>
    <mergeCell ref="C23:D23"/>
    <mergeCell ref="C25:D25"/>
    <mergeCell ref="C26:D26"/>
    <mergeCell ref="C27:D27"/>
    <mergeCell ref="C28:D28"/>
    <mergeCell ref="C29:D29"/>
    <mergeCell ref="C16:D16"/>
    <mergeCell ref="C17:D17"/>
    <mergeCell ref="C19:D19"/>
    <mergeCell ref="C20:D20"/>
    <mergeCell ref="C21:D21"/>
    <mergeCell ref="C22:D22"/>
    <mergeCell ref="A1:G1"/>
    <mergeCell ref="A3:B3"/>
    <mergeCell ref="A4:B4"/>
    <mergeCell ref="E4:G4"/>
    <mergeCell ref="C9:D9"/>
    <mergeCell ref="C11:D11"/>
    <mergeCell ref="C13:D13"/>
    <mergeCell ref="C14:D14"/>
  </mergeCells>
  <printOptions horizontalCentered="1" gridLinesSet="0"/>
  <pageMargins left="0.59055118110236227" right="0.39370078740157483" top="0.59055118110236227" bottom="0.98425196850393704" header="0.19685039370078741" footer="0.51181102362204722"/>
  <pageSetup paperSize="9" orientation="landscape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30</vt:i4>
      </vt:variant>
    </vt:vector>
  </HeadingPairs>
  <TitlesOfParts>
    <vt:vector size="35" baseType="lpstr">
      <vt:lpstr>Stavba</vt:lpstr>
      <vt:lpstr>ROSMP_SO01  Pol</vt:lpstr>
      <vt:lpstr>ROSMP_SO02  Pol</vt:lpstr>
      <vt:lpstr>ROSMP_SO03  Pol</vt:lpstr>
      <vt:lpstr>ROSMP_SO11  Pol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'ROSMP_SO01  Pol'!Názvy_tisku</vt:lpstr>
      <vt:lpstr>'ROSMP_SO02  Pol'!Názvy_tisku</vt:lpstr>
      <vt:lpstr>'ROSMP_SO03  Pol'!Názvy_tisku</vt:lpstr>
      <vt:lpstr>'ROSMP_SO11  Pol'!Názvy_tisku</vt:lpstr>
      <vt:lpstr>Stavba!Objednatel</vt:lpstr>
      <vt:lpstr>Stavba!Objekt</vt:lpstr>
      <vt:lpstr>'ROSMP_SO01  Pol'!Oblast_tisku</vt:lpstr>
      <vt:lpstr>'ROSMP_SO02  Pol'!Oblast_tisku</vt:lpstr>
      <vt:lpstr>'ROSMP_SO03  Pol'!Oblast_tisku</vt:lpstr>
      <vt:lpstr>'ROSMP_SO11 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Stavba!SoucetDilu</vt:lpstr>
      <vt:lpstr>Stavba!StavbaCelkem</vt:lpstr>
      <vt:lpstr>Stavba!Zhotovitel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Kužela Jaromír</dc:creator>
  <cp:lastModifiedBy>FBS</cp:lastModifiedBy>
  <dcterms:created xsi:type="dcterms:W3CDTF">2017-05-05T12:08:14Z</dcterms:created>
  <dcterms:modified xsi:type="dcterms:W3CDTF">2019-01-03T16:00:08Z</dcterms:modified>
</cp:coreProperties>
</file>