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Rozpocet" sheetId="3" r:id="rId1"/>
  </sheets>
  <externalReferences>
    <externalReference r:id="rId2"/>
  </externalReferences>
  <definedNames>
    <definedName name="_xlnm.Print_Area" localSheetId="0">Rozpocet!$A$1:$S$33</definedName>
  </definedNames>
  <calcPr calcId="145621"/>
</workbook>
</file>

<file path=xl/calcChain.xml><?xml version="1.0" encoding="utf-8"?>
<calcChain xmlns="http://schemas.openxmlformats.org/spreadsheetml/2006/main">
  <c r="C2" i="3" l="1"/>
  <c r="C3" i="3"/>
  <c r="C4" i="3"/>
  <c r="C7" i="3"/>
  <c r="I16" i="3"/>
  <c r="I15" i="3" s="1"/>
  <c r="K16" i="3"/>
  <c r="K15" i="3" s="1"/>
  <c r="M16" i="3"/>
  <c r="M15" i="3" s="1"/>
  <c r="I18" i="3"/>
  <c r="K18" i="3"/>
  <c r="M18" i="3"/>
  <c r="I19" i="3"/>
  <c r="K19" i="3"/>
  <c r="M19" i="3"/>
  <c r="I20" i="3"/>
  <c r="K20" i="3"/>
  <c r="M20" i="3"/>
  <c r="I21" i="3"/>
  <c r="K21" i="3"/>
  <c r="M21" i="3"/>
  <c r="I22" i="3"/>
  <c r="K22" i="3"/>
  <c r="M22" i="3"/>
  <c r="I23" i="3"/>
  <c r="K23" i="3"/>
  <c r="M23" i="3"/>
  <c r="I24" i="3"/>
  <c r="K24" i="3"/>
  <c r="M24" i="3"/>
  <c r="I25" i="3"/>
  <c r="K25" i="3"/>
  <c r="M25" i="3"/>
  <c r="I26" i="3"/>
  <c r="K26" i="3"/>
  <c r="M26" i="3"/>
  <c r="I27" i="3"/>
  <c r="K27" i="3"/>
  <c r="M27" i="3"/>
  <c r="I28" i="3"/>
  <c r="K28" i="3"/>
  <c r="M28" i="3"/>
  <c r="I30" i="3"/>
  <c r="K30" i="3"/>
  <c r="M30" i="3"/>
  <c r="I31" i="3"/>
  <c r="K31" i="3"/>
  <c r="M31" i="3"/>
  <c r="I32" i="3"/>
  <c r="K32" i="3"/>
  <c r="M32" i="3"/>
  <c r="I33" i="3"/>
  <c r="K33" i="3"/>
  <c r="M33" i="3"/>
  <c r="K29" i="3" l="1"/>
  <c r="K14" i="3" s="1"/>
  <c r="K17" i="3"/>
  <c r="M29" i="3"/>
  <c r="I29" i="3"/>
  <c r="M17" i="3"/>
  <c r="M14" i="3" s="1"/>
  <c r="I17" i="3"/>
  <c r="S33" i="3" l="1"/>
</calcChain>
</file>

<file path=xl/sharedStrings.xml><?xml version="1.0" encoding="utf-8"?>
<sst xmlns="http://schemas.openxmlformats.org/spreadsheetml/2006/main" count="152" uniqueCount="96">
  <si>
    <t>Kód položky</t>
  </si>
  <si>
    <t>Popis</t>
  </si>
  <si>
    <t>Cena celkem</t>
  </si>
  <si>
    <t>Hmotnost celkem</t>
  </si>
  <si>
    <t>Hmotnost sutě celkem</t>
  </si>
  <si>
    <t>1</t>
  </si>
  <si>
    <t>2</t>
  </si>
  <si>
    <t>3</t>
  </si>
  <si>
    <t>4</t>
  </si>
  <si>
    <t>HSV</t>
  </si>
  <si>
    <t>Práce a dodávky HSV</t>
  </si>
  <si>
    <t>Stavba:</t>
  </si>
  <si>
    <t>Objekt:</t>
  </si>
  <si>
    <t>Část:</t>
  </si>
  <si>
    <t>Objednatel:</t>
  </si>
  <si>
    <t>Zhotovitel: SYNER Morava, a.s.</t>
  </si>
  <si>
    <t>Datum: 3.2.2014</t>
  </si>
  <si>
    <t>ROZPOČET</t>
  </si>
  <si>
    <t>JKSO:</t>
  </si>
  <si>
    <t>P.Č.</t>
  </si>
  <si>
    <t>TV</t>
  </si>
  <si>
    <t>KCN</t>
  </si>
  <si>
    <t>MJ</t>
  </si>
  <si>
    <t>Množství celkem</t>
  </si>
  <si>
    <t>Cena jednotková</t>
  </si>
  <si>
    <t>Hmotnost</t>
  </si>
  <si>
    <t>Hmotnost sutě</t>
  </si>
  <si>
    <t>Sazba DPH</t>
  </si>
  <si>
    <t>Typ položky</t>
  </si>
  <si>
    <t>Úroveň</t>
  </si>
  <si>
    <t>D</t>
  </si>
  <si>
    <t>0</t>
  </si>
  <si>
    <t>K</t>
  </si>
  <si>
    <t>m3</t>
  </si>
  <si>
    <t>9</t>
  </si>
  <si>
    <t>m2</t>
  </si>
  <si>
    <t>M</t>
  </si>
  <si>
    <t>MAT</t>
  </si>
  <si>
    <t>t</t>
  </si>
  <si>
    <t>Svislé a kompletní konstrukce</t>
  </si>
  <si>
    <t>29</t>
  </si>
  <si>
    <t>312</t>
  </si>
  <si>
    <t>326211211</t>
  </si>
  <si>
    <t>Zdivo nadzákladové z lomového kamene na maltu cementovou objemu do 3 m3 režné</t>
  </si>
  <si>
    <t>Vodorovné konstrukce</t>
  </si>
  <si>
    <t>30</t>
  </si>
  <si>
    <t>321</t>
  </si>
  <si>
    <t>451311511</t>
  </si>
  <si>
    <t>Podklad pro dlažbu z betonu prostého vodostavebného V4 tř. B 20 vrstva tl do 100 mm</t>
  </si>
  <si>
    <t>31</t>
  </si>
  <si>
    <t>451561111</t>
  </si>
  <si>
    <t>Lože pod dlažby z kameniva drceného drobného vrstva tl do 100 mm</t>
  </si>
  <si>
    <t>32</t>
  </si>
  <si>
    <t>271</t>
  </si>
  <si>
    <t>451572111</t>
  </si>
  <si>
    <t>Lože pod potrubí otevřený výkop z kameniva drobného těženého</t>
  </si>
  <si>
    <t>33</t>
  </si>
  <si>
    <t>311</t>
  </si>
  <si>
    <t>452318510</t>
  </si>
  <si>
    <t>Zajišťovací práh z betonu prostého</t>
  </si>
  <si>
    <t>34</t>
  </si>
  <si>
    <t>457531113</t>
  </si>
  <si>
    <t>Filtrační vrstvy z hrubého drceného kameniva bez zhutnění zrno 63 až 125 mm</t>
  </si>
  <si>
    <t>35</t>
  </si>
  <si>
    <t>457571211</t>
  </si>
  <si>
    <t>Filtrační vrstvy z kameniva těženého hrubého bez zhutnění zrno od 4 až 8 do 16 až 32 mm</t>
  </si>
  <si>
    <t>36</t>
  </si>
  <si>
    <t>464531112</t>
  </si>
  <si>
    <t>Pohoz z hrubého drceného kamenivo zrno 63 až 125 mm z terénu</t>
  </si>
  <si>
    <t>37</t>
  </si>
  <si>
    <t>465513227</t>
  </si>
  <si>
    <t>Dlažba z lomového kamene na cementovou maltu s vyspárováním tl 250 mm pro hydromeliorace</t>
  </si>
  <si>
    <t>38</t>
  </si>
  <si>
    <t>465921112</t>
  </si>
  <si>
    <t>Kladení dlažby z betonových desek tl do 100 mm hmotnosti do 90 kg s vyplněním spár drnem</t>
  </si>
  <si>
    <t>39</t>
  </si>
  <si>
    <t>592275900</t>
  </si>
  <si>
    <t>žlabovka betonová  50 x 68 x 6 cm</t>
  </si>
  <si>
    <t>kus</t>
  </si>
  <si>
    <t>40</t>
  </si>
  <si>
    <t>592276330</t>
  </si>
  <si>
    <t>deska betonová meliorační 60x30x10 cm</t>
  </si>
  <si>
    <t>Ostatní konstrukce a práce-bourání</t>
  </si>
  <si>
    <t>60</t>
  </si>
  <si>
    <t>919511112</t>
  </si>
  <si>
    <t>Čela propustků z lomového kamene</t>
  </si>
  <si>
    <t>61</t>
  </si>
  <si>
    <t>934956123</t>
  </si>
  <si>
    <t>Hradítka z dubového dřeva tl 40 mm</t>
  </si>
  <si>
    <t>62</t>
  </si>
  <si>
    <t>936941112</t>
  </si>
  <si>
    <t>Osazování doplňkových ocelových součástí hmotnosti nad 1 do 10 kg</t>
  </si>
  <si>
    <t>kg</t>
  </si>
  <si>
    <t>63</t>
  </si>
  <si>
    <t>133844150</t>
  </si>
  <si>
    <t>tyč ocelová U, značka oceli S 235 JR, označení průřezu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</si>
</sst>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\-#,##0.00"/>
    <numFmt numFmtId="165" formatCode="#,##0.000;\-#,##0.000"/>
    <numFmt numFmtId="167" formatCode="####;\-####"/>
    <numFmt numFmtId="168" formatCode="#,##0.00000;\-#,##0.00000"/>
    <numFmt numFmtId="169" formatCode="#,##0.0;\-#,##0.0"/>
    <numFmt numFmtId="170" formatCode="#,##0;\-#,##0"/>
  </numFmts>
  <fonts count="10">
    <font>
      <sz val="8"/>
      <name val="MS Sans Serif"/>
      <family val="2"/>
      <charset val="1"/>
    </font>
    <font>
      <sz val="10"/>
      <name val="Arial"/>
      <family val="2"/>
      <charset val="238"/>
    </font>
    <font>
      <b/>
      <sz val="14"/>
      <color indexed="10"/>
      <name val="Arial CE"/>
      <family val="2"/>
      <charset val="1"/>
    </font>
    <font>
      <b/>
      <sz val="8"/>
      <name val="Arial CE"/>
      <family val="2"/>
      <charset val="1"/>
    </font>
    <font>
      <sz val="8"/>
      <name val="Arial CE"/>
      <family val="2"/>
      <charset val="1"/>
    </font>
    <font>
      <b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>
      <alignment vertical="top" wrapText="1"/>
      <protection locked="0"/>
    </xf>
    <xf numFmtId="0" fontId="1" fillId="0" borderId="0">
      <alignment vertical="top" wrapText="1"/>
      <protection locked="0"/>
    </xf>
  </cellStyleXfs>
  <cellXfs count="55">
    <xf numFmtId="0" fontId="0" fillId="0" borderId="0" xfId="0">
      <alignment vertical="top" wrapText="1"/>
      <protection locked="0"/>
    </xf>
    <xf numFmtId="0" fontId="1" fillId="0" borderId="0" xfId="1" applyAlignment="1" applyProtection="1">
      <alignment horizontal="left" vertical="top"/>
    </xf>
    <xf numFmtId="0" fontId="2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167" fontId="4" fillId="3" borderId="5" xfId="1" applyNumberFormat="1" applyFont="1" applyFill="1" applyBorder="1" applyAlignment="1" applyProtection="1">
      <alignment horizontal="center" vertical="center"/>
    </xf>
    <xf numFmtId="167" fontId="4" fillId="3" borderId="6" xfId="1" applyNumberFormat="1" applyFont="1" applyFill="1" applyBorder="1" applyAlignment="1" applyProtection="1">
      <alignment horizontal="center" vertical="center"/>
    </xf>
    <xf numFmtId="167" fontId="4" fillId="3" borderId="7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164" fontId="7" fillId="0" borderId="0" xfId="1" applyNumberFormat="1" applyFont="1" applyAlignment="1" applyProtection="1">
      <alignment horizontal="right" vertical="center"/>
    </xf>
    <xf numFmtId="165" fontId="7" fillId="0" borderId="0" xfId="1" applyNumberFormat="1" applyFont="1" applyAlignment="1" applyProtection="1">
      <alignment horizontal="right" vertical="center"/>
    </xf>
    <xf numFmtId="0" fontId="4" fillId="2" borderId="0" xfId="1" applyFont="1" applyFill="1" applyAlignment="1" applyProtection="1">
      <alignment horizontal="left"/>
    </xf>
    <xf numFmtId="0" fontId="8" fillId="2" borderId="0" xfId="1" applyFont="1" applyFill="1" applyAlignment="1" applyProtection="1">
      <alignment horizontal="left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167" fontId="8" fillId="3" borderId="8" xfId="1" applyNumberFormat="1" applyFont="1" applyFill="1" applyBorder="1" applyAlignment="1" applyProtection="1">
      <alignment horizontal="center" vertical="center"/>
    </xf>
    <xf numFmtId="167" fontId="8" fillId="3" borderId="7" xfId="1" applyNumberFormat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left"/>
    </xf>
    <xf numFmtId="0" fontId="5" fillId="0" borderId="10" xfId="1" applyFont="1" applyBorder="1" applyAlignment="1" applyProtection="1">
      <alignment horizontal="left" vertical="center"/>
    </xf>
    <xf numFmtId="0" fontId="5" fillId="0" borderId="10" xfId="1" applyFont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/>
    </xf>
    <xf numFmtId="165" fontId="5" fillId="0" borderId="10" xfId="1" applyNumberFormat="1" applyFont="1" applyBorder="1" applyAlignment="1" applyProtection="1">
      <alignment horizontal="right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 wrapText="1"/>
    </xf>
    <xf numFmtId="165" fontId="8" fillId="0" borderId="0" xfId="1" applyNumberFormat="1" applyFont="1" applyAlignment="1" applyProtection="1">
      <alignment horizontal="right" vertical="center"/>
    </xf>
    <xf numFmtId="164" fontId="8" fillId="0" borderId="0" xfId="1" applyNumberFormat="1" applyFont="1" applyAlignment="1" applyProtection="1">
      <alignment horizontal="right" vertical="center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 wrapText="1"/>
    </xf>
    <xf numFmtId="165" fontId="9" fillId="0" borderId="0" xfId="1" applyNumberFormat="1" applyFont="1" applyAlignment="1" applyProtection="1">
      <alignment horizontal="right" vertical="center"/>
    </xf>
    <xf numFmtId="164" fontId="9" fillId="0" borderId="0" xfId="1" applyNumberFormat="1" applyFont="1" applyAlignment="1" applyProtection="1">
      <alignment horizontal="right" vertical="center"/>
    </xf>
    <xf numFmtId="164" fontId="8" fillId="0" borderId="0" xfId="1" applyNumberFormat="1" applyFont="1" applyFill="1" applyAlignment="1" applyProtection="1">
      <alignment horizontal="right" vertical="center"/>
    </xf>
    <xf numFmtId="168" fontId="8" fillId="0" borderId="0" xfId="1" applyNumberFormat="1" applyFont="1" applyFill="1" applyAlignment="1" applyProtection="1">
      <alignment horizontal="right" vertical="center"/>
    </xf>
    <xf numFmtId="165" fontId="8" fillId="0" borderId="0" xfId="1" applyNumberFormat="1" applyFont="1" applyFill="1" applyAlignment="1" applyProtection="1">
      <alignment horizontal="right" vertical="center"/>
    </xf>
    <xf numFmtId="169" fontId="8" fillId="0" borderId="0" xfId="1" applyNumberFormat="1" applyFont="1" applyFill="1" applyAlignment="1" applyProtection="1">
      <alignment horizontal="right" vertical="center"/>
    </xf>
    <xf numFmtId="170" fontId="8" fillId="0" borderId="0" xfId="1" applyNumberFormat="1" applyFont="1" applyFill="1" applyAlignment="1" applyProtection="1">
      <alignment horizontal="right" vertical="center"/>
    </xf>
    <xf numFmtId="0" fontId="8" fillId="0" borderId="0" xfId="1" applyFont="1" applyFill="1" applyAlignment="1" applyProtection="1">
      <alignment horizontal="left" vertical="center"/>
    </xf>
    <xf numFmtId="164" fontId="7" fillId="0" borderId="0" xfId="1" applyNumberFormat="1" applyFont="1" applyFill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0" fontId="7" fillId="0" borderId="0" xfId="1" applyFont="1" applyFill="1" applyAlignment="1" applyProtection="1">
      <alignment horizontal="left" vertical="center"/>
    </xf>
    <xf numFmtId="164" fontId="9" fillId="0" borderId="0" xfId="1" applyNumberFormat="1" applyFont="1" applyFill="1" applyAlignment="1" applyProtection="1">
      <alignment horizontal="right" vertical="center"/>
    </xf>
    <xf numFmtId="168" fontId="9" fillId="0" borderId="0" xfId="1" applyNumberFormat="1" applyFont="1" applyFill="1" applyAlignment="1" applyProtection="1">
      <alignment horizontal="right" vertical="center"/>
    </xf>
    <xf numFmtId="165" fontId="9" fillId="0" borderId="0" xfId="1" applyNumberFormat="1" applyFont="1" applyFill="1" applyAlignment="1" applyProtection="1">
      <alignment horizontal="right" vertical="center"/>
    </xf>
    <xf numFmtId="169" fontId="9" fillId="0" borderId="0" xfId="1" applyNumberFormat="1" applyFont="1" applyFill="1" applyAlignment="1" applyProtection="1">
      <alignment horizontal="right" vertical="center"/>
    </xf>
    <xf numFmtId="170" fontId="9" fillId="0" borderId="0" xfId="1" applyNumberFormat="1" applyFont="1" applyFill="1" applyAlignment="1" applyProtection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164" fontId="8" fillId="0" borderId="0" xfId="1" applyNumberFormat="1" applyFont="1" applyFill="1" applyAlignment="1" applyProtection="1">
      <alignment horizontal="left" vertical="center"/>
    </xf>
  </cellXfs>
  <cellStyles count="2">
    <cellStyle name="Normální" xfId="0" builtinId="0"/>
    <cellStyle name="normální 2" xfId="1"/>
  </cellStyles>
  <dxfs count="1">
    <dxf>
      <font>
        <b/>
        <i val="0"/>
        <condense val="0"/>
        <extend val="0"/>
        <sz val="8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ana/LOCALS~1/Temp/Do&#269;asn&#253;%20adres&#225;&#345;%201%20pro%20MV%20Projekt_100%2525.ZIP/100%2525/IO%2003%20-%20Expozi&#269;n&#237;%20n&#225;dr&#382;,%20mok&#345;ad,%20koryta,%20ter&#233;nn&#237;%20&#250;pr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Rozpocet"/>
      <sheetName val="#Figury"/>
    </sheetNames>
    <sheetDataSet>
      <sheetData sheetId="0">
        <row r="5">
          <cell r="E5" t="str">
            <v>Vodní dům - Návštěvnické středisko ELV Želivka</v>
          </cell>
        </row>
        <row r="7">
          <cell r="E7" t="str">
            <v>IO 03 - Expoziční nádrž, mokřad, koryta, terénní úpravy</v>
          </cell>
        </row>
        <row r="9">
          <cell r="E9" t="str">
            <v xml:space="preserve"> </v>
          </cell>
        </row>
        <row r="26">
          <cell r="E26" t="str">
            <v>ZO ČSOP Vlašim</v>
          </cell>
        </row>
      </sheetData>
      <sheetData sheetId="1" refreshError="1"/>
      <sheetData sheetId="2">
        <row r="14">
          <cell r="D14" t="str">
            <v>HSV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tabSelected="1" view="pageBreakPreview" zoomScaleSheetLayoutView="100" workbookViewId="0">
      <pane ySplit="13" topLeftCell="A16" activePane="bottomLeft" state="frozen"/>
      <selection pane="bottomLeft" activeCell="V25" sqref="V25"/>
    </sheetView>
  </sheetViews>
  <sheetFormatPr defaultColWidth="9.33203125" defaultRowHeight="11.25" customHeight="1"/>
  <cols>
    <col min="1" max="1" width="6.5" style="1" customWidth="1"/>
    <col min="2" max="2" width="5.1640625" style="1" customWidth="1"/>
    <col min="3" max="3" width="5.5" style="1" customWidth="1"/>
    <col min="4" max="4" width="14.83203125" style="1" customWidth="1"/>
    <col min="5" max="5" width="64.83203125" style="1" customWidth="1"/>
    <col min="6" max="6" width="5.5" style="1" customWidth="1"/>
    <col min="7" max="7" width="11.5" style="1" customWidth="1"/>
    <col min="8" max="8" width="11.33203125" style="1" customWidth="1"/>
    <col min="9" max="9" width="14.5" style="1" customWidth="1"/>
    <col min="10" max="13" width="0" style="1" hidden="1" customWidth="1"/>
    <col min="14" max="14" width="0.33203125" style="1" customWidth="1"/>
    <col min="15" max="18" width="0" style="1" hidden="1" customWidth="1"/>
    <col min="19" max="19" width="11.5" style="1" customWidth="1"/>
    <col min="20" max="16384" width="9.33203125" style="1"/>
  </cols>
  <sheetData>
    <row r="1" spans="1:19" ht="18" customHeight="1">
      <c r="A1" s="2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8"/>
    </row>
    <row r="2" spans="1:19" ht="11.25" customHeight="1">
      <c r="A2" s="3" t="s">
        <v>11</v>
      </c>
      <c r="B2" s="4"/>
      <c r="C2" s="4" t="str">
        <f>'[1]Krycí list'!E5</f>
        <v>Vodní dům - Návštěvnické středisko ELV Želivka</v>
      </c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8"/>
      <c r="P2" s="18"/>
    </row>
    <row r="3" spans="1:19" ht="11.25" customHeight="1">
      <c r="A3" s="3" t="s">
        <v>12</v>
      </c>
      <c r="B3" s="4"/>
      <c r="C3" s="4" t="str">
        <f>'[1]Krycí list'!E7</f>
        <v>IO 03 - Expoziční nádrž, mokřad, koryta, terénní úpravy</v>
      </c>
      <c r="D3" s="4"/>
      <c r="E3" s="4"/>
      <c r="F3" s="4"/>
      <c r="G3" s="4"/>
      <c r="H3" s="4"/>
      <c r="I3" s="4"/>
      <c r="J3" s="4"/>
      <c r="K3" s="4"/>
      <c r="L3" s="17"/>
      <c r="M3" s="17"/>
      <c r="N3" s="17"/>
      <c r="O3" s="18"/>
      <c r="P3" s="18"/>
    </row>
    <row r="4" spans="1:19" ht="11.25" customHeight="1">
      <c r="A4" s="3" t="s">
        <v>13</v>
      </c>
      <c r="B4" s="4"/>
      <c r="C4" s="4" t="str">
        <f>'[1]Krycí list'!E9</f>
        <v xml:space="preserve"> </v>
      </c>
      <c r="D4" s="4"/>
      <c r="E4" s="4"/>
      <c r="F4" s="4"/>
      <c r="G4" s="4"/>
      <c r="H4" s="4"/>
      <c r="I4" s="4"/>
      <c r="J4" s="4"/>
      <c r="K4" s="4"/>
      <c r="L4" s="17"/>
      <c r="M4" s="17"/>
      <c r="N4" s="17"/>
      <c r="O4" s="18"/>
      <c r="P4" s="18"/>
    </row>
    <row r="5" spans="1:19" ht="11.25" customHeight="1">
      <c r="A5" s="4" t="s">
        <v>18</v>
      </c>
      <c r="B5" s="4"/>
      <c r="C5" s="4"/>
      <c r="D5" s="4"/>
      <c r="E5" s="4"/>
      <c r="F5" s="4"/>
      <c r="G5" s="4"/>
      <c r="H5" s="4"/>
      <c r="I5" s="4"/>
      <c r="J5" s="4"/>
      <c r="K5" s="4"/>
      <c r="L5" s="17"/>
      <c r="M5" s="17"/>
      <c r="N5" s="17"/>
      <c r="O5" s="18"/>
      <c r="P5" s="18"/>
    </row>
    <row r="6" spans="1:19" ht="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17"/>
      <c r="M6" s="17"/>
      <c r="N6" s="17"/>
      <c r="O6" s="18"/>
      <c r="P6" s="18"/>
    </row>
    <row r="7" spans="1:19" ht="11.25" customHeight="1">
      <c r="A7" s="4" t="s">
        <v>14</v>
      </c>
      <c r="B7" s="4"/>
      <c r="C7" s="4" t="str">
        <f>'[1]Krycí list'!E26</f>
        <v>ZO ČSOP Vlašim</v>
      </c>
      <c r="D7" s="4"/>
      <c r="E7" s="4"/>
      <c r="F7" s="4"/>
      <c r="G7" s="4"/>
      <c r="H7" s="4"/>
      <c r="I7" s="4"/>
      <c r="J7" s="4"/>
      <c r="K7" s="4"/>
      <c r="L7" s="17"/>
      <c r="M7" s="17"/>
      <c r="N7" s="17"/>
      <c r="O7" s="18"/>
      <c r="P7" s="18"/>
    </row>
    <row r="8" spans="1:19" ht="11.25" customHeight="1">
      <c r="A8" s="4" t="s">
        <v>15</v>
      </c>
      <c r="B8" s="4"/>
      <c r="C8" s="4"/>
      <c r="D8" s="4"/>
      <c r="E8" s="4"/>
      <c r="F8" s="4"/>
      <c r="G8" s="4"/>
      <c r="H8" s="4"/>
      <c r="I8" s="4"/>
      <c r="J8" s="4"/>
      <c r="K8" s="4"/>
      <c r="L8" s="17"/>
      <c r="M8" s="17"/>
      <c r="N8" s="17"/>
      <c r="O8" s="18"/>
      <c r="P8" s="18"/>
    </row>
    <row r="9" spans="1:19" ht="11.25" customHeight="1">
      <c r="A9" s="4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17"/>
      <c r="M9" s="17"/>
      <c r="N9" s="17"/>
      <c r="O9" s="18"/>
      <c r="P9" s="18"/>
    </row>
    <row r="10" spans="1:19" ht="5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</row>
    <row r="11" spans="1:19" ht="21.75" customHeight="1">
      <c r="A11" s="5" t="s">
        <v>19</v>
      </c>
      <c r="B11" s="6" t="s">
        <v>20</v>
      </c>
      <c r="C11" s="6" t="s">
        <v>21</v>
      </c>
      <c r="D11" s="6" t="s">
        <v>0</v>
      </c>
      <c r="E11" s="6" t="s">
        <v>1</v>
      </c>
      <c r="F11" s="6" t="s">
        <v>22</v>
      </c>
      <c r="G11" s="6" t="s">
        <v>23</v>
      </c>
      <c r="H11" s="6" t="s">
        <v>24</v>
      </c>
      <c r="I11" s="6" t="s">
        <v>2</v>
      </c>
      <c r="J11" s="6" t="s">
        <v>25</v>
      </c>
      <c r="K11" s="6" t="s">
        <v>3</v>
      </c>
      <c r="L11" s="6" t="s">
        <v>26</v>
      </c>
      <c r="M11" s="6" t="s">
        <v>4</v>
      </c>
      <c r="N11" s="7" t="s">
        <v>27</v>
      </c>
      <c r="O11" s="19" t="s">
        <v>28</v>
      </c>
      <c r="P11" s="20" t="s">
        <v>29</v>
      </c>
    </row>
    <row r="12" spans="1:19" ht="11.25" customHeight="1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/>
      <c r="K12" s="9"/>
      <c r="L12" s="9"/>
      <c r="M12" s="9"/>
      <c r="N12" s="10">
        <v>10</v>
      </c>
      <c r="O12" s="21">
        <v>11</v>
      </c>
      <c r="P12" s="22">
        <v>12</v>
      </c>
    </row>
    <row r="13" spans="1:19" ht="3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23"/>
    </row>
    <row r="14" spans="1:19" s="12" customFormat="1" ht="12.75" customHeight="1">
      <c r="A14" s="24"/>
      <c r="B14" s="25" t="s">
        <v>30</v>
      </c>
      <c r="C14" s="24"/>
      <c r="D14" s="24" t="s">
        <v>9</v>
      </c>
      <c r="E14" s="24" t="s">
        <v>10</v>
      </c>
      <c r="F14" s="24"/>
      <c r="G14" s="24"/>
      <c r="H14" s="24"/>
      <c r="I14" s="26"/>
      <c r="J14" s="24"/>
      <c r="K14" s="27" t="e">
        <f>#REF!+K15+K17+#REF!+K29</f>
        <v>#REF!</v>
      </c>
      <c r="L14" s="24"/>
      <c r="M14" s="27" t="e">
        <f>#REF!+M15+M17+#REF!+M29</f>
        <v>#REF!</v>
      </c>
      <c r="N14" s="24"/>
      <c r="P14" s="11" t="s">
        <v>31</v>
      </c>
    </row>
    <row r="15" spans="1:19" s="12" customFormat="1" ht="12.75" customHeight="1">
      <c r="B15" s="13" t="s">
        <v>30</v>
      </c>
      <c r="D15" s="14" t="s">
        <v>7</v>
      </c>
      <c r="E15" s="14" t="s">
        <v>39</v>
      </c>
      <c r="I15" s="15">
        <f>I16</f>
        <v>0</v>
      </c>
      <c r="K15" s="16">
        <f>K16</f>
        <v>0</v>
      </c>
      <c r="M15" s="16">
        <f>M16</f>
        <v>0</v>
      </c>
      <c r="P15" s="14" t="s">
        <v>5</v>
      </c>
    </row>
    <row r="16" spans="1:19" s="29" customFormat="1" ht="24" customHeight="1">
      <c r="A16" s="28" t="s">
        <v>40</v>
      </c>
      <c r="B16" s="28" t="s">
        <v>32</v>
      </c>
      <c r="C16" s="28" t="s">
        <v>41</v>
      </c>
      <c r="D16" s="29" t="s">
        <v>42</v>
      </c>
      <c r="E16" s="30" t="s">
        <v>43</v>
      </c>
      <c r="F16" s="28" t="s">
        <v>33</v>
      </c>
      <c r="G16" s="31">
        <v>2.5</v>
      </c>
      <c r="H16" s="32"/>
      <c r="I16" s="38">
        <f>ROUND(G16*H16,2)</f>
        <v>0</v>
      </c>
      <c r="J16" s="39">
        <v>0</v>
      </c>
      <c r="K16" s="40">
        <f>G16*J16</f>
        <v>0</v>
      </c>
      <c r="L16" s="39">
        <v>0</v>
      </c>
      <c r="M16" s="40">
        <f>G16*L16</f>
        <v>0</v>
      </c>
      <c r="N16" s="41">
        <v>20</v>
      </c>
      <c r="O16" s="42">
        <v>4</v>
      </c>
      <c r="P16" s="43" t="s">
        <v>6</v>
      </c>
      <c r="Q16" s="43"/>
      <c r="R16" s="43"/>
      <c r="S16" s="43"/>
    </row>
    <row r="17" spans="1:19" s="12" customFormat="1" ht="12.75" customHeight="1">
      <c r="B17" s="13" t="s">
        <v>30</v>
      </c>
      <c r="D17" s="14" t="s">
        <v>8</v>
      </c>
      <c r="E17" s="14" t="s">
        <v>44</v>
      </c>
      <c r="I17" s="44">
        <f>SUM(I18:I28)</f>
        <v>0</v>
      </c>
      <c r="J17" s="45"/>
      <c r="K17" s="46">
        <f>SUM(K18:K28)</f>
        <v>0</v>
      </c>
      <c r="L17" s="45"/>
      <c r="M17" s="46">
        <f>SUM(M18:M28)</f>
        <v>0</v>
      </c>
      <c r="N17" s="45"/>
      <c r="O17" s="45"/>
      <c r="P17" s="47" t="s">
        <v>5</v>
      </c>
      <c r="Q17" s="45"/>
      <c r="R17" s="45"/>
      <c r="S17" s="45"/>
    </row>
    <row r="18" spans="1:19" s="29" customFormat="1" ht="24" customHeight="1">
      <c r="A18" s="28" t="s">
        <v>45</v>
      </c>
      <c r="B18" s="28" t="s">
        <v>32</v>
      </c>
      <c r="C18" s="28" t="s">
        <v>46</v>
      </c>
      <c r="D18" s="29" t="s">
        <v>47</v>
      </c>
      <c r="E18" s="30" t="s">
        <v>48</v>
      </c>
      <c r="F18" s="28" t="s">
        <v>35</v>
      </c>
      <c r="G18" s="31">
        <v>15</v>
      </c>
      <c r="H18" s="32"/>
      <c r="I18" s="38">
        <f t="shared" ref="I18:I28" si="0">ROUND(G18*H18,2)</f>
        <v>0</v>
      </c>
      <c r="J18" s="39">
        <v>0</v>
      </c>
      <c r="K18" s="40">
        <f t="shared" ref="K18:K28" si="1">G18*J18</f>
        <v>0</v>
      </c>
      <c r="L18" s="39">
        <v>0</v>
      </c>
      <c r="M18" s="40">
        <f t="shared" ref="M18:M28" si="2">G18*L18</f>
        <v>0</v>
      </c>
      <c r="N18" s="41">
        <v>20</v>
      </c>
      <c r="O18" s="42">
        <v>4</v>
      </c>
      <c r="P18" s="43" t="s">
        <v>6</v>
      </c>
      <c r="Q18" s="43"/>
      <c r="R18" s="43"/>
      <c r="S18" s="43"/>
    </row>
    <row r="19" spans="1:19" s="29" customFormat="1" ht="13.5" customHeight="1">
      <c r="A19" s="28" t="s">
        <v>49</v>
      </c>
      <c r="B19" s="28" t="s">
        <v>32</v>
      </c>
      <c r="C19" s="28" t="s">
        <v>46</v>
      </c>
      <c r="D19" s="29" t="s">
        <v>50</v>
      </c>
      <c r="E19" s="30" t="s">
        <v>51</v>
      </c>
      <c r="F19" s="28" t="s">
        <v>35</v>
      </c>
      <c r="G19" s="31">
        <v>88</v>
      </c>
      <c r="H19" s="32"/>
      <c r="I19" s="38">
        <f t="shared" si="0"/>
        <v>0</v>
      </c>
      <c r="J19" s="39">
        <v>0</v>
      </c>
      <c r="K19" s="40">
        <f t="shared" si="1"/>
        <v>0</v>
      </c>
      <c r="L19" s="39">
        <v>0</v>
      </c>
      <c r="M19" s="40">
        <f t="shared" si="2"/>
        <v>0</v>
      </c>
      <c r="N19" s="41">
        <v>20</v>
      </c>
      <c r="O19" s="42">
        <v>4</v>
      </c>
      <c r="P19" s="43" t="s">
        <v>6</v>
      </c>
      <c r="Q19" s="43"/>
      <c r="R19" s="43"/>
      <c r="S19" s="43"/>
    </row>
    <row r="20" spans="1:19" s="29" customFormat="1" ht="13.5" customHeight="1">
      <c r="A20" s="28" t="s">
        <v>52</v>
      </c>
      <c r="B20" s="28" t="s">
        <v>32</v>
      </c>
      <c r="C20" s="28" t="s">
        <v>53</v>
      </c>
      <c r="D20" s="29" t="s">
        <v>54</v>
      </c>
      <c r="E20" s="30" t="s">
        <v>55</v>
      </c>
      <c r="F20" s="28" t="s">
        <v>33</v>
      </c>
      <c r="G20" s="31">
        <v>12</v>
      </c>
      <c r="H20" s="32"/>
      <c r="I20" s="38">
        <f t="shared" si="0"/>
        <v>0</v>
      </c>
      <c r="J20" s="39">
        <v>0</v>
      </c>
      <c r="K20" s="40">
        <f t="shared" si="1"/>
        <v>0</v>
      </c>
      <c r="L20" s="39">
        <v>0</v>
      </c>
      <c r="M20" s="40">
        <f t="shared" si="2"/>
        <v>0</v>
      </c>
      <c r="N20" s="41">
        <v>20</v>
      </c>
      <c r="O20" s="42">
        <v>4</v>
      </c>
      <c r="P20" s="43" t="s">
        <v>6</v>
      </c>
      <c r="Q20" s="43"/>
      <c r="R20" s="43"/>
      <c r="S20" s="43"/>
    </row>
    <row r="21" spans="1:19" s="29" customFormat="1" ht="13.5" customHeight="1">
      <c r="A21" s="28" t="s">
        <v>56</v>
      </c>
      <c r="B21" s="28" t="s">
        <v>32</v>
      </c>
      <c r="C21" s="28" t="s">
        <v>57</v>
      </c>
      <c r="D21" s="29" t="s">
        <v>58</v>
      </c>
      <c r="E21" s="30" t="s">
        <v>59</v>
      </c>
      <c r="F21" s="28" t="s">
        <v>33</v>
      </c>
      <c r="G21" s="31">
        <v>2.5</v>
      </c>
      <c r="H21" s="32"/>
      <c r="I21" s="38">
        <f t="shared" si="0"/>
        <v>0</v>
      </c>
      <c r="J21" s="39">
        <v>0</v>
      </c>
      <c r="K21" s="40">
        <f t="shared" si="1"/>
        <v>0</v>
      </c>
      <c r="L21" s="39">
        <v>0</v>
      </c>
      <c r="M21" s="40">
        <f t="shared" si="2"/>
        <v>0</v>
      </c>
      <c r="N21" s="41">
        <v>20</v>
      </c>
      <c r="O21" s="42">
        <v>4</v>
      </c>
      <c r="P21" s="43" t="s">
        <v>6</v>
      </c>
      <c r="Q21" s="43"/>
      <c r="R21" s="43"/>
      <c r="S21" s="43"/>
    </row>
    <row r="22" spans="1:19" s="29" customFormat="1" ht="13.5" customHeight="1">
      <c r="A22" s="28" t="s">
        <v>60</v>
      </c>
      <c r="B22" s="28" t="s">
        <v>32</v>
      </c>
      <c r="C22" s="28" t="s">
        <v>46</v>
      </c>
      <c r="D22" s="29" t="s">
        <v>61</v>
      </c>
      <c r="E22" s="30" t="s">
        <v>62</v>
      </c>
      <c r="F22" s="28" t="s">
        <v>33</v>
      </c>
      <c r="G22" s="31">
        <v>16</v>
      </c>
      <c r="H22" s="32"/>
      <c r="I22" s="38">
        <f t="shared" si="0"/>
        <v>0</v>
      </c>
      <c r="J22" s="39">
        <v>0</v>
      </c>
      <c r="K22" s="40">
        <f t="shared" si="1"/>
        <v>0</v>
      </c>
      <c r="L22" s="39">
        <v>0</v>
      </c>
      <c r="M22" s="40">
        <f t="shared" si="2"/>
        <v>0</v>
      </c>
      <c r="N22" s="41">
        <v>20</v>
      </c>
      <c r="O22" s="42">
        <v>4</v>
      </c>
      <c r="P22" s="43" t="s">
        <v>6</v>
      </c>
      <c r="Q22" s="43"/>
      <c r="R22" s="43"/>
      <c r="S22" s="43"/>
    </row>
    <row r="23" spans="1:19" s="29" customFormat="1" ht="24" customHeight="1">
      <c r="A23" s="28" t="s">
        <v>63</v>
      </c>
      <c r="B23" s="28" t="s">
        <v>32</v>
      </c>
      <c r="C23" s="28" t="s">
        <v>46</v>
      </c>
      <c r="D23" s="29" t="s">
        <v>64</v>
      </c>
      <c r="E23" s="30" t="s">
        <v>65</v>
      </c>
      <c r="F23" s="28" t="s">
        <v>33</v>
      </c>
      <c r="G23" s="31">
        <v>137</v>
      </c>
      <c r="H23" s="32"/>
      <c r="I23" s="38">
        <f t="shared" si="0"/>
        <v>0</v>
      </c>
      <c r="J23" s="39">
        <v>0</v>
      </c>
      <c r="K23" s="40">
        <f t="shared" si="1"/>
        <v>0</v>
      </c>
      <c r="L23" s="39">
        <v>0</v>
      </c>
      <c r="M23" s="40">
        <f t="shared" si="2"/>
        <v>0</v>
      </c>
      <c r="N23" s="41">
        <v>20</v>
      </c>
      <c r="O23" s="42">
        <v>4</v>
      </c>
      <c r="P23" s="43" t="s">
        <v>6</v>
      </c>
      <c r="Q23" s="43"/>
      <c r="R23" s="43"/>
      <c r="S23" s="43"/>
    </row>
    <row r="24" spans="1:19" s="29" customFormat="1" ht="13.5" customHeight="1">
      <c r="A24" s="28" t="s">
        <v>66</v>
      </c>
      <c r="B24" s="28" t="s">
        <v>32</v>
      </c>
      <c r="C24" s="28" t="s">
        <v>46</v>
      </c>
      <c r="D24" s="29" t="s">
        <v>67</v>
      </c>
      <c r="E24" s="30" t="s">
        <v>68</v>
      </c>
      <c r="F24" s="28" t="s">
        <v>33</v>
      </c>
      <c r="G24" s="31">
        <v>189</v>
      </c>
      <c r="H24" s="32"/>
      <c r="I24" s="38">
        <f t="shared" si="0"/>
        <v>0</v>
      </c>
      <c r="J24" s="39">
        <v>0</v>
      </c>
      <c r="K24" s="40">
        <f t="shared" si="1"/>
        <v>0</v>
      </c>
      <c r="L24" s="39">
        <v>0</v>
      </c>
      <c r="M24" s="40">
        <f t="shared" si="2"/>
        <v>0</v>
      </c>
      <c r="N24" s="41">
        <v>20</v>
      </c>
      <c r="O24" s="42">
        <v>4</v>
      </c>
      <c r="P24" s="43" t="s">
        <v>6</v>
      </c>
      <c r="Q24" s="43"/>
      <c r="R24" s="43"/>
      <c r="S24" s="43"/>
    </row>
    <row r="25" spans="1:19" s="29" customFormat="1" ht="24" customHeight="1">
      <c r="A25" s="28" t="s">
        <v>69</v>
      </c>
      <c r="B25" s="28" t="s">
        <v>32</v>
      </c>
      <c r="C25" s="28" t="s">
        <v>46</v>
      </c>
      <c r="D25" s="29" t="s">
        <v>70</v>
      </c>
      <c r="E25" s="30" t="s">
        <v>71</v>
      </c>
      <c r="F25" s="28" t="s">
        <v>35</v>
      </c>
      <c r="G25" s="31">
        <v>74</v>
      </c>
      <c r="H25" s="32"/>
      <c r="I25" s="38">
        <f t="shared" si="0"/>
        <v>0</v>
      </c>
      <c r="J25" s="39">
        <v>0</v>
      </c>
      <c r="K25" s="40">
        <f t="shared" si="1"/>
        <v>0</v>
      </c>
      <c r="L25" s="39">
        <v>0</v>
      </c>
      <c r="M25" s="40">
        <f t="shared" si="2"/>
        <v>0</v>
      </c>
      <c r="N25" s="41">
        <v>20</v>
      </c>
      <c r="O25" s="42">
        <v>4</v>
      </c>
      <c r="P25" s="43" t="s">
        <v>6</v>
      </c>
      <c r="Q25" s="43"/>
      <c r="R25" s="43"/>
      <c r="S25" s="43"/>
    </row>
    <row r="26" spans="1:19" s="29" customFormat="1" ht="24" customHeight="1">
      <c r="A26" s="28" t="s">
        <v>72</v>
      </c>
      <c r="B26" s="28" t="s">
        <v>32</v>
      </c>
      <c r="C26" s="28" t="s">
        <v>46</v>
      </c>
      <c r="D26" s="29" t="s">
        <v>73</v>
      </c>
      <c r="E26" s="30" t="s">
        <v>74</v>
      </c>
      <c r="F26" s="28" t="s">
        <v>35</v>
      </c>
      <c r="G26" s="31">
        <v>14</v>
      </c>
      <c r="H26" s="32"/>
      <c r="I26" s="38">
        <f t="shared" si="0"/>
        <v>0</v>
      </c>
      <c r="J26" s="39">
        <v>0</v>
      </c>
      <c r="K26" s="40">
        <f t="shared" si="1"/>
        <v>0</v>
      </c>
      <c r="L26" s="39">
        <v>0</v>
      </c>
      <c r="M26" s="40">
        <f t="shared" si="2"/>
        <v>0</v>
      </c>
      <c r="N26" s="41">
        <v>20</v>
      </c>
      <c r="O26" s="42">
        <v>4</v>
      </c>
      <c r="P26" s="43" t="s">
        <v>6</v>
      </c>
      <c r="Q26" s="43"/>
      <c r="R26" s="43"/>
      <c r="S26" s="43"/>
    </row>
    <row r="27" spans="1:19" s="29" customFormat="1" ht="13.5" customHeight="1">
      <c r="A27" s="33" t="s">
        <v>75</v>
      </c>
      <c r="B27" s="33" t="s">
        <v>36</v>
      </c>
      <c r="C27" s="33" t="s">
        <v>37</v>
      </c>
      <c r="D27" s="34" t="s">
        <v>76</v>
      </c>
      <c r="E27" s="35" t="s">
        <v>77</v>
      </c>
      <c r="F27" s="33" t="s">
        <v>78</v>
      </c>
      <c r="G27" s="36">
        <v>17</v>
      </c>
      <c r="H27" s="37"/>
      <c r="I27" s="48">
        <f t="shared" si="0"/>
        <v>0</v>
      </c>
      <c r="J27" s="49">
        <v>0</v>
      </c>
      <c r="K27" s="50">
        <f t="shared" si="1"/>
        <v>0</v>
      </c>
      <c r="L27" s="49">
        <v>0</v>
      </c>
      <c r="M27" s="50">
        <f t="shared" si="2"/>
        <v>0</v>
      </c>
      <c r="N27" s="51">
        <v>20</v>
      </c>
      <c r="O27" s="52">
        <v>4</v>
      </c>
      <c r="P27" s="53" t="s">
        <v>6</v>
      </c>
      <c r="Q27" s="43"/>
      <c r="R27" s="43"/>
      <c r="S27" s="43"/>
    </row>
    <row r="28" spans="1:19" s="29" customFormat="1" ht="13.5" customHeight="1">
      <c r="A28" s="33" t="s">
        <v>79</v>
      </c>
      <c r="B28" s="33" t="s">
        <v>36</v>
      </c>
      <c r="C28" s="33" t="s">
        <v>37</v>
      </c>
      <c r="D28" s="34" t="s">
        <v>80</v>
      </c>
      <c r="E28" s="35" t="s">
        <v>81</v>
      </c>
      <c r="F28" s="33" t="s">
        <v>78</v>
      </c>
      <c r="G28" s="36">
        <v>35</v>
      </c>
      <c r="H28" s="37"/>
      <c r="I28" s="48">
        <f t="shared" si="0"/>
        <v>0</v>
      </c>
      <c r="J28" s="49">
        <v>0</v>
      </c>
      <c r="K28" s="50">
        <f t="shared" si="1"/>
        <v>0</v>
      </c>
      <c r="L28" s="49">
        <v>0</v>
      </c>
      <c r="M28" s="50">
        <f t="shared" si="2"/>
        <v>0</v>
      </c>
      <c r="N28" s="51">
        <v>20</v>
      </c>
      <c r="O28" s="52">
        <v>4</v>
      </c>
      <c r="P28" s="53" t="s">
        <v>6</v>
      </c>
      <c r="Q28" s="43"/>
      <c r="R28" s="43"/>
      <c r="S28" s="43"/>
    </row>
    <row r="29" spans="1:19" s="12" customFormat="1" ht="12.75" customHeight="1">
      <c r="B29" s="13" t="s">
        <v>30</v>
      </c>
      <c r="D29" s="14" t="s">
        <v>34</v>
      </c>
      <c r="E29" s="14" t="s">
        <v>82</v>
      </c>
      <c r="I29" s="44">
        <f>I30+SUM(I31:I33)</f>
        <v>0</v>
      </c>
      <c r="J29" s="45"/>
      <c r="K29" s="46">
        <f>K30+SUM(K31:K33)</f>
        <v>0</v>
      </c>
      <c r="L29" s="45"/>
      <c r="M29" s="46">
        <f>M30+SUM(M31:M33)</f>
        <v>0</v>
      </c>
      <c r="N29" s="45"/>
      <c r="O29" s="45"/>
      <c r="P29" s="47" t="s">
        <v>5</v>
      </c>
      <c r="Q29" s="45"/>
      <c r="R29" s="45"/>
      <c r="S29" s="45"/>
    </row>
    <row r="30" spans="1:19" s="29" customFormat="1" ht="13.5" customHeight="1">
      <c r="A30" s="28" t="s">
        <v>83</v>
      </c>
      <c r="B30" s="28" t="s">
        <v>32</v>
      </c>
      <c r="C30" s="28" t="s">
        <v>57</v>
      </c>
      <c r="D30" s="29" t="s">
        <v>84</v>
      </c>
      <c r="E30" s="30" t="s">
        <v>85</v>
      </c>
      <c r="F30" s="28" t="s">
        <v>33</v>
      </c>
      <c r="G30" s="31">
        <v>5</v>
      </c>
      <c r="H30" s="32"/>
      <c r="I30" s="38">
        <f t="shared" ref="I30:I33" si="3">ROUND(G30*H30,2)</f>
        <v>0</v>
      </c>
      <c r="J30" s="39">
        <v>0</v>
      </c>
      <c r="K30" s="40">
        <f t="shared" ref="K30:K33" si="4">G30*J30</f>
        <v>0</v>
      </c>
      <c r="L30" s="39">
        <v>0</v>
      </c>
      <c r="M30" s="40">
        <f t="shared" ref="M30:M33" si="5">G30*L30</f>
        <v>0</v>
      </c>
      <c r="N30" s="41">
        <v>20</v>
      </c>
      <c r="O30" s="42">
        <v>4</v>
      </c>
      <c r="P30" s="43" t="s">
        <v>6</v>
      </c>
      <c r="Q30" s="43"/>
      <c r="R30" s="43"/>
      <c r="S30" s="43"/>
    </row>
    <row r="31" spans="1:19" s="29" customFormat="1" ht="13.5" customHeight="1">
      <c r="A31" s="28" t="s">
        <v>86</v>
      </c>
      <c r="B31" s="28" t="s">
        <v>32</v>
      </c>
      <c r="C31" s="28" t="s">
        <v>46</v>
      </c>
      <c r="D31" s="29" t="s">
        <v>87</v>
      </c>
      <c r="E31" s="30" t="s">
        <v>88</v>
      </c>
      <c r="F31" s="28" t="s">
        <v>35</v>
      </c>
      <c r="G31" s="31">
        <v>0.4</v>
      </c>
      <c r="H31" s="32"/>
      <c r="I31" s="38">
        <f t="shared" si="3"/>
        <v>0</v>
      </c>
      <c r="J31" s="39">
        <v>0</v>
      </c>
      <c r="K31" s="40">
        <f t="shared" si="4"/>
        <v>0</v>
      </c>
      <c r="L31" s="39">
        <v>0</v>
      </c>
      <c r="M31" s="40">
        <f t="shared" si="5"/>
        <v>0</v>
      </c>
      <c r="N31" s="41">
        <v>20</v>
      </c>
      <c r="O31" s="42">
        <v>4</v>
      </c>
      <c r="P31" s="43" t="s">
        <v>6</v>
      </c>
      <c r="Q31" s="43"/>
      <c r="R31" s="43"/>
      <c r="S31" s="43"/>
    </row>
    <row r="32" spans="1:19" s="29" customFormat="1" ht="13.5" customHeight="1">
      <c r="A32" s="28" t="s">
        <v>89</v>
      </c>
      <c r="B32" s="28" t="s">
        <v>32</v>
      </c>
      <c r="C32" s="28" t="s">
        <v>57</v>
      </c>
      <c r="D32" s="29" t="s">
        <v>90</v>
      </c>
      <c r="E32" s="30" t="s">
        <v>91</v>
      </c>
      <c r="F32" s="28" t="s">
        <v>92</v>
      </c>
      <c r="G32" s="31">
        <v>42</v>
      </c>
      <c r="H32" s="32"/>
      <c r="I32" s="38">
        <f t="shared" si="3"/>
        <v>0</v>
      </c>
      <c r="J32" s="39">
        <v>0</v>
      </c>
      <c r="K32" s="40">
        <f t="shared" si="4"/>
        <v>0</v>
      </c>
      <c r="L32" s="39">
        <v>0</v>
      </c>
      <c r="M32" s="40">
        <f t="shared" si="5"/>
        <v>0</v>
      </c>
      <c r="N32" s="41">
        <v>20</v>
      </c>
      <c r="O32" s="42">
        <v>4</v>
      </c>
      <c r="P32" s="43" t="s">
        <v>6</v>
      </c>
      <c r="Q32" s="43"/>
      <c r="R32" s="43"/>
      <c r="S32" s="43"/>
    </row>
    <row r="33" spans="1:19" s="29" customFormat="1" ht="13.5" customHeight="1">
      <c r="A33" s="33" t="s">
        <v>93</v>
      </c>
      <c r="B33" s="33" t="s">
        <v>36</v>
      </c>
      <c r="C33" s="33" t="s">
        <v>37</v>
      </c>
      <c r="D33" s="34" t="s">
        <v>94</v>
      </c>
      <c r="E33" s="35" t="s">
        <v>95</v>
      </c>
      <c r="F33" s="33" t="s">
        <v>38</v>
      </c>
      <c r="G33" s="36">
        <v>4.2000000000000003E-2</v>
      </c>
      <c r="H33" s="37"/>
      <c r="I33" s="48">
        <f t="shared" si="3"/>
        <v>0</v>
      </c>
      <c r="J33" s="49">
        <v>0</v>
      </c>
      <c r="K33" s="50">
        <f t="shared" si="4"/>
        <v>0</v>
      </c>
      <c r="L33" s="49">
        <v>0</v>
      </c>
      <c r="M33" s="50">
        <f t="shared" si="5"/>
        <v>0</v>
      </c>
      <c r="N33" s="51">
        <v>20</v>
      </c>
      <c r="O33" s="52">
        <v>4</v>
      </c>
      <c r="P33" s="53" t="s">
        <v>6</v>
      </c>
      <c r="Q33" s="43"/>
      <c r="R33" s="43"/>
      <c r="S33" s="54">
        <f>I15+I17+I30+I31+I32+I33</f>
        <v>0</v>
      </c>
    </row>
  </sheetData>
  <sheetProtection selectLockedCells="1" selectUnlockedCells="1"/>
  <conditionalFormatting sqref="H1:H1048576">
    <cfRule type="cellIs" dxfId="0" priority="1" stopIfTrue="1" operator="equal">
      <formula>0</formula>
    </cfRule>
  </conditionalFormatting>
  <printOptions horizontalCentered="1"/>
  <pageMargins left="0.78749999999999998" right="0.78749999999999998" top="0.59027777777777779" bottom="0.59027777777777779" header="0" footer="0.51180555555555551"/>
  <pageSetup paperSize="9" scale="71" firstPageNumber="0" fitToHeight="999" orientation="portrait" horizontalDpi="300" verticalDpi="300" r:id="rId1"/>
  <headerFooter alignWithMargins="0">
    <oddHeader>&amp;RSYNER Morava, a.s.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Rozpocet</vt:lpstr>
      <vt:lpstr>Rozpocet!Oblast_tisku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Derf</dc:creator>
  <cp:lastModifiedBy>Slezáček Martin</cp:lastModifiedBy>
  <dcterms:created xsi:type="dcterms:W3CDTF">2014-05-14T12:05:32Z</dcterms:created>
  <dcterms:modified xsi:type="dcterms:W3CDTF">2014-05-22T11:49:15Z</dcterms:modified>
</cp:coreProperties>
</file>