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540" windowWidth="15030" windowHeight="10260" activeTab="0"/>
  </bookViews>
  <sheets>
    <sheet name="1a - Opěrné zdi +hřiště" sheetId="1" r:id="rId1"/>
  </sheets>
  <definedNames>
    <definedName name="_xlnm._FilterDatabase" localSheetId="0" hidden="1">'1a - Opěrné zdi +hřiště'!$C$17:$K$17</definedName>
    <definedName name="_xlnm.Print_Titles" localSheetId="0">'1a - Opěrné zdi +hřiště'!$17:$17</definedName>
    <definedName name="_xlnm.Print_Area" localSheetId="0">'1a - Opěrné zdi +hřiště'!#REF!,'1a - Opěrné zdi +hřiště'!#REF!,'1a - Opěrné zdi +hřiště'!$C$3:$K$28</definedName>
  </definedNames>
  <calcPr fullCalcOnLoad="1"/>
</workbook>
</file>

<file path=xl/sharedStrings.xml><?xml version="1.0" encoding="utf-8"?>
<sst xmlns="http://schemas.openxmlformats.org/spreadsheetml/2006/main" count="140" uniqueCount="56">
  <si>
    <t>List obsahuje:</t>
  </si>
  <si>
    <t>Stavba:</t>
  </si>
  <si>
    <t/>
  </si>
  <si>
    <t>1</t>
  </si>
  <si>
    <t>Místo:</t>
  </si>
  <si>
    <t>Datum:</t>
  </si>
  <si>
    <t>Zadavatel:</t>
  </si>
  <si>
    <t>Uchazeč:</t>
  </si>
  <si>
    <t>Projektant:</t>
  </si>
  <si>
    <t>True</t>
  </si>
  <si>
    <t>Kód</t>
  </si>
  <si>
    <t>Typ</t>
  </si>
  <si>
    <t>0</t>
  </si>
  <si>
    <t>2</t>
  </si>
  <si>
    <t>4</t>
  </si>
  <si>
    <t>1) Krycí list soupisu</t>
  </si>
  <si>
    <t>2) Rekapitulace</t>
  </si>
  <si>
    <t>3) Soupis prací</t>
  </si>
  <si>
    <t>Zpět na list:</t>
  </si>
  <si>
    <t>Rekapitulace stavby</t>
  </si>
  <si>
    <t>Objekt:</t>
  </si>
  <si>
    <t>1 - SO  D.1.1 +D.1.2 Architektonické a stav.technické řešení</t>
  </si>
  <si>
    <t>Cena celkem [CZK]</t>
  </si>
  <si>
    <t>SOUPIS PRACÍ</t>
  </si>
  <si>
    <t>PČ</t>
  </si>
  <si>
    <t>Popis</t>
  </si>
  <si>
    <t>MJ</t>
  </si>
  <si>
    <t>Množství</t>
  </si>
  <si>
    <t>J.cena [CZK]</t>
  </si>
  <si>
    <t>Cenová soustava</t>
  </si>
  <si>
    <t>ROZPOCET</t>
  </si>
  <si>
    <t>K</t>
  </si>
  <si>
    <t>kus</t>
  </si>
  <si>
    <t>VV</t>
  </si>
  <si>
    <t>m2</t>
  </si>
  <si>
    <t>Součet</t>
  </si>
  <si>
    <t>m</t>
  </si>
  <si>
    <t>27</t>
  </si>
  <si>
    <t>28</t>
  </si>
  <si>
    <t>29</t>
  </si>
  <si>
    <t>30</t>
  </si>
  <si>
    <t>35</t>
  </si>
  <si>
    <t>Soupis:</t>
  </si>
  <si>
    <t>34810122R</t>
  </si>
  <si>
    <t>Osazení -montáž+dodavka   vrátek k oplocení na ocelové sloupky do 4 m2   1,0/2.1m</t>
  </si>
  <si>
    <t>-1315220891</t>
  </si>
  <si>
    <t>3481711R</t>
  </si>
  <si>
    <t>Osazení a dodav.rámového oplocení -poplast.panely s oky 50/200mm výšky do 2.43 m vc poplast.sloupku do oper.zdi  Z 35</t>
  </si>
  <si>
    <t>125077706</t>
  </si>
  <si>
    <t>3481712R</t>
  </si>
  <si>
    <t>Osazení a dodav.rámového oplocení -poplast.panely s oky 50/200mm výšky do 4.0 m vc poplast.sloupku do bet.patek  Z 10</t>
  </si>
  <si>
    <t>-1124792895</t>
  </si>
  <si>
    <t>3481811R</t>
  </si>
  <si>
    <t>Osazení a dodav.oplocení -drevena vypln na v.1,2m z lak.prkenpovrch.uprava  ve spaodni casti oploc. Z10</t>
  </si>
  <si>
    <t>-1680685969</t>
  </si>
  <si>
    <t>35*1.2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</si>
</sst>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8">
    <font>
      <sz val="8"/>
      <name val="Trebuchet MS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9"/>
      <color indexed="55"/>
      <name val="Trebuchet MS"/>
      <family val="0"/>
    </font>
    <font>
      <sz val="10"/>
      <color indexed="16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7"/>
      <color indexed="55"/>
      <name val="Trebuchet MS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9"/>
      <color rgb="FF969696"/>
      <name val="Trebuchet MS"/>
      <family val="0"/>
    </font>
    <font>
      <sz val="10"/>
      <color rgb="FF960000"/>
      <name val="Trebuchet MS"/>
      <family val="0"/>
    </font>
    <font>
      <sz val="10"/>
      <color theme="10"/>
      <name val="Trebuchet MS"/>
      <family val="0"/>
    </font>
    <font>
      <sz val="9"/>
      <color rgb="FF000000"/>
      <name val="Trebuchet MS"/>
      <family val="0"/>
    </font>
    <font>
      <sz val="8"/>
      <color rgb="FF969696"/>
      <name val="Trebuchet MS"/>
      <family val="0"/>
    </font>
    <font>
      <sz val="7"/>
      <color rgb="FF969696"/>
      <name val="Trebuchet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5" fillId="33" borderId="0" xfId="34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54" fillId="33" borderId="0" xfId="34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55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67" fontId="0" fillId="0" borderId="16" xfId="0" applyNumberFormat="1" applyFont="1" applyBorder="1" applyAlignment="1" applyProtection="1">
      <alignment vertical="center"/>
      <protection/>
    </xf>
    <xf numFmtId="4" fontId="0" fillId="22" borderId="16" xfId="0" applyNumberFormat="1" applyFont="1" applyFill="1" applyBorder="1" applyAlignment="1" applyProtection="1">
      <alignment vertical="center"/>
      <protection locked="0"/>
    </xf>
    <xf numFmtId="4" fontId="0" fillId="0" borderId="16" xfId="0" applyNumberFormat="1" applyFont="1" applyBorder="1" applyAlignment="1" applyProtection="1">
      <alignment vertical="center"/>
      <protection/>
    </xf>
    <xf numFmtId="0" fontId="56" fillId="22" borderId="16" xfId="0" applyFont="1" applyFill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166" fontId="56" fillId="0" borderId="0" xfId="0" applyNumberFormat="1" applyFont="1" applyBorder="1" applyAlignment="1" applyProtection="1">
      <alignment vertical="center"/>
      <protection/>
    </xf>
    <xf numFmtId="166" fontId="56" fillId="0" borderId="17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57" fillId="0" borderId="0" xfId="0" applyFont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167" fontId="50" fillId="0" borderId="0" xfId="0" applyNumberFormat="1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 locked="0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7" xfId="0" applyFont="1" applyBorder="1" applyAlignment="1" applyProtection="1">
      <alignment vertical="center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 wrapText="1"/>
      <protection/>
    </xf>
    <xf numFmtId="167" fontId="50" fillId="0" borderId="0" xfId="0" applyNumberFormat="1" applyFont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167" fontId="51" fillId="0" borderId="0" xfId="0" applyNumberFormat="1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 locked="0"/>
    </xf>
    <xf numFmtId="0" fontId="51" fillId="0" borderId="10" xfId="0" applyFont="1" applyBorder="1" applyAlignment="1">
      <alignment vertical="center"/>
    </xf>
    <xf numFmtId="0" fontId="51" fillId="0" borderId="18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17" xfId="0" applyFont="1" applyBorder="1" applyAlignment="1" applyProtection="1">
      <alignment vertical="center"/>
      <protection/>
    </xf>
    <xf numFmtId="0" fontId="51" fillId="0" borderId="0" xfId="0" applyFont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 wrapText="1"/>
      <protection/>
    </xf>
    <xf numFmtId="167" fontId="5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0" fontId="5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4" fillId="33" borderId="0" xfId="34" applyFont="1" applyFill="1" applyAlignment="1">
      <alignment vertical="center"/>
    </xf>
    <xf numFmtId="0" fontId="52" fillId="0" borderId="0" xfId="0" applyFont="1" applyAlignment="1" applyProtection="1">
      <alignment horizontal="left" vertical="center"/>
      <protection/>
    </xf>
  </cellXfs>
  <cellStyles count="4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Špat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BR93"/>
  <sheetViews>
    <sheetView showGridLines="0" tabSelected="1" zoomScalePageLayoutView="0" workbookViewId="0" topLeftCell="B1">
      <pane ySplit="1" topLeftCell="A16" activePane="bottomLeft" state="frozen"/>
      <selection pane="topLeft" activeCell="A1" sqref="A1"/>
      <selection pane="bottomLeft" activeCell="L17" sqref="L17:T29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21" customWidth="1"/>
    <col min="10" max="10" width="23.66015625" style="0" customWidth="1"/>
    <col min="11" max="11" width="13.33203125" style="0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</cols>
  <sheetData>
    <row r="1" spans="1:70" ht="21.75" customHeight="1">
      <c r="A1" s="6"/>
      <c r="B1" s="22"/>
      <c r="C1" s="22"/>
      <c r="D1" s="23" t="s">
        <v>0</v>
      </c>
      <c r="E1" s="22"/>
      <c r="F1" s="24" t="s">
        <v>15</v>
      </c>
      <c r="G1" s="83" t="s">
        <v>16</v>
      </c>
      <c r="H1" s="83"/>
      <c r="I1" s="25"/>
      <c r="J1" s="24" t="s">
        <v>17</v>
      </c>
      <c r="K1" s="23" t="s">
        <v>18</v>
      </c>
      <c r="L1" s="24" t="s">
        <v>19</v>
      </c>
      <c r="M1" s="24"/>
      <c r="N1" s="24"/>
      <c r="O1" s="24"/>
      <c r="P1" s="24"/>
      <c r="Q1" s="24"/>
      <c r="R1" s="24"/>
      <c r="S1" s="24"/>
      <c r="T1" s="24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2:12" s="1" customFormat="1" ht="6.75" customHeight="1">
      <c r="B2" s="11"/>
      <c r="C2" s="12"/>
      <c r="D2" s="12"/>
      <c r="E2" s="12"/>
      <c r="F2" s="12"/>
      <c r="G2" s="12"/>
      <c r="H2" s="12"/>
      <c r="I2" s="26"/>
      <c r="J2" s="12"/>
      <c r="K2" s="12"/>
      <c r="L2" s="13"/>
    </row>
    <row r="3" spans="2:12" s="1" customFormat="1" ht="36.75" customHeight="1">
      <c r="B3" s="9"/>
      <c r="C3" s="14" t="s">
        <v>23</v>
      </c>
      <c r="D3" s="15"/>
      <c r="E3" s="15"/>
      <c r="F3" s="15"/>
      <c r="G3" s="15"/>
      <c r="H3" s="15"/>
      <c r="I3" s="27"/>
      <c r="J3" s="15"/>
      <c r="K3" s="15"/>
      <c r="L3" s="13"/>
    </row>
    <row r="4" spans="2:12" s="1" customFormat="1" ht="6.75" customHeight="1">
      <c r="B4" s="9"/>
      <c r="C4" s="15"/>
      <c r="D4" s="15"/>
      <c r="E4" s="15"/>
      <c r="F4" s="15"/>
      <c r="G4" s="15"/>
      <c r="H4" s="15"/>
      <c r="I4" s="27"/>
      <c r="J4" s="15"/>
      <c r="K4" s="15"/>
      <c r="L4" s="13"/>
    </row>
    <row r="5" spans="2:12" s="1" customFormat="1" ht="14.25" customHeight="1">
      <c r="B5" s="9"/>
      <c r="C5" s="16" t="s">
        <v>1</v>
      </c>
      <c r="D5" s="15"/>
      <c r="E5" s="15"/>
      <c r="F5" s="15"/>
      <c r="G5" s="15"/>
      <c r="H5" s="15"/>
      <c r="I5" s="27"/>
      <c r="J5" s="15"/>
      <c r="K5" s="15"/>
      <c r="L5" s="13"/>
    </row>
    <row r="6" spans="2:12" s="1" customFormat="1" ht="14.25" customHeight="1">
      <c r="B6" s="9"/>
      <c r="C6" s="15"/>
      <c r="D6" s="15"/>
      <c r="E6" s="80" t="e">
        <f>#REF!</f>
        <v>#REF!</v>
      </c>
      <c r="F6" s="84"/>
      <c r="G6" s="84"/>
      <c r="H6" s="84"/>
      <c r="I6" s="27"/>
      <c r="J6" s="15"/>
      <c r="K6" s="15"/>
      <c r="L6" s="13"/>
    </row>
    <row r="7" spans="2:12" ht="15">
      <c r="B7" s="8"/>
      <c r="C7" s="16" t="s">
        <v>20</v>
      </c>
      <c r="D7" s="78"/>
      <c r="E7" s="78"/>
      <c r="F7" s="78"/>
      <c r="G7" s="78"/>
      <c r="H7" s="78"/>
      <c r="J7" s="78"/>
      <c r="K7" s="78"/>
      <c r="L7" s="79"/>
    </row>
    <row r="8" spans="2:12" s="1" customFormat="1" ht="14.25" customHeight="1">
      <c r="B8" s="9"/>
      <c r="C8" s="15"/>
      <c r="D8" s="15"/>
      <c r="E8" s="80" t="s">
        <v>21</v>
      </c>
      <c r="F8" s="81"/>
      <c r="G8" s="81"/>
      <c r="H8" s="81"/>
      <c r="I8" s="27"/>
      <c r="J8" s="15"/>
      <c r="K8" s="15"/>
      <c r="L8" s="13"/>
    </row>
    <row r="9" spans="2:12" s="1" customFormat="1" ht="14.25" customHeight="1">
      <c r="B9" s="9"/>
      <c r="C9" s="16" t="s">
        <v>42</v>
      </c>
      <c r="D9" s="15"/>
      <c r="E9" s="15"/>
      <c r="F9" s="15"/>
      <c r="G9" s="15"/>
      <c r="H9" s="15"/>
      <c r="I9" s="27"/>
      <c r="J9" s="15"/>
      <c r="K9" s="15"/>
      <c r="L9" s="13"/>
    </row>
    <row r="10" spans="2:12" s="1" customFormat="1" ht="15.75" customHeight="1">
      <c r="B10" s="9"/>
      <c r="C10" s="15"/>
      <c r="D10" s="15"/>
      <c r="E10" s="82" t="e">
        <f>#REF!</f>
        <v>#REF!</v>
      </c>
      <c r="F10" s="81"/>
      <c r="G10" s="81"/>
      <c r="H10" s="81"/>
      <c r="I10" s="27"/>
      <c r="J10" s="15"/>
      <c r="K10" s="15"/>
      <c r="L10" s="13"/>
    </row>
    <row r="11" spans="2:12" s="1" customFormat="1" ht="6.75" customHeight="1">
      <c r="B11" s="9"/>
      <c r="C11" s="15"/>
      <c r="D11" s="15"/>
      <c r="E11" s="15"/>
      <c r="F11" s="15"/>
      <c r="G11" s="15"/>
      <c r="H11" s="15"/>
      <c r="I11" s="27"/>
      <c r="J11" s="15"/>
      <c r="K11" s="15"/>
      <c r="L11" s="13"/>
    </row>
    <row r="12" spans="2:12" s="1" customFormat="1" ht="18" customHeight="1">
      <c r="B12" s="9"/>
      <c r="C12" s="16" t="s">
        <v>4</v>
      </c>
      <c r="D12" s="15"/>
      <c r="E12" s="15"/>
      <c r="F12" s="28" t="e">
        <f>#REF!</f>
        <v>#REF!</v>
      </c>
      <c r="G12" s="15"/>
      <c r="H12" s="15"/>
      <c r="I12" s="29" t="s">
        <v>5</v>
      </c>
      <c r="J12" s="17" t="e">
        <f>IF(#REF!="","",#REF!)</f>
        <v>#REF!</v>
      </c>
      <c r="K12" s="15"/>
      <c r="L12" s="13"/>
    </row>
    <row r="13" spans="2:12" s="1" customFormat="1" ht="6.75" customHeight="1">
      <c r="B13" s="9"/>
      <c r="C13" s="15"/>
      <c r="D13" s="15"/>
      <c r="E13" s="15"/>
      <c r="F13" s="15"/>
      <c r="G13" s="15"/>
      <c r="H13" s="15"/>
      <c r="I13" s="27"/>
      <c r="J13" s="15"/>
      <c r="K13" s="15"/>
      <c r="L13" s="13"/>
    </row>
    <row r="14" spans="2:12" s="1" customFormat="1" ht="15">
      <c r="B14" s="9"/>
      <c r="C14" s="16" t="s">
        <v>6</v>
      </c>
      <c r="D14" s="15"/>
      <c r="E14" s="15"/>
      <c r="F14" s="28" t="e">
        <f>#REF!</f>
        <v>#REF!</v>
      </c>
      <c r="G14" s="15"/>
      <c r="H14" s="15"/>
      <c r="I14" s="29" t="s">
        <v>8</v>
      </c>
      <c r="J14" s="28" t="e">
        <f>#REF!</f>
        <v>#REF!</v>
      </c>
      <c r="K14" s="15"/>
      <c r="L14" s="13"/>
    </row>
    <row r="15" spans="2:12" s="1" customFormat="1" ht="14.25" customHeight="1">
      <c r="B15" s="9"/>
      <c r="C15" s="16" t="s">
        <v>7</v>
      </c>
      <c r="D15" s="15"/>
      <c r="E15" s="15"/>
      <c r="F15" s="28" t="e">
        <f>IF(#REF!="","",#REF!)</f>
        <v>#REF!</v>
      </c>
      <c r="G15" s="15"/>
      <c r="H15" s="15"/>
      <c r="I15" s="27"/>
      <c r="J15" s="15"/>
      <c r="K15" s="15"/>
      <c r="L15" s="13"/>
    </row>
    <row r="16" spans="2:12" s="1" customFormat="1" ht="9.75" customHeight="1">
      <c r="B16" s="9"/>
      <c r="C16" s="15"/>
      <c r="D16" s="15"/>
      <c r="E16" s="15"/>
      <c r="F16" s="15"/>
      <c r="G16" s="15"/>
      <c r="H16" s="15"/>
      <c r="I16" s="27"/>
      <c r="J16" s="15"/>
      <c r="K16" s="15"/>
      <c r="L16" s="13"/>
    </row>
    <row r="17" spans="2:20" s="2" customFormat="1" ht="29.25" customHeight="1">
      <c r="B17" s="30"/>
      <c r="C17" s="31" t="s">
        <v>24</v>
      </c>
      <c r="D17" s="32" t="s">
        <v>11</v>
      </c>
      <c r="E17" s="32" t="s">
        <v>10</v>
      </c>
      <c r="F17" s="32" t="s">
        <v>25</v>
      </c>
      <c r="G17" s="32" t="s">
        <v>26</v>
      </c>
      <c r="H17" s="32" t="s">
        <v>27</v>
      </c>
      <c r="I17" s="33" t="s">
        <v>28</v>
      </c>
      <c r="J17" s="32" t="s">
        <v>22</v>
      </c>
      <c r="K17" s="34" t="s">
        <v>29</v>
      </c>
      <c r="L17" s="35"/>
      <c r="M17" s="18"/>
      <c r="N17" s="19"/>
      <c r="O17" s="19"/>
      <c r="P17" s="19"/>
      <c r="Q17" s="19"/>
      <c r="R17" s="19"/>
      <c r="S17" s="19"/>
      <c r="T17" s="20"/>
    </row>
    <row r="18" spans="2:65" s="1" customFormat="1" ht="22.5" customHeight="1">
      <c r="B18" s="9"/>
      <c r="C18" s="36" t="s">
        <v>37</v>
      </c>
      <c r="D18" s="36" t="s">
        <v>31</v>
      </c>
      <c r="E18" s="37" t="s">
        <v>43</v>
      </c>
      <c r="F18" s="38" t="s">
        <v>44</v>
      </c>
      <c r="G18" s="39" t="s">
        <v>32</v>
      </c>
      <c r="H18" s="40">
        <v>1</v>
      </c>
      <c r="I18" s="41"/>
      <c r="J18" s="42">
        <f>ROUND(I18*H18,2)</f>
        <v>0</v>
      </c>
      <c r="K18" s="38" t="s">
        <v>2</v>
      </c>
      <c r="L18" s="13"/>
      <c r="M18" s="43"/>
      <c r="N18" s="44"/>
      <c r="O18" s="10"/>
      <c r="P18" s="45"/>
      <c r="Q18" s="45"/>
      <c r="R18" s="45"/>
      <c r="S18" s="45"/>
      <c r="T18" s="46"/>
      <c r="AR18" s="7" t="s">
        <v>14</v>
      </c>
      <c r="AT18" s="7" t="s">
        <v>31</v>
      </c>
      <c r="AU18" s="7" t="s">
        <v>13</v>
      </c>
      <c r="AY18" s="7" t="s">
        <v>30</v>
      </c>
      <c r="BE18" s="47">
        <f>IF(N18="základní",J18,0)</f>
        <v>0</v>
      </c>
      <c r="BF18" s="47">
        <f>IF(N18="snížená",J18,0)</f>
        <v>0</v>
      </c>
      <c r="BG18" s="47">
        <f>IF(N18="zákl. přenesená",J18,0)</f>
        <v>0</v>
      </c>
      <c r="BH18" s="47">
        <f>IF(N18="sníž. přenesená",J18,0)</f>
        <v>0</v>
      </c>
      <c r="BI18" s="47">
        <f>IF(N18="nulová",J18,0)</f>
        <v>0</v>
      </c>
      <c r="BJ18" s="7" t="s">
        <v>3</v>
      </c>
      <c r="BK18" s="47">
        <f>ROUND(I18*H18,2)</f>
        <v>0</v>
      </c>
      <c r="BL18" s="7" t="s">
        <v>14</v>
      </c>
      <c r="BM18" s="7" t="s">
        <v>45</v>
      </c>
    </row>
    <row r="19" spans="2:51" s="3" customFormat="1" ht="13.5">
      <c r="B19" s="49"/>
      <c r="C19" s="50"/>
      <c r="D19" s="51" t="s">
        <v>33</v>
      </c>
      <c r="E19" s="52" t="s">
        <v>2</v>
      </c>
      <c r="F19" s="53" t="s">
        <v>3</v>
      </c>
      <c r="G19" s="50"/>
      <c r="H19" s="54">
        <v>1</v>
      </c>
      <c r="I19" s="55"/>
      <c r="J19" s="50"/>
      <c r="K19" s="50"/>
      <c r="L19" s="56"/>
      <c r="M19" s="57"/>
      <c r="N19" s="58"/>
      <c r="O19" s="58"/>
      <c r="P19" s="58"/>
      <c r="Q19" s="58"/>
      <c r="R19" s="58"/>
      <c r="S19" s="58"/>
      <c r="T19" s="59"/>
      <c r="AT19" s="60" t="s">
        <v>33</v>
      </c>
      <c r="AU19" s="60" t="s">
        <v>13</v>
      </c>
      <c r="AV19" s="3" t="s">
        <v>13</v>
      </c>
      <c r="AW19" s="3" t="s">
        <v>9</v>
      </c>
      <c r="AX19" s="3" t="s">
        <v>3</v>
      </c>
      <c r="AY19" s="60" t="s">
        <v>30</v>
      </c>
    </row>
    <row r="20" spans="2:65" s="1" customFormat="1" ht="33.75" customHeight="1">
      <c r="B20" s="9"/>
      <c r="C20" s="36" t="s">
        <v>38</v>
      </c>
      <c r="D20" s="36" t="s">
        <v>31</v>
      </c>
      <c r="E20" s="37" t="s">
        <v>46</v>
      </c>
      <c r="F20" s="38" t="s">
        <v>47</v>
      </c>
      <c r="G20" s="39" t="s">
        <v>36</v>
      </c>
      <c r="H20" s="40">
        <v>35</v>
      </c>
      <c r="I20" s="41"/>
      <c r="J20" s="42">
        <f>ROUND(I20*H20,2)</f>
        <v>0</v>
      </c>
      <c r="K20" s="38" t="s">
        <v>2</v>
      </c>
      <c r="L20" s="13"/>
      <c r="M20" s="43"/>
      <c r="N20" s="44"/>
      <c r="O20" s="10"/>
      <c r="P20" s="45"/>
      <c r="Q20" s="45"/>
      <c r="R20" s="45"/>
      <c r="S20" s="45"/>
      <c r="T20" s="46"/>
      <c r="AR20" s="7" t="s">
        <v>14</v>
      </c>
      <c r="AT20" s="7" t="s">
        <v>31</v>
      </c>
      <c r="AU20" s="7" t="s">
        <v>13</v>
      </c>
      <c r="AY20" s="7" t="s">
        <v>30</v>
      </c>
      <c r="BE20" s="47">
        <f>IF(N20="základní",J20,0)</f>
        <v>0</v>
      </c>
      <c r="BF20" s="47">
        <f>IF(N20="snížená",J20,0)</f>
        <v>0</v>
      </c>
      <c r="BG20" s="47">
        <f>IF(N20="zákl. přenesená",J20,0)</f>
        <v>0</v>
      </c>
      <c r="BH20" s="47">
        <f>IF(N20="sníž. přenesená",J20,0)</f>
        <v>0</v>
      </c>
      <c r="BI20" s="47">
        <f>IF(N20="nulová",J20,0)</f>
        <v>0</v>
      </c>
      <c r="BJ20" s="7" t="s">
        <v>3</v>
      </c>
      <c r="BK20" s="47">
        <f>ROUND(I20*H20,2)</f>
        <v>0</v>
      </c>
      <c r="BL20" s="7" t="s">
        <v>14</v>
      </c>
      <c r="BM20" s="7" t="s">
        <v>48</v>
      </c>
    </row>
    <row r="21" spans="2:51" s="3" customFormat="1" ht="13.5">
      <c r="B21" s="49"/>
      <c r="C21" s="50"/>
      <c r="D21" s="48" t="s">
        <v>33</v>
      </c>
      <c r="E21" s="61" t="s">
        <v>2</v>
      </c>
      <c r="F21" s="62" t="s">
        <v>41</v>
      </c>
      <c r="G21" s="50"/>
      <c r="H21" s="63">
        <v>35</v>
      </c>
      <c r="I21" s="55"/>
      <c r="J21" s="50"/>
      <c r="K21" s="50"/>
      <c r="L21" s="56"/>
      <c r="M21" s="57"/>
      <c r="N21" s="58"/>
      <c r="O21" s="58"/>
      <c r="P21" s="58"/>
      <c r="Q21" s="58"/>
      <c r="R21" s="58"/>
      <c r="S21" s="58"/>
      <c r="T21" s="59"/>
      <c r="AT21" s="60" t="s">
        <v>33</v>
      </c>
      <c r="AU21" s="60" t="s">
        <v>13</v>
      </c>
      <c r="AV21" s="3" t="s">
        <v>13</v>
      </c>
      <c r="AW21" s="3" t="s">
        <v>9</v>
      </c>
      <c r="AX21" s="3" t="s">
        <v>12</v>
      </c>
      <c r="AY21" s="60" t="s">
        <v>30</v>
      </c>
    </row>
    <row r="22" spans="2:51" s="4" customFormat="1" ht="13.5">
      <c r="B22" s="64"/>
      <c r="C22" s="65"/>
      <c r="D22" s="51" t="s">
        <v>33</v>
      </c>
      <c r="E22" s="66" t="s">
        <v>2</v>
      </c>
      <c r="F22" s="67" t="s">
        <v>35</v>
      </c>
      <c r="G22" s="65"/>
      <c r="H22" s="68">
        <v>35</v>
      </c>
      <c r="I22" s="69"/>
      <c r="J22" s="65"/>
      <c r="K22" s="65"/>
      <c r="L22" s="70"/>
      <c r="M22" s="71"/>
      <c r="N22" s="72"/>
      <c r="O22" s="72"/>
      <c r="P22" s="72"/>
      <c r="Q22" s="72"/>
      <c r="R22" s="72"/>
      <c r="S22" s="72"/>
      <c r="T22" s="73"/>
      <c r="AT22" s="74" t="s">
        <v>33</v>
      </c>
      <c r="AU22" s="74" t="s">
        <v>13</v>
      </c>
      <c r="AV22" s="4" t="s">
        <v>14</v>
      </c>
      <c r="AW22" s="4" t="s">
        <v>9</v>
      </c>
      <c r="AX22" s="4" t="s">
        <v>3</v>
      </c>
      <c r="AY22" s="74" t="s">
        <v>30</v>
      </c>
    </row>
    <row r="23" spans="2:65" s="1" customFormat="1" ht="33.75" customHeight="1">
      <c r="B23" s="9"/>
      <c r="C23" s="36" t="s">
        <v>39</v>
      </c>
      <c r="D23" s="36" t="s">
        <v>31</v>
      </c>
      <c r="E23" s="37" t="s">
        <v>49</v>
      </c>
      <c r="F23" s="38" t="s">
        <v>50</v>
      </c>
      <c r="G23" s="39" t="s">
        <v>36</v>
      </c>
      <c r="H23" s="40">
        <v>35</v>
      </c>
      <c r="I23" s="41"/>
      <c r="J23" s="42">
        <f>ROUND(I23*H23,2)</f>
        <v>0</v>
      </c>
      <c r="K23" s="38" t="s">
        <v>2</v>
      </c>
      <c r="L23" s="13"/>
      <c r="M23" s="43"/>
      <c r="N23" s="44"/>
      <c r="O23" s="10"/>
      <c r="P23" s="45"/>
      <c r="Q23" s="45"/>
      <c r="R23" s="45"/>
      <c r="S23" s="45"/>
      <c r="T23" s="46"/>
      <c r="AR23" s="7" t="s">
        <v>14</v>
      </c>
      <c r="AT23" s="7" t="s">
        <v>31</v>
      </c>
      <c r="AU23" s="7" t="s">
        <v>13</v>
      </c>
      <c r="AY23" s="7" t="s">
        <v>30</v>
      </c>
      <c r="BE23" s="47">
        <f>IF(N23="základní",J23,0)</f>
        <v>0</v>
      </c>
      <c r="BF23" s="47">
        <f>IF(N23="snížená",J23,0)</f>
        <v>0</v>
      </c>
      <c r="BG23" s="47">
        <f>IF(N23="zákl. přenesená",J23,0)</f>
        <v>0</v>
      </c>
      <c r="BH23" s="47">
        <f>IF(N23="sníž. přenesená",J23,0)</f>
        <v>0</v>
      </c>
      <c r="BI23" s="47">
        <f>IF(N23="nulová",J23,0)</f>
        <v>0</v>
      </c>
      <c r="BJ23" s="7" t="s">
        <v>3</v>
      </c>
      <c r="BK23" s="47">
        <f>ROUND(I23*H23,2)</f>
        <v>0</v>
      </c>
      <c r="BL23" s="7" t="s">
        <v>14</v>
      </c>
      <c r="BM23" s="7" t="s">
        <v>51</v>
      </c>
    </row>
    <row r="24" spans="2:51" s="3" customFormat="1" ht="13.5">
      <c r="B24" s="49"/>
      <c r="C24" s="50"/>
      <c r="D24" s="48" t="s">
        <v>33</v>
      </c>
      <c r="E24" s="61" t="s">
        <v>2</v>
      </c>
      <c r="F24" s="62" t="s">
        <v>41</v>
      </c>
      <c r="G24" s="50"/>
      <c r="H24" s="63">
        <v>35</v>
      </c>
      <c r="I24" s="55"/>
      <c r="J24" s="50"/>
      <c r="K24" s="50"/>
      <c r="L24" s="56"/>
      <c r="M24" s="57"/>
      <c r="N24" s="58"/>
      <c r="O24" s="58"/>
      <c r="P24" s="58"/>
      <c r="Q24" s="58"/>
      <c r="R24" s="58"/>
      <c r="S24" s="58"/>
      <c r="T24" s="59"/>
      <c r="AT24" s="60" t="s">
        <v>33</v>
      </c>
      <c r="AU24" s="60" t="s">
        <v>13</v>
      </c>
      <c r="AV24" s="3" t="s">
        <v>13</v>
      </c>
      <c r="AW24" s="3" t="s">
        <v>9</v>
      </c>
      <c r="AX24" s="3" t="s">
        <v>12</v>
      </c>
      <c r="AY24" s="60" t="s">
        <v>30</v>
      </c>
    </row>
    <row r="25" spans="2:51" s="4" customFormat="1" ht="13.5">
      <c r="B25" s="64"/>
      <c r="C25" s="65"/>
      <c r="D25" s="51" t="s">
        <v>33</v>
      </c>
      <c r="E25" s="66" t="s">
        <v>2</v>
      </c>
      <c r="F25" s="67" t="s">
        <v>35</v>
      </c>
      <c r="G25" s="65"/>
      <c r="H25" s="68">
        <v>35</v>
      </c>
      <c r="I25" s="69"/>
      <c r="J25" s="65"/>
      <c r="K25" s="65"/>
      <c r="L25" s="70"/>
      <c r="M25" s="71"/>
      <c r="N25" s="72"/>
      <c r="O25" s="72"/>
      <c r="P25" s="72"/>
      <c r="Q25" s="72"/>
      <c r="R25" s="72"/>
      <c r="S25" s="72"/>
      <c r="T25" s="73"/>
      <c r="AT25" s="74" t="s">
        <v>33</v>
      </c>
      <c r="AU25" s="74" t="s">
        <v>13</v>
      </c>
      <c r="AV25" s="4" t="s">
        <v>14</v>
      </c>
      <c r="AW25" s="4" t="s">
        <v>9</v>
      </c>
      <c r="AX25" s="4" t="s">
        <v>3</v>
      </c>
      <c r="AY25" s="74" t="s">
        <v>30</v>
      </c>
    </row>
    <row r="26" spans="2:65" s="1" customFormat="1" ht="22.5" customHeight="1">
      <c r="B26" s="9"/>
      <c r="C26" s="36" t="s">
        <v>40</v>
      </c>
      <c r="D26" s="36" t="s">
        <v>31</v>
      </c>
      <c r="E26" s="37" t="s">
        <v>52</v>
      </c>
      <c r="F26" s="38" t="s">
        <v>53</v>
      </c>
      <c r="G26" s="39" t="s">
        <v>34</v>
      </c>
      <c r="H26" s="40">
        <v>42</v>
      </c>
      <c r="I26" s="41"/>
      <c r="J26" s="42">
        <f>ROUND(I26*H26,2)</f>
        <v>0</v>
      </c>
      <c r="K26" s="38" t="s">
        <v>2</v>
      </c>
      <c r="L26" s="13"/>
      <c r="M26" s="43"/>
      <c r="N26" s="44"/>
      <c r="O26" s="10"/>
      <c r="P26" s="45"/>
      <c r="Q26" s="45"/>
      <c r="R26" s="45"/>
      <c r="S26" s="45"/>
      <c r="T26" s="46"/>
      <c r="AR26" s="7" t="s">
        <v>14</v>
      </c>
      <c r="AT26" s="7" t="s">
        <v>31</v>
      </c>
      <c r="AU26" s="7" t="s">
        <v>13</v>
      </c>
      <c r="AY26" s="7" t="s">
        <v>30</v>
      </c>
      <c r="BE26" s="47">
        <f>IF(N26="základní",J26,0)</f>
        <v>0</v>
      </c>
      <c r="BF26" s="47">
        <f>IF(N26="snížená",J26,0)</f>
        <v>0</v>
      </c>
      <c r="BG26" s="47">
        <f>IF(N26="zákl. přenesená",J26,0)</f>
        <v>0</v>
      </c>
      <c r="BH26" s="47">
        <f>IF(N26="sníž. přenesená",J26,0)</f>
        <v>0</v>
      </c>
      <c r="BI26" s="47">
        <f>IF(N26="nulová",J26,0)</f>
        <v>0</v>
      </c>
      <c r="BJ26" s="7" t="s">
        <v>3</v>
      </c>
      <c r="BK26" s="47">
        <f>ROUND(I26*H26,2)</f>
        <v>0</v>
      </c>
      <c r="BL26" s="7" t="s">
        <v>14</v>
      </c>
      <c r="BM26" s="7" t="s">
        <v>54</v>
      </c>
    </row>
    <row r="27" spans="2:51" s="3" customFormat="1" ht="13.5">
      <c r="B27" s="49"/>
      <c r="C27" s="50"/>
      <c r="D27" s="48" t="s">
        <v>33</v>
      </c>
      <c r="E27" s="61" t="s">
        <v>2</v>
      </c>
      <c r="F27" s="62" t="s">
        <v>55</v>
      </c>
      <c r="G27" s="50"/>
      <c r="H27" s="63">
        <v>42</v>
      </c>
      <c r="I27" s="55"/>
      <c r="J27" s="50"/>
      <c r="K27" s="50"/>
      <c r="L27" s="56"/>
      <c r="M27" s="57"/>
      <c r="N27" s="58"/>
      <c r="O27" s="58"/>
      <c r="P27" s="58"/>
      <c r="Q27" s="58"/>
      <c r="R27" s="58"/>
      <c r="S27" s="58"/>
      <c r="T27" s="59"/>
      <c r="AT27" s="60" t="s">
        <v>33</v>
      </c>
      <c r="AU27" s="60" t="s">
        <v>13</v>
      </c>
      <c r="AV27" s="3" t="s">
        <v>13</v>
      </c>
      <c r="AW27" s="3" t="s">
        <v>9</v>
      </c>
      <c r="AX27" s="3" t="s">
        <v>12</v>
      </c>
      <c r="AY27" s="60" t="s">
        <v>30</v>
      </c>
    </row>
    <row r="28" spans="2:51" s="4" customFormat="1" ht="13.5">
      <c r="B28" s="64"/>
      <c r="C28" s="65"/>
      <c r="D28" s="48" t="s">
        <v>33</v>
      </c>
      <c r="E28" s="75" t="s">
        <v>2</v>
      </c>
      <c r="F28" s="76" t="s">
        <v>35</v>
      </c>
      <c r="G28" s="65"/>
      <c r="H28" s="77">
        <v>42</v>
      </c>
      <c r="I28" s="69"/>
      <c r="J28" s="65"/>
      <c r="K28" s="65"/>
      <c r="L28" s="70"/>
      <c r="M28" s="71"/>
      <c r="N28" s="72"/>
      <c r="O28" s="72"/>
      <c r="P28" s="72"/>
      <c r="Q28" s="72"/>
      <c r="R28" s="72"/>
      <c r="S28" s="72"/>
      <c r="T28" s="73"/>
      <c r="AT28" s="74" t="s">
        <v>33</v>
      </c>
      <c r="AU28" s="74" t="s">
        <v>13</v>
      </c>
      <c r="AV28" s="4" t="s">
        <v>14</v>
      </c>
      <c r="AW28" s="4" t="s">
        <v>9</v>
      </c>
      <c r="AX28" s="4" t="s">
        <v>3</v>
      </c>
      <c r="AY28" s="74" t="s">
        <v>30</v>
      </c>
    </row>
    <row r="58" ht="13.5"/>
    <row r="93" ht="13.5"/>
  </sheetData>
  <sheetProtection/>
  <autoFilter ref="C17:K17"/>
  <mergeCells count="4">
    <mergeCell ref="E8:H8"/>
    <mergeCell ref="E10:H10"/>
    <mergeCell ref="G1:H1"/>
    <mergeCell ref="E6:H6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Mařík</cp:lastModifiedBy>
  <cp:lastPrinted>2017-07-20T20:35:07Z</cp:lastPrinted>
  <dcterms:created xsi:type="dcterms:W3CDTF">2017-07-20T20:26:56Z</dcterms:created>
  <dcterms:modified xsi:type="dcterms:W3CDTF">2018-04-18T09:24:08Z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