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Rekapitulace" sheetId="1" r:id="rId1"/>
    <sheet name="Rozpocet" sheetId="2" r:id="rId2"/>
    <sheet name="#Figury" sheetId="3" state="hidden" r:id="rId3"/>
  </sheets>
  <definedNames/>
  <calcPr fullCalcOnLoad="1"/>
</workbook>
</file>

<file path=xl/sharedStrings.xml><?xml version="1.0" encoding="utf-8"?>
<sst xmlns="http://schemas.openxmlformats.org/spreadsheetml/2006/main" count="174" uniqueCount="77">
  <si>
    <t xml:space="preserve"> </t>
  </si>
  <si>
    <t>HSV</t>
  </si>
  <si>
    <t>D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</si>
  <si>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</si>
  <si>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</si>
  <si>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</si>
  <si>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</si>
  <si>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</si>
  <si>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</si>
  <si>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</si>
  <si>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</si>
  <si>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</si>
  <si>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</si>
  <si>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</si>
  <si>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</si>
  <si>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</si>
  <si>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</si>
  <si>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</si>
  <si>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</si>
  <si>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</si>
  <si>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</si>
  <si>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</si>
  <si>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</si>
  <si>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</si>
  <si>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</si>
  <si>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</si>
  <si>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</si>
  <si>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</si>
  <si>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</si>
  <si>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</si>
  <si>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</si>
  <si>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</si>
  <si>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0</t>
  </si>
  <si>
    <t>1</t>
  </si>
  <si>
    <t>K</t>
  </si>
  <si>
    <t>2</t>
  </si>
  <si>
    <t>3</t>
  </si>
  <si>
    <t>m2</t>
  </si>
  <si>
    <t>bm</t>
  </si>
  <si>
    <t>ks</t>
  </si>
  <si>
    <t>Bazén</t>
  </si>
  <si>
    <t>Materiál - Mapeband = plstěný pás na izolaci koutu</t>
  </si>
  <si>
    <t>Materiál - těsnicí manžety</t>
  </si>
  <si>
    <t>Příprava podkladu</t>
  </si>
  <si>
    <t>Svislé a vodorovné izolace proti tlak. vodě</t>
  </si>
  <si>
    <t>Podlaha a stěny z dlaždic</t>
  </si>
  <si>
    <t>Materiál - penetrační nátěr na dno Primer G, na stěny ECO PRIM GRIP</t>
  </si>
  <si>
    <t>Vodorovné izolace proti netl. vodě</t>
  </si>
  <si>
    <t>Materiál - Mapeband - plstěný pás na izolaci dilatace</t>
  </si>
  <si>
    <t>Podlaha z dlaždic</t>
  </si>
  <si>
    <t>Práce - penetrovaní dilatačních spár (zvýšení přidržnosti silikonu o 60%), silikonovaní dilatačních spár</t>
  </si>
  <si>
    <t>Materiál - penetrace PRIMER FD,  silikon MAPESIL AC 300ml</t>
  </si>
  <si>
    <t>Podlahy okolo bazénu, chodba, sauna s přislušenstvím</t>
  </si>
  <si>
    <t>Práce - pokládka dlažby velkoformátové 80x80, 60x120, Buttering - Floating systém (dvoji lepení), zaměření dlažby pro řezání vodním paprskem</t>
  </si>
  <si>
    <t>Práce - pokládka dlažby velkoformatové 80x80, Buttering-Floating systém           (dvoji lepení), zaměření dlažby pro řezaní vodním peprskem</t>
  </si>
  <si>
    <t xml:space="preserve">Hodinová sazba </t>
  </si>
  <si>
    <t>hod</t>
  </si>
  <si>
    <t>Užitkový automobil do 1t</t>
  </si>
  <si>
    <t>km</t>
  </si>
  <si>
    <t>Práce - příprava, penetrovaní podkladu stěn a dna</t>
  </si>
  <si>
    <t>Práce - montáž vodorovné dilatační pásky (bazén / podlaha)</t>
  </si>
  <si>
    <t xml:space="preserve">Nespecifikované práce </t>
  </si>
  <si>
    <t>Práce - vysátí podlah, navlhčení, izolace podlah jedna vrstva</t>
  </si>
  <si>
    <t>Práce - vysátí, navlhčení,  izolace stěn a dna dvě vrstvy</t>
  </si>
  <si>
    <t>Práce - vyměření bazénu (vyuhlování) vyrovnání stěn a dna do 5mm</t>
  </si>
  <si>
    <t>Práce - navlhčení podkladu, montáž koutové izolační pásky</t>
  </si>
  <si>
    <t>Práce - navlhčení podkladu, montáž těsnicích manžet okolo bazenových komponentu</t>
  </si>
  <si>
    <t>Práce - vysátí spár, spárování epoxidovou hmotou</t>
  </si>
  <si>
    <t xml:space="preserve">Práce - vysátí spár, spárování epoxidovou hmotou </t>
  </si>
  <si>
    <t>Řezaní vodním paprskem - cena orientační (dle skutečného stavu)</t>
  </si>
  <si>
    <t xml:space="preserve">Materiál - Nivoplán = cem. vyrovnavací malta bal. 25kg, Planicrete = latex ze syntetického kaučuku přísada do nivoplánu bal. 10l, spotřeba 10kg/m2 </t>
  </si>
  <si>
    <t>Materiál - MAPELASTC = dvousložková izolace, celkem síla 3mm, bal. 32kg , spotřeba 6kg/m2</t>
  </si>
  <si>
    <t>Materiál - ELASTORAPID = dvousložkové vysoce deformovatelné lepidlo, do bazénu, balení 31,25kg , spotřeba 8kg/m2 - dvoji lepení</t>
  </si>
  <si>
    <t xml:space="preserve">Materiál - KERAPOXY = dvousložková epoxidová spárovací hmota, balení 5kg </t>
  </si>
  <si>
    <t>Materiál - MAPELASTIC = dvousložková izolace, celkem síla 1,5mm, balení 32kg, spotřeba 3kg/m2</t>
  </si>
  <si>
    <t>Materiál - Ultralite S2 Mono = lehčené vysoce doformovatelné lepidlo na podlah. topení s velkoformatové dlažby, balení 15kg , spotřeba 5kg/m2</t>
  </si>
  <si>
    <t>Materiál - KERAPOXY = dvousložková epoxidová spárovací hmota, balení 5kg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</si>
</sst>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4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4" fontId="3" fillId="34" borderId="14" xfId="0" applyNumberFormat="1" applyFont="1" applyFill="1" applyBorder="1" applyAlignment="1" applyProtection="1">
      <alignment horizontal="center" vertical="center"/>
      <protection/>
    </xf>
    <xf numFmtId="164" fontId="3" fillId="34" borderId="15" xfId="0" applyNumberFormat="1" applyFont="1" applyFill="1" applyBorder="1" applyAlignment="1" applyProtection="1">
      <alignment horizontal="center" vertical="center"/>
      <protection/>
    </xf>
    <xf numFmtId="164" fontId="3" fillId="34" borderId="16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167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164" fontId="2" fillId="34" borderId="17" xfId="0" applyNumberFormat="1" applyFont="1" applyFill="1" applyBorder="1" applyAlignment="1" applyProtection="1">
      <alignment horizontal="center" vertical="center"/>
      <protection/>
    </xf>
    <xf numFmtId="164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66" fontId="8" fillId="0" borderId="22" xfId="0" applyNumberFormat="1" applyFont="1" applyBorder="1" applyAlignment="1" applyProtection="1">
      <alignment horizontal="right" vertical="center"/>
      <protection/>
    </xf>
    <xf numFmtId="167" fontId="8" fillId="0" borderId="2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8" fontId="9" fillId="0" borderId="0" xfId="0" applyNumberFormat="1" applyFont="1" applyAlignment="1" applyProtection="1">
      <alignment horizontal="right" vertical="center"/>
      <protection/>
    </xf>
    <xf numFmtId="169" fontId="9" fillId="0" borderId="0" xfId="0" applyNumberFormat="1" applyFont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8" fontId="8" fillId="0" borderId="0" xfId="0" applyNumberFormat="1" applyFont="1" applyAlignment="1" applyProtection="1">
      <alignment horizontal="right" vertical="center"/>
      <protection/>
    </xf>
    <xf numFmtId="169" fontId="8" fillId="0" borderId="0" xfId="0" applyNumberFormat="1" applyFont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20" activePane="bottomLeft" state="frozen"/>
      <selection pane="topLeft" activeCell="A1" sqref="A1"/>
      <selection pane="bottomLeft" activeCell="J25" sqref="J25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4" t="s">
        <v>3</v>
      </c>
      <c r="B1" s="5"/>
      <c r="C1" s="5"/>
      <c r="D1" s="5"/>
      <c r="E1" s="5"/>
    </row>
    <row r="2" spans="1:5" ht="12" customHeight="1">
      <c r="A2" s="6" t="s">
        <v>4</v>
      </c>
      <c r="C2" s="8"/>
      <c r="D2" s="8"/>
      <c r="E2" s="8"/>
    </row>
    <row r="3" spans="1:5" ht="12" customHeight="1">
      <c r="A3" s="6" t="s">
        <v>5</v>
      </c>
      <c r="B3" s="7"/>
      <c r="C3" s="9"/>
      <c r="D3" s="7"/>
      <c r="E3" s="10"/>
    </row>
    <row r="4" spans="1:5" ht="12" customHeight="1">
      <c r="A4" s="6" t="s">
        <v>6</v>
      </c>
      <c r="B4" s="7"/>
      <c r="C4" s="9"/>
      <c r="D4" s="7"/>
      <c r="E4" s="10"/>
    </row>
    <row r="5" spans="1:5" ht="12" customHeight="1">
      <c r="A5" s="7" t="s">
        <v>7</v>
      </c>
      <c r="B5" s="7"/>
      <c r="C5" s="9"/>
      <c r="D5" s="7"/>
      <c r="E5" s="10"/>
    </row>
    <row r="6" spans="1:5" ht="6" customHeight="1">
      <c r="A6" s="7"/>
      <c r="B6" s="7"/>
      <c r="C6" s="9"/>
      <c r="D6" s="7"/>
      <c r="E6" s="10"/>
    </row>
    <row r="7" spans="1:5" ht="12" customHeight="1">
      <c r="A7" s="7" t="s">
        <v>8</v>
      </c>
      <c r="B7" s="7"/>
      <c r="C7" s="9"/>
      <c r="D7" s="7"/>
      <c r="E7" s="10"/>
    </row>
    <row r="8" spans="1:5" ht="12" customHeight="1">
      <c r="A8" s="7" t="s">
        <v>9</v>
      </c>
      <c r="B8" s="7"/>
      <c r="C8" s="9"/>
      <c r="D8" s="7"/>
      <c r="E8" s="10"/>
    </row>
    <row r="9" spans="1:5" ht="12" customHeight="1">
      <c r="A9" s="7" t="s">
        <v>10</v>
      </c>
      <c r="B9" s="7"/>
      <c r="C9" s="9"/>
      <c r="D9" s="7"/>
      <c r="E9" s="10"/>
    </row>
    <row r="10" spans="1:5" ht="6" customHeight="1">
      <c r="A10" s="5"/>
      <c r="B10" s="5"/>
      <c r="C10" s="5"/>
      <c r="D10" s="5"/>
      <c r="E10" s="5"/>
    </row>
    <row r="11" spans="1:5" ht="12" customHeight="1">
      <c r="A11" s="11" t="s">
        <v>11</v>
      </c>
      <c r="B11" s="12" t="s">
        <v>12</v>
      </c>
      <c r="C11" s="13" t="s">
        <v>13</v>
      </c>
      <c r="D11" s="14" t="s">
        <v>14</v>
      </c>
      <c r="E11" s="13" t="s">
        <v>15</v>
      </c>
    </row>
    <row r="12" spans="1:5" ht="12" customHeight="1">
      <c r="A12" s="15">
        <v>1</v>
      </c>
      <c r="B12" s="16">
        <v>2</v>
      </c>
      <c r="C12" s="17">
        <v>3</v>
      </c>
      <c r="D12" s="18">
        <v>4</v>
      </c>
      <c r="E12" s="17">
        <v>5</v>
      </c>
    </row>
    <row r="13" spans="1:5" ht="3.75" customHeight="1">
      <c r="A13" s="19"/>
      <c r="B13" s="20"/>
      <c r="C13" s="20"/>
      <c r="D13" s="20"/>
      <c r="E13" s="21"/>
    </row>
    <row r="14" spans="1:5" s="22" customFormat="1" ht="12.75" customHeight="1">
      <c r="A14" s="23" t="str">
        <f>Rozpocet!D14</f>
        <v>HSV</v>
      </c>
      <c r="B14" s="24" t="str">
        <f>Rozpocet!E14</f>
        <v>Bazén</v>
      </c>
      <c r="C14" s="25">
        <f>Rozpocet!I14</f>
        <v>0</v>
      </c>
      <c r="D14" s="26" t="e">
        <f>Rozpocet!K14</f>
        <v>#REF!</v>
      </c>
      <c r="E14" s="26" t="e">
        <f>Rozpocet!M14</f>
        <v>#REF!</v>
      </c>
    </row>
    <row r="15" spans="1:5" s="22" customFormat="1" ht="12.75" customHeight="1">
      <c r="A15" s="27" t="str">
        <f>Rozpocet!D15</f>
        <v>1</v>
      </c>
      <c r="B15" s="28" t="str">
        <f>Rozpocet!E15</f>
        <v>Příprava podkladu</v>
      </c>
      <c r="C15" s="29">
        <f>Rozpocet!I15</f>
        <v>0</v>
      </c>
      <c r="D15" s="30">
        <f>Rozpocet!K15</f>
        <v>0</v>
      </c>
      <c r="E15" s="30">
        <f>Rozpocet!M15</f>
        <v>0</v>
      </c>
    </row>
    <row r="16" spans="1:5" s="22" customFormat="1" ht="12.75" customHeight="1">
      <c r="A16" s="27">
        <f>Rozpocet!D20</f>
        <v>2</v>
      </c>
      <c r="B16" s="28" t="str">
        <f>Rozpocet!E20</f>
        <v>Svislé a vodorovné izolace proti tlak. vodě</v>
      </c>
      <c r="C16" s="29">
        <f>Rozpocet!I20</f>
        <v>0</v>
      </c>
      <c r="D16" s="30">
        <f>Rozpocet!K20</f>
        <v>0</v>
      </c>
      <c r="E16" s="30">
        <f>Rozpocet!M20</f>
        <v>151.8</v>
      </c>
    </row>
    <row r="17" spans="1:5" s="22" customFormat="1" ht="12.75" customHeight="1">
      <c r="A17" s="27">
        <f>Rozpocet!D27</f>
        <v>3</v>
      </c>
      <c r="B17" s="28" t="str">
        <f>Rozpocet!E27</f>
        <v>Podlaha a stěny z dlaždic</v>
      </c>
      <c r="C17" s="29">
        <f>Rozpocet!I27</f>
        <v>0</v>
      </c>
      <c r="D17" s="30"/>
      <c r="E17" s="30"/>
    </row>
    <row r="18" spans="1:5" s="24" customFormat="1" ht="12.75" customHeight="1">
      <c r="A18" s="23" t="str">
        <f>Rozpocet!D36</f>
        <v>HSV</v>
      </c>
      <c r="B18" s="24" t="str">
        <f>Rozpocet!E36</f>
        <v>Podlahy okolo bazénu, chodba, sauna s přislušenstvím</v>
      </c>
      <c r="C18" s="25">
        <f>Rozpocet!I36</f>
        <v>0</v>
      </c>
      <c r="D18" s="26"/>
      <c r="E18" s="26"/>
    </row>
    <row r="19" spans="1:5" s="22" customFormat="1" ht="12.75" customHeight="1">
      <c r="A19" s="27">
        <f>Rozpocet!D37</f>
        <v>4</v>
      </c>
      <c r="B19" s="28" t="str">
        <f>Rozpocet!E37</f>
        <v>Vodorovné izolace proti netl. vodě</v>
      </c>
      <c r="C19" s="29">
        <f>Rozpocet!I37</f>
        <v>0</v>
      </c>
      <c r="D19" s="30"/>
      <c r="E19" s="30"/>
    </row>
    <row r="20" spans="1:5" s="22" customFormat="1" ht="12.75" customHeight="1">
      <c r="A20" s="27">
        <f>Rozpocet!D42</f>
        <v>5</v>
      </c>
      <c r="B20" s="28" t="str">
        <f>Rozpocet!E42</f>
        <v>Podlaha z dlaždic</v>
      </c>
      <c r="C20" s="29">
        <f>Rozpocet!I42</f>
        <v>0</v>
      </c>
      <c r="D20" s="30"/>
      <c r="E20" s="30"/>
    </row>
    <row r="21" spans="1:5" s="28" customFormat="1" ht="12.75" customHeight="1">
      <c r="A21" s="27">
        <v>6</v>
      </c>
      <c r="B21" s="28" t="str">
        <f>Rozpocet!E50</f>
        <v>Nespecifikované práce </v>
      </c>
      <c r="C21" s="29">
        <f>Rozpocet!I50</f>
        <v>0</v>
      </c>
      <c r="D21" s="30">
        <f>Rozpocet!K50</f>
        <v>0</v>
      </c>
      <c r="E21" s="30">
        <f>Rozpocet!M50</f>
        <v>0</v>
      </c>
    </row>
    <row r="22" spans="2:5" s="31" customFormat="1" ht="12.75" customHeight="1">
      <c r="B22" s="32" t="s">
        <v>16</v>
      </c>
      <c r="C22" s="33">
        <f>Rozpocet!I53</f>
        <v>0</v>
      </c>
      <c r="D22" s="34" t="e">
        <f>Rozpocet!K53</f>
        <v>#REF!</v>
      </c>
      <c r="E22" s="34" t="e">
        <f>Rozpocet!M53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E52" sqref="E5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</row>
    <row r="2" spans="1:16" ht="11.25" customHeight="1">
      <c r="A2" s="6" t="s">
        <v>4</v>
      </c>
      <c r="B2" s="7"/>
      <c r="C2" s="7" t="e">
        <f>#REF!</f>
        <v>#REF!</v>
      </c>
      <c r="D2" s="7"/>
      <c r="E2" s="7"/>
      <c r="F2" s="7"/>
      <c r="G2" s="7"/>
      <c r="H2" s="7"/>
      <c r="I2" s="7"/>
      <c r="J2" s="7"/>
      <c r="K2" s="7"/>
      <c r="L2" s="35"/>
      <c r="M2" s="35"/>
      <c r="N2" s="35"/>
      <c r="O2" s="36"/>
      <c r="P2" s="36"/>
    </row>
    <row r="3" spans="1:16" ht="11.25" customHeight="1">
      <c r="A3" s="6" t="s">
        <v>5</v>
      </c>
      <c r="B3" s="7"/>
      <c r="C3" s="7" t="e">
        <f>#REF!</f>
        <v>#REF!</v>
      </c>
      <c r="D3" s="7"/>
      <c r="E3" s="7"/>
      <c r="F3" s="7"/>
      <c r="G3" s="7"/>
      <c r="H3" s="7"/>
      <c r="I3" s="7"/>
      <c r="J3" s="7"/>
      <c r="K3" s="7"/>
      <c r="L3" s="35"/>
      <c r="M3" s="35"/>
      <c r="N3" s="35"/>
      <c r="O3" s="36"/>
      <c r="P3" s="36"/>
    </row>
    <row r="4" spans="1:16" ht="11.25" customHeight="1">
      <c r="A4" s="6" t="s">
        <v>6</v>
      </c>
      <c r="B4" s="7"/>
      <c r="C4" s="7" t="e">
        <f>#REF!</f>
        <v>#REF!</v>
      </c>
      <c r="D4" s="7"/>
      <c r="E4" s="7"/>
      <c r="F4" s="7"/>
      <c r="G4" s="7"/>
      <c r="H4" s="7"/>
      <c r="I4" s="7"/>
      <c r="J4" s="7"/>
      <c r="K4" s="7"/>
      <c r="L4" s="35"/>
      <c r="M4" s="35"/>
      <c r="N4" s="35"/>
      <c r="O4" s="36"/>
      <c r="P4" s="36"/>
    </row>
    <row r="5" spans="1:16" ht="11.25" customHeight="1">
      <c r="A5" s="7" t="s">
        <v>18</v>
      </c>
      <c r="B5" s="7"/>
      <c r="C5" s="7" t="e">
        <f>#REF!</f>
        <v>#REF!</v>
      </c>
      <c r="D5" s="7"/>
      <c r="E5" s="7"/>
      <c r="F5" s="7"/>
      <c r="G5" s="7"/>
      <c r="H5" s="7"/>
      <c r="I5" s="7"/>
      <c r="J5" s="7"/>
      <c r="K5" s="7"/>
      <c r="L5" s="35"/>
      <c r="M5" s="35"/>
      <c r="N5" s="35"/>
      <c r="O5" s="36"/>
      <c r="P5" s="36"/>
    </row>
    <row r="6" spans="1:16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5"/>
      <c r="M6" s="35"/>
      <c r="N6" s="35"/>
      <c r="O6" s="36"/>
      <c r="P6" s="36"/>
    </row>
    <row r="7" spans="1:16" ht="11.25" customHeight="1">
      <c r="A7" s="7" t="s">
        <v>8</v>
      </c>
      <c r="B7" s="7"/>
      <c r="C7" s="7" t="e">
        <f>#REF!</f>
        <v>#REF!</v>
      </c>
      <c r="D7" s="7"/>
      <c r="E7" s="7"/>
      <c r="F7" s="7"/>
      <c r="G7" s="7"/>
      <c r="H7" s="7"/>
      <c r="I7" s="7"/>
      <c r="J7" s="7"/>
      <c r="K7" s="7"/>
      <c r="L7" s="35"/>
      <c r="M7" s="35"/>
      <c r="N7" s="35"/>
      <c r="O7" s="36"/>
      <c r="P7" s="36"/>
    </row>
    <row r="8" spans="1:16" ht="11.25" customHeight="1">
      <c r="A8" s="7" t="s">
        <v>9</v>
      </c>
      <c r="B8" s="7"/>
      <c r="C8" s="7" t="e">
        <f>#REF!</f>
        <v>#REF!</v>
      </c>
      <c r="D8" s="7"/>
      <c r="E8" s="7"/>
      <c r="F8" s="7"/>
      <c r="G8" s="7"/>
      <c r="H8" s="7"/>
      <c r="I8" s="7"/>
      <c r="J8" s="7"/>
      <c r="K8" s="7"/>
      <c r="L8" s="35"/>
      <c r="M8" s="35"/>
      <c r="N8" s="35"/>
      <c r="O8" s="36"/>
      <c r="P8" s="36"/>
    </row>
    <row r="9" spans="1:16" ht="11.25" customHeight="1">
      <c r="A9" s="7" t="s">
        <v>10</v>
      </c>
      <c r="B9" s="7"/>
      <c r="D9" s="53">
        <v>41936</v>
      </c>
      <c r="E9" s="7"/>
      <c r="F9" s="7"/>
      <c r="G9" s="7"/>
      <c r="H9" s="7"/>
      <c r="I9" s="7"/>
      <c r="J9" s="7"/>
      <c r="K9" s="7"/>
      <c r="L9" s="35"/>
      <c r="M9" s="35"/>
      <c r="N9" s="35"/>
      <c r="O9" s="36"/>
      <c r="P9" s="36"/>
    </row>
    <row r="10" spans="1:16" ht="5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6"/>
    </row>
    <row r="11" spans="1:16" ht="21.75" customHeight="1">
      <c r="A11" s="11" t="s">
        <v>19</v>
      </c>
      <c r="B11" s="12" t="s">
        <v>20</v>
      </c>
      <c r="C11" s="12" t="s">
        <v>21</v>
      </c>
      <c r="D11" s="12" t="s">
        <v>22</v>
      </c>
      <c r="E11" s="12" t="s">
        <v>12</v>
      </c>
      <c r="F11" s="12" t="s">
        <v>23</v>
      </c>
      <c r="G11" s="12" t="s">
        <v>24</v>
      </c>
      <c r="H11" s="12" t="s">
        <v>25</v>
      </c>
      <c r="I11" s="12" t="s">
        <v>13</v>
      </c>
      <c r="J11" s="12" t="s">
        <v>26</v>
      </c>
      <c r="K11" s="12" t="s">
        <v>14</v>
      </c>
      <c r="L11" s="12" t="s">
        <v>27</v>
      </c>
      <c r="M11" s="12" t="s">
        <v>28</v>
      </c>
      <c r="N11" s="13" t="s">
        <v>29</v>
      </c>
      <c r="O11" s="37" t="s">
        <v>30</v>
      </c>
      <c r="P11" s="38" t="s">
        <v>31</v>
      </c>
    </row>
    <row r="12" spans="1:16" ht="13.5" customHeight="1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/>
      <c r="K12" s="16"/>
      <c r="L12" s="16"/>
      <c r="M12" s="16"/>
      <c r="N12" s="17">
        <v>10</v>
      </c>
      <c r="O12" s="39">
        <v>11</v>
      </c>
      <c r="P12" s="40">
        <v>12</v>
      </c>
    </row>
    <row r="13" spans="1:16" ht="3.75" customHeight="1" hidden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41"/>
    </row>
    <row r="14" spans="1:16" s="22" customFormat="1" ht="12.75" customHeight="1">
      <c r="A14" s="42"/>
      <c r="B14" s="43" t="s">
        <v>2</v>
      </c>
      <c r="C14" s="42"/>
      <c r="D14" s="42" t="s">
        <v>1</v>
      </c>
      <c r="E14" s="42" t="s">
        <v>40</v>
      </c>
      <c r="F14" s="42"/>
      <c r="G14" s="42"/>
      <c r="H14" s="42"/>
      <c r="I14" s="44">
        <f>I15+I20+I27</f>
        <v>0</v>
      </c>
      <c r="J14" s="42"/>
      <c r="K14" s="45" t="e">
        <f>K15+#REF!+K20</f>
        <v>#REF!</v>
      </c>
      <c r="L14" s="42"/>
      <c r="M14" s="45" t="e">
        <f>M15+#REF!+M20</f>
        <v>#REF!</v>
      </c>
      <c r="N14" s="42"/>
      <c r="P14" s="24" t="s">
        <v>32</v>
      </c>
    </row>
    <row r="15" spans="2:16" s="22" customFormat="1" ht="13.5" customHeight="1">
      <c r="B15" s="27" t="s">
        <v>2</v>
      </c>
      <c r="D15" s="28" t="s">
        <v>33</v>
      </c>
      <c r="E15" s="28" t="s">
        <v>43</v>
      </c>
      <c r="I15" s="29">
        <f>SUM(I16:I19)</f>
        <v>0</v>
      </c>
      <c r="K15" s="30">
        <f>SUM(K16:K19)</f>
        <v>0</v>
      </c>
      <c r="M15" s="30">
        <f>SUM(M16:M19)</f>
        <v>0</v>
      </c>
      <c r="P15" s="28" t="s">
        <v>33</v>
      </c>
    </row>
    <row r="16" spans="1:16" s="3" customFormat="1" ht="13.5" customHeight="1">
      <c r="A16" s="46" t="s">
        <v>33</v>
      </c>
      <c r="B16" s="46" t="s">
        <v>34</v>
      </c>
      <c r="C16" s="46">
        <v>1</v>
      </c>
      <c r="D16" s="3" t="s">
        <v>0</v>
      </c>
      <c r="E16" s="47" t="s">
        <v>59</v>
      </c>
      <c r="F16" s="46" t="s">
        <v>37</v>
      </c>
      <c r="G16" s="48">
        <v>71</v>
      </c>
      <c r="H16" s="49"/>
      <c r="I16" s="49">
        <f>ROUND(G16*H16,2)</f>
        <v>0</v>
      </c>
      <c r="J16" s="50">
        <v>0</v>
      </c>
      <c r="K16" s="48">
        <f>G16*J16</f>
        <v>0</v>
      </c>
      <c r="L16" s="50">
        <v>0</v>
      </c>
      <c r="M16" s="48">
        <f>G16*L16</f>
        <v>0</v>
      </c>
      <c r="N16" s="51">
        <v>15</v>
      </c>
      <c r="O16" s="52">
        <v>4</v>
      </c>
      <c r="P16" s="3" t="s">
        <v>35</v>
      </c>
    </row>
    <row r="17" spans="1:16" s="3" customFormat="1" ht="13.5" customHeight="1">
      <c r="A17" s="46" t="s">
        <v>35</v>
      </c>
      <c r="B17" s="46" t="s">
        <v>34</v>
      </c>
      <c r="C17" s="46">
        <v>1</v>
      </c>
      <c r="D17" s="3" t="s">
        <v>0</v>
      </c>
      <c r="E17" s="47" t="s">
        <v>46</v>
      </c>
      <c r="F17" s="46" t="s">
        <v>37</v>
      </c>
      <c r="G17" s="48">
        <v>71</v>
      </c>
      <c r="H17" s="49"/>
      <c r="I17" s="49">
        <f>ROUND(G17*H17,2)</f>
        <v>0</v>
      </c>
      <c r="J17" s="50">
        <v>0</v>
      </c>
      <c r="K17" s="48">
        <f>G17*J17</f>
        <v>0</v>
      </c>
      <c r="L17" s="50">
        <v>0</v>
      </c>
      <c r="M17" s="48">
        <f>G17*L17</f>
        <v>0</v>
      </c>
      <c r="N17" s="51">
        <v>15</v>
      </c>
      <c r="O17" s="52">
        <v>4</v>
      </c>
      <c r="P17" s="3" t="s">
        <v>35</v>
      </c>
    </row>
    <row r="18" spans="1:16" s="3" customFormat="1" ht="13.5" customHeight="1">
      <c r="A18" s="46" t="s">
        <v>36</v>
      </c>
      <c r="B18" s="46" t="s">
        <v>34</v>
      </c>
      <c r="C18" s="46">
        <v>1</v>
      </c>
      <c r="D18" s="3" t="s">
        <v>0</v>
      </c>
      <c r="E18" s="47" t="s">
        <v>64</v>
      </c>
      <c r="F18" s="46" t="s">
        <v>37</v>
      </c>
      <c r="G18" s="48">
        <v>71</v>
      </c>
      <c r="H18" s="49"/>
      <c r="I18" s="49">
        <f>ROUND(G18*H18,2)</f>
        <v>0</v>
      </c>
      <c r="J18" s="50">
        <v>0</v>
      </c>
      <c r="K18" s="48">
        <f>G18*J18</f>
        <v>0</v>
      </c>
      <c r="L18" s="50">
        <v>0</v>
      </c>
      <c r="M18" s="48">
        <f>G18*L18</f>
        <v>0</v>
      </c>
      <c r="N18" s="51">
        <v>15</v>
      </c>
      <c r="O18" s="52">
        <v>4</v>
      </c>
      <c r="P18" s="3" t="s">
        <v>35</v>
      </c>
    </row>
    <row r="19" spans="1:16" s="3" customFormat="1" ht="30.75" customHeight="1">
      <c r="A19" s="46">
        <v>4</v>
      </c>
      <c r="B19" s="46" t="s">
        <v>34</v>
      </c>
      <c r="C19" s="54">
        <v>1</v>
      </c>
      <c r="D19" s="3" t="s">
        <v>0</v>
      </c>
      <c r="E19" s="47" t="s">
        <v>70</v>
      </c>
      <c r="F19" s="46" t="s">
        <v>37</v>
      </c>
      <c r="G19" s="48">
        <v>71</v>
      </c>
      <c r="H19" s="49"/>
      <c r="I19" s="49">
        <f>ROUND(G19*H19,2)</f>
        <v>0</v>
      </c>
      <c r="J19" s="50">
        <v>0</v>
      </c>
      <c r="K19" s="48">
        <f>G19*J19</f>
        <v>0</v>
      </c>
      <c r="L19" s="50">
        <v>0</v>
      </c>
      <c r="M19" s="48">
        <f>G19*L19</f>
        <v>0</v>
      </c>
      <c r="N19" s="51">
        <v>15</v>
      </c>
      <c r="O19" s="52">
        <v>4</v>
      </c>
      <c r="P19" s="3" t="s">
        <v>35</v>
      </c>
    </row>
    <row r="20" spans="2:16" s="22" customFormat="1" ht="12.75" customHeight="1">
      <c r="B20" s="27" t="s">
        <v>2</v>
      </c>
      <c r="D20" s="28">
        <v>2</v>
      </c>
      <c r="E20" s="28" t="s">
        <v>44</v>
      </c>
      <c r="I20" s="29">
        <f>SUM(I21:I26)</f>
        <v>0</v>
      </c>
      <c r="K20" s="30">
        <f>K21+SUM(K22:K50)</f>
        <v>0</v>
      </c>
      <c r="M20" s="30">
        <f>M21+SUM(M22:M50)</f>
        <v>151.8</v>
      </c>
      <c r="P20" s="28" t="s">
        <v>33</v>
      </c>
    </row>
    <row r="21" spans="1:16" s="3" customFormat="1" ht="13.5" customHeight="1">
      <c r="A21" s="46">
        <v>5</v>
      </c>
      <c r="B21" s="46" t="s">
        <v>34</v>
      </c>
      <c r="C21" s="46">
        <v>2</v>
      </c>
      <c r="D21" s="3" t="s">
        <v>0</v>
      </c>
      <c r="E21" s="47" t="s">
        <v>65</v>
      </c>
      <c r="F21" s="46" t="s">
        <v>38</v>
      </c>
      <c r="G21" s="48">
        <v>34</v>
      </c>
      <c r="H21" s="49"/>
      <c r="I21" s="49">
        <f aca="true" t="shared" si="0" ref="I21:I26">ROUND(G21*H21,2)</f>
        <v>0</v>
      </c>
      <c r="J21" s="50">
        <v>0</v>
      </c>
      <c r="K21" s="48">
        <f>G21*J21</f>
        <v>0</v>
      </c>
      <c r="L21" s="50">
        <v>2.2</v>
      </c>
      <c r="M21" s="48">
        <f>G21*L21</f>
        <v>74.80000000000001</v>
      </c>
      <c r="N21" s="51">
        <v>15</v>
      </c>
      <c r="O21" s="52">
        <v>4</v>
      </c>
      <c r="P21" s="3" t="s">
        <v>35</v>
      </c>
    </row>
    <row r="22" spans="1:16" s="3" customFormat="1" ht="13.5" customHeight="1">
      <c r="A22" s="46">
        <v>6</v>
      </c>
      <c r="B22" s="46" t="s">
        <v>34</v>
      </c>
      <c r="C22" s="46">
        <v>2</v>
      </c>
      <c r="D22" s="3" t="s">
        <v>0</v>
      </c>
      <c r="E22" s="47" t="s">
        <v>41</v>
      </c>
      <c r="F22" s="46" t="s">
        <v>38</v>
      </c>
      <c r="G22" s="48">
        <v>35</v>
      </c>
      <c r="H22" s="49"/>
      <c r="I22" s="49">
        <f t="shared" si="0"/>
        <v>0</v>
      </c>
      <c r="J22" s="50">
        <v>0</v>
      </c>
      <c r="K22" s="48">
        <f>G22*J22</f>
        <v>0</v>
      </c>
      <c r="L22" s="50">
        <v>2.2</v>
      </c>
      <c r="M22" s="48">
        <f>G22*L22</f>
        <v>77</v>
      </c>
      <c r="N22" s="51">
        <v>15</v>
      </c>
      <c r="O22" s="52">
        <v>4</v>
      </c>
      <c r="P22" s="3" t="s">
        <v>35</v>
      </c>
    </row>
    <row r="23" spans="1:16" s="3" customFormat="1" ht="27.75" customHeight="1">
      <c r="A23" s="46">
        <v>7</v>
      </c>
      <c r="B23" s="46" t="s">
        <v>34</v>
      </c>
      <c r="C23" s="46">
        <v>2</v>
      </c>
      <c r="D23" s="3" t="s">
        <v>0</v>
      </c>
      <c r="E23" s="47" t="s">
        <v>66</v>
      </c>
      <c r="F23" s="46" t="s">
        <v>39</v>
      </c>
      <c r="G23" s="48">
        <v>14</v>
      </c>
      <c r="H23" s="49"/>
      <c r="I23" s="49">
        <f t="shared" si="0"/>
        <v>0</v>
      </c>
      <c r="J23" s="50">
        <v>0</v>
      </c>
      <c r="K23" s="48">
        <f>G23*J23</f>
        <v>0</v>
      </c>
      <c r="L23" s="50">
        <v>0</v>
      </c>
      <c r="M23" s="48">
        <f>G23*L23</f>
        <v>0</v>
      </c>
      <c r="N23" s="51">
        <v>15</v>
      </c>
      <c r="O23" s="52">
        <v>4</v>
      </c>
      <c r="P23" s="3" t="s">
        <v>35</v>
      </c>
    </row>
    <row r="24" spans="1:15" s="3" customFormat="1" ht="13.5" customHeight="1">
      <c r="A24" s="46">
        <v>8</v>
      </c>
      <c r="B24" s="46" t="s">
        <v>34</v>
      </c>
      <c r="C24" s="46">
        <v>2</v>
      </c>
      <c r="E24" s="47" t="s">
        <v>42</v>
      </c>
      <c r="F24" s="46" t="s">
        <v>39</v>
      </c>
      <c r="G24" s="48">
        <v>14</v>
      </c>
      <c r="H24" s="49"/>
      <c r="I24" s="49">
        <f t="shared" si="0"/>
        <v>0</v>
      </c>
      <c r="J24" s="50"/>
      <c r="K24" s="48"/>
      <c r="L24" s="50"/>
      <c r="M24" s="48"/>
      <c r="N24" s="51">
        <v>15</v>
      </c>
      <c r="O24" s="52"/>
    </row>
    <row r="25" spans="1:15" s="3" customFormat="1" ht="13.5" customHeight="1">
      <c r="A25" s="46">
        <v>9</v>
      </c>
      <c r="B25" s="46" t="s">
        <v>34</v>
      </c>
      <c r="C25" s="46">
        <v>2</v>
      </c>
      <c r="E25" s="47" t="s">
        <v>63</v>
      </c>
      <c r="F25" s="46" t="s">
        <v>37</v>
      </c>
      <c r="G25" s="48">
        <v>71</v>
      </c>
      <c r="H25" s="49"/>
      <c r="I25" s="49">
        <f t="shared" si="0"/>
        <v>0</v>
      </c>
      <c r="J25" s="50"/>
      <c r="K25" s="48"/>
      <c r="L25" s="50"/>
      <c r="M25" s="48"/>
      <c r="N25" s="51">
        <v>15</v>
      </c>
      <c r="O25" s="52"/>
    </row>
    <row r="26" spans="1:16" s="3" customFormat="1" ht="27" customHeight="1">
      <c r="A26" s="46">
        <v>10</v>
      </c>
      <c r="B26" s="46" t="s">
        <v>34</v>
      </c>
      <c r="C26" s="46">
        <v>2</v>
      </c>
      <c r="D26" s="3" t="s">
        <v>0</v>
      </c>
      <c r="E26" s="47" t="s">
        <v>71</v>
      </c>
      <c r="F26" s="46" t="s">
        <v>37</v>
      </c>
      <c r="G26" s="48">
        <v>71</v>
      </c>
      <c r="H26" s="49"/>
      <c r="I26" s="49">
        <f t="shared" si="0"/>
        <v>0</v>
      </c>
      <c r="J26" s="50">
        <v>0</v>
      </c>
      <c r="K26" s="48">
        <f>G26*J26</f>
        <v>0</v>
      </c>
      <c r="L26" s="50">
        <v>0</v>
      </c>
      <c r="M26" s="48">
        <f>G26*L26</f>
        <v>0</v>
      </c>
      <c r="N26" s="51">
        <v>15</v>
      </c>
      <c r="O26" s="52">
        <v>4</v>
      </c>
      <c r="P26" s="3" t="s">
        <v>35</v>
      </c>
    </row>
    <row r="27" spans="1:15" s="28" customFormat="1" ht="13.5" customHeight="1">
      <c r="A27" s="27"/>
      <c r="B27" s="27" t="s">
        <v>2</v>
      </c>
      <c r="C27" s="27"/>
      <c r="D27" s="28">
        <v>3</v>
      </c>
      <c r="E27" s="55" t="s">
        <v>45</v>
      </c>
      <c r="F27" s="27"/>
      <c r="G27" s="30"/>
      <c r="H27" s="29"/>
      <c r="I27" s="29">
        <f>SUM(I28:I34)</f>
        <v>0</v>
      </c>
      <c r="J27" s="56"/>
      <c r="K27" s="30"/>
      <c r="L27" s="56"/>
      <c r="M27" s="30"/>
      <c r="N27" s="57"/>
      <c r="O27" s="58"/>
    </row>
    <row r="28" spans="1:15" s="3" customFormat="1" ht="27" customHeight="1">
      <c r="A28" s="46">
        <v>11</v>
      </c>
      <c r="B28" s="46" t="s">
        <v>34</v>
      </c>
      <c r="C28" s="46">
        <v>3</v>
      </c>
      <c r="E28" s="47" t="s">
        <v>54</v>
      </c>
      <c r="F28" s="46" t="s">
        <v>37</v>
      </c>
      <c r="G28" s="48">
        <v>71</v>
      </c>
      <c r="H28" s="49"/>
      <c r="I28" s="49">
        <f aca="true" t="shared" si="1" ref="I28:I34">ROUND(G28*H28,2)</f>
        <v>0</v>
      </c>
      <c r="J28" s="50"/>
      <c r="K28" s="48"/>
      <c r="L28" s="50"/>
      <c r="M28" s="48"/>
      <c r="N28" s="51">
        <v>15</v>
      </c>
      <c r="O28" s="52"/>
    </row>
    <row r="29" spans="1:15" s="3" customFormat="1" ht="27" customHeight="1">
      <c r="A29" s="46">
        <v>12</v>
      </c>
      <c r="B29" s="46" t="s">
        <v>34</v>
      </c>
      <c r="C29" s="46">
        <v>3</v>
      </c>
      <c r="E29" s="47" t="s">
        <v>72</v>
      </c>
      <c r="F29" s="46" t="s">
        <v>37</v>
      </c>
      <c r="G29" s="48">
        <v>71</v>
      </c>
      <c r="H29" s="49"/>
      <c r="I29" s="49">
        <f t="shared" si="1"/>
        <v>0</v>
      </c>
      <c r="J29" s="50"/>
      <c r="K29" s="48"/>
      <c r="L29" s="50"/>
      <c r="M29" s="48"/>
      <c r="N29" s="51">
        <v>15</v>
      </c>
      <c r="O29" s="52"/>
    </row>
    <row r="30" spans="1:15" s="3" customFormat="1" ht="27" customHeight="1">
      <c r="A30" s="46">
        <v>13</v>
      </c>
      <c r="B30" s="46" t="s">
        <v>34</v>
      </c>
      <c r="C30" s="46">
        <v>3</v>
      </c>
      <c r="E30" s="47" t="s">
        <v>50</v>
      </c>
      <c r="F30" s="46" t="s">
        <v>38</v>
      </c>
      <c r="G30" s="48">
        <v>41</v>
      </c>
      <c r="H30" s="49"/>
      <c r="I30" s="49">
        <f t="shared" si="1"/>
        <v>0</v>
      </c>
      <c r="J30" s="50"/>
      <c r="K30" s="48"/>
      <c r="L30" s="50"/>
      <c r="M30" s="48"/>
      <c r="N30" s="51">
        <v>15</v>
      </c>
      <c r="O30" s="52"/>
    </row>
    <row r="31" spans="1:15" s="3" customFormat="1" ht="13.5" customHeight="1">
      <c r="A31" s="46">
        <v>14</v>
      </c>
      <c r="B31" s="46" t="s">
        <v>34</v>
      </c>
      <c r="C31" s="46">
        <v>3</v>
      </c>
      <c r="E31" s="47" t="s">
        <v>51</v>
      </c>
      <c r="F31" s="46" t="s">
        <v>38</v>
      </c>
      <c r="G31" s="48">
        <v>41</v>
      </c>
      <c r="H31" s="49"/>
      <c r="I31" s="49">
        <f t="shared" si="1"/>
        <v>0</v>
      </c>
      <c r="J31" s="50"/>
      <c r="K31" s="48"/>
      <c r="L31" s="50"/>
      <c r="M31" s="48"/>
      <c r="N31" s="51">
        <v>15</v>
      </c>
      <c r="O31" s="52"/>
    </row>
    <row r="32" spans="1:15" s="3" customFormat="1" ht="13.5" customHeight="1">
      <c r="A32" s="46">
        <v>15</v>
      </c>
      <c r="B32" s="46" t="s">
        <v>34</v>
      </c>
      <c r="C32" s="46">
        <v>3</v>
      </c>
      <c r="E32" s="47" t="s">
        <v>67</v>
      </c>
      <c r="F32" s="46" t="s">
        <v>37</v>
      </c>
      <c r="G32" s="48">
        <v>71</v>
      </c>
      <c r="H32" s="49"/>
      <c r="I32" s="49">
        <f t="shared" si="1"/>
        <v>0</v>
      </c>
      <c r="J32" s="50"/>
      <c r="K32" s="48"/>
      <c r="L32" s="50"/>
      <c r="M32" s="48"/>
      <c r="N32" s="51">
        <v>15</v>
      </c>
      <c r="O32" s="52"/>
    </row>
    <row r="33" spans="1:15" s="3" customFormat="1" ht="27" customHeight="1">
      <c r="A33" s="46">
        <v>16</v>
      </c>
      <c r="B33" s="46" t="s">
        <v>34</v>
      </c>
      <c r="C33" s="46">
        <v>3</v>
      </c>
      <c r="E33" s="47" t="s">
        <v>73</v>
      </c>
      <c r="F33" s="46" t="s">
        <v>37</v>
      </c>
      <c r="G33" s="48">
        <v>71</v>
      </c>
      <c r="H33" s="49"/>
      <c r="I33" s="49">
        <f t="shared" si="1"/>
        <v>0</v>
      </c>
      <c r="J33" s="50"/>
      <c r="K33" s="48"/>
      <c r="L33" s="50"/>
      <c r="M33" s="48"/>
      <c r="N33" s="51">
        <v>15</v>
      </c>
      <c r="O33" s="52"/>
    </row>
    <row r="34" spans="1:15" s="3" customFormat="1" ht="13.5" customHeight="1">
      <c r="A34" s="46">
        <v>17</v>
      </c>
      <c r="B34" s="46" t="s">
        <v>34</v>
      </c>
      <c r="C34" s="46">
        <v>3</v>
      </c>
      <c r="E34" s="47" t="s">
        <v>69</v>
      </c>
      <c r="F34" s="46" t="s">
        <v>38</v>
      </c>
      <c r="G34" s="48">
        <v>38</v>
      </c>
      <c r="H34" s="49"/>
      <c r="I34" s="49">
        <f t="shared" si="1"/>
        <v>0</v>
      </c>
      <c r="J34" s="50"/>
      <c r="K34" s="48"/>
      <c r="L34" s="50"/>
      <c r="M34" s="48"/>
      <c r="N34" s="51">
        <v>15</v>
      </c>
      <c r="O34" s="52"/>
    </row>
    <row r="35" spans="1:15" s="3" customFormat="1" ht="13.5" customHeight="1">
      <c r="A35" s="46"/>
      <c r="B35" s="46"/>
      <c r="C35" s="46"/>
      <c r="E35" s="47"/>
      <c r="F35" s="46"/>
      <c r="G35" s="48"/>
      <c r="H35" s="49"/>
      <c r="I35" s="49"/>
      <c r="J35" s="50"/>
      <c r="K35" s="48"/>
      <c r="L35" s="50"/>
      <c r="M35" s="48"/>
      <c r="N35" s="51"/>
      <c r="O35" s="52"/>
    </row>
    <row r="36" spans="1:15" s="24" customFormat="1" ht="13.5" customHeight="1">
      <c r="A36" s="23"/>
      <c r="B36" s="23" t="s">
        <v>2</v>
      </c>
      <c r="C36" s="23"/>
      <c r="D36" s="24" t="s">
        <v>1</v>
      </c>
      <c r="E36" s="59" t="s">
        <v>52</v>
      </c>
      <c r="F36" s="23"/>
      <c r="G36" s="26"/>
      <c r="H36" s="25"/>
      <c r="I36" s="25">
        <f>I37+I42+I50</f>
        <v>0</v>
      </c>
      <c r="J36" s="60"/>
      <c r="K36" s="26"/>
      <c r="L36" s="60"/>
      <c r="M36" s="26"/>
      <c r="N36" s="61"/>
      <c r="O36" s="62"/>
    </row>
    <row r="37" spans="1:15" s="28" customFormat="1" ht="13.5" customHeight="1">
      <c r="A37" s="27"/>
      <c r="B37" s="27" t="s">
        <v>2</v>
      </c>
      <c r="C37" s="27" t="s">
        <v>0</v>
      </c>
      <c r="D37" s="28">
        <v>4</v>
      </c>
      <c r="E37" s="55" t="s">
        <v>47</v>
      </c>
      <c r="F37" s="27"/>
      <c r="G37" s="30"/>
      <c r="H37" s="29"/>
      <c r="I37" s="29">
        <f>SUM(I38:I41)</f>
        <v>0</v>
      </c>
      <c r="J37" s="56"/>
      <c r="K37" s="30"/>
      <c r="L37" s="56"/>
      <c r="M37" s="30"/>
      <c r="N37" s="57"/>
      <c r="O37" s="58"/>
    </row>
    <row r="38" spans="1:15" s="3" customFormat="1" ht="17.25" customHeight="1">
      <c r="A38" s="46">
        <v>18</v>
      </c>
      <c r="B38" s="46" t="s">
        <v>34</v>
      </c>
      <c r="C38" s="46">
        <v>4</v>
      </c>
      <c r="E38" s="47" t="s">
        <v>60</v>
      </c>
      <c r="F38" s="46" t="s">
        <v>38</v>
      </c>
      <c r="G38" s="48">
        <v>24.5</v>
      </c>
      <c r="H38" s="49"/>
      <c r="I38" s="49">
        <f>ROUND(G38*H38,2)</f>
        <v>0</v>
      </c>
      <c r="J38" s="50"/>
      <c r="K38" s="48"/>
      <c r="L38" s="50"/>
      <c r="M38" s="48"/>
      <c r="N38" s="51">
        <v>15</v>
      </c>
      <c r="O38" s="52"/>
    </row>
    <row r="39" spans="1:15" s="3" customFormat="1" ht="17.25" customHeight="1">
      <c r="A39" s="46">
        <v>19</v>
      </c>
      <c r="B39" s="46" t="s">
        <v>34</v>
      </c>
      <c r="C39" s="46">
        <v>4</v>
      </c>
      <c r="E39" s="47" t="s">
        <v>48</v>
      </c>
      <c r="F39" s="46" t="s">
        <v>38</v>
      </c>
      <c r="G39" s="48">
        <v>25</v>
      </c>
      <c r="H39" s="49"/>
      <c r="I39" s="49">
        <f>ROUND(G39*H39,2)</f>
        <v>0</v>
      </c>
      <c r="J39" s="50"/>
      <c r="K39" s="48"/>
      <c r="L39" s="50"/>
      <c r="M39" s="48"/>
      <c r="N39" s="51">
        <v>15</v>
      </c>
      <c r="O39" s="52"/>
    </row>
    <row r="40" spans="1:15" s="3" customFormat="1" ht="17.25" customHeight="1">
      <c r="A40" s="46">
        <v>20</v>
      </c>
      <c r="B40" s="46" t="s">
        <v>34</v>
      </c>
      <c r="C40" s="46">
        <v>4</v>
      </c>
      <c r="E40" s="47" t="s">
        <v>62</v>
      </c>
      <c r="F40" s="46" t="s">
        <v>37</v>
      </c>
      <c r="G40" s="48">
        <v>77</v>
      </c>
      <c r="H40" s="49"/>
      <c r="I40" s="49">
        <f>ROUND(G40*H40,2)</f>
        <v>0</v>
      </c>
      <c r="J40" s="50"/>
      <c r="K40" s="48"/>
      <c r="L40" s="50"/>
      <c r="M40" s="48"/>
      <c r="N40" s="51">
        <v>15</v>
      </c>
      <c r="O40" s="52"/>
    </row>
    <row r="41" spans="1:15" s="3" customFormat="1" ht="27" customHeight="1">
      <c r="A41" s="46">
        <v>21</v>
      </c>
      <c r="B41" s="46" t="s">
        <v>34</v>
      </c>
      <c r="C41" s="46">
        <v>4</v>
      </c>
      <c r="E41" s="47" t="s">
        <v>74</v>
      </c>
      <c r="F41" s="46" t="s">
        <v>37</v>
      </c>
      <c r="G41" s="48">
        <v>77</v>
      </c>
      <c r="H41" s="49"/>
      <c r="I41" s="49">
        <f>ROUND(G41*H41,2)</f>
        <v>0</v>
      </c>
      <c r="J41" s="50"/>
      <c r="K41" s="48"/>
      <c r="L41" s="50"/>
      <c r="M41" s="48"/>
      <c r="N41" s="51">
        <v>15</v>
      </c>
      <c r="O41" s="52"/>
    </row>
    <row r="42" spans="1:15" s="28" customFormat="1" ht="13.5" customHeight="1">
      <c r="A42" s="27"/>
      <c r="B42" s="27" t="s">
        <v>2</v>
      </c>
      <c r="C42" s="27"/>
      <c r="D42" s="28">
        <v>5</v>
      </c>
      <c r="E42" s="55" t="s">
        <v>49</v>
      </c>
      <c r="F42" s="27"/>
      <c r="G42" s="30"/>
      <c r="H42" s="29"/>
      <c r="I42" s="29">
        <f>SUM(I43:I49)</f>
        <v>0</v>
      </c>
      <c r="J42" s="56"/>
      <c r="K42" s="30"/>
      <c r="L42" s="56"/>
      <c r="M42" s="30"/>
      <c r="N42" s="57"/>
      <c r="O42" s="58"/>
    </row>
    <row r="43" spans="1:15" s="3" customFormat="1" ht="27" customHeight="1">
      <c r="A43" s="46">
        <v>22</v>
      </c>
      <c r="B43" s="46" t="s">
        <v>34</v>
      </c>
      <c r="C43" s="46">
        <v>5</v>
      </c>
      <c r="E43" s="47" t="s">
        <v>53</v>
      </c>
      <c r="F43" s="46" t="s">
        <v>37</v>
      </c>
      <c r="G43" s="48">
        <v>77</v>
      </c>
      <c r="H43" s="49"/>
      <c r="I43" s="49">
        <f aca="true" t="shared" si="2" ref="I43:I49">ROUND(G43*H43,2)</f>
        <v>0</v>
      </c>
      <c r="J43" s="50"/>
      <c r="K43" s="48"/>
      <c r="L43" s="50"/>
      <c r="M43" s="48"/>
      <c r="N43" s="51">
        <v>15</v>
      </c>
      <c r="O43" s="52"/>
    </row>
    <row r="44" spans="1:15" s="3" customFormat="1" ht="27" customHeight="1">
      <c r="A44" s="46">
        <v>23</v>
      </c>
      <c r="B44" s="46" t="s">
        <v>34</v>
      </c>
      <c r="C44" s="46">
        <v>5</v>
      </c>
      <c r="E44" s="47" t="s">
        <v>75</v>
      </c>
      <c r="F44" s="46" t="s">
        <v>37</v>
      </c>
      <c r="G44" s="48">
        <v>77</v>
      </c>
      <c r="H44" s="49"/>
      <c r="I44" s="49">
        <f t="shared" si="2"/>
        <v>0</v>
      </c>
      <c r="J44" s="50"/>
      <c r="K44" s="48"/>
      <c r="L44" s="50"/>
      <c r="M44" s="48"/>
      <c r="N44" s="51">
        <v>15</v>
      </c>
      <c r="O44" s="52"/>
    </row>
    <row r="45" spans="1:15" s="3" customFormat="1" ht="13.5" customHeight="1">
      <c r="A45" s="46">
        <v>24</v>
      </c>
      <c r="B45" s="46" t="s">
        <v>34</v>
      </c>
      <c r="C45" s="46">
        <v>5</v>
      </c>
      <c r="E45" s="47" t="s">
        <v>68</v>
      </c>
      <c r="F45" s="46" t="s">
        <v>37</v>
      </c>
      <c r="G45" s="48">
        <v>77</v>
      </c>
      <c r="H45" s="49"/>
      <c r="I45" s="49">
        <f t="shared" si="2"/>
        <v>0</v>
      </c>
      <c r="J45" s="50"/>
      <c r="K45" s="48"/>
      <c r="L45" s="50"/>
      <c r="M45" s="48"/>
      <c r="N45" s="51">
        <v>15</v>
      </c>
      <c r="O45" s="52"/>
    </row>
    <row r="46" spans="1:15" s="3" customFormat="1" ht="21.75" customHeight="1">
      <c r="A46" s="46">
        <v>25</v>
      </c>
      <c r="B46" s="46" t="s">
        <v>34</v>
      </c>
      <c r="C46" s="46">
        <v>5</v>
      </c>
      <c r="E46" s="47" t="s">
        <v>76</v>
      </c>
      <c r="F46" s="46" t="s">
        <v>37</v>
      </c>
      <c r="G46" s="48">
        <v>77</v>
      </c>
      <c r="H46" s="49"/>
      <c r="I46" s="49">
        <f t="shared" si="2"/>
        <v>0</v>
      </c>
      <c r="J46" s="50"/>
      <c r="K46" s="48"/>
      <c r="L46" s="50"/>
      <c r="M46" s="48"/>
      <c r="N46" s="51">
        <v>15</v>
      </c>
      <c r="O46" s="52"/>
    </row>
    <row r="47" spans="1:15" s="3" customFormat="1" ht="27" customHeight="1">
      <c r="A47" s="46">
        <v>26</v>
      </c>
      <c r="B47" s="46" t="s">
        <v>34</v>
      </c>
      <c r="C47" s="46">
        <v>5</v>
      </c>
      <c r="E47" s="47" t="s">
        <v>50</v>
      </c>
      <c r="F47" s="46" t="s">
        <v>38</v>
      </c>
      <c r="G47" s="48">
        <v>55</v>
      </c>
      <c r="H47" s="49"/>
      <c r="I47" s="49">
        <f t="shared" si="2"/>
        <v>0</v>
      </c>
      <c r="J47" s="50"/>
      <c r="K47" s="48"/>
      <c r="L47" s="50"/>
      <c r="M47" s="48"/>
      <c r="N47" s="51">
        <v>15</v>
      </c>
      <c r="O47" s="52"/>
    </row>
    <row r="48" spans="1:15" s="3" customFormat="1" ht="13.5" customHeight="1">
      <c r="A48" s="46">
        <v>27</v>
      </c>
      <c r="B48" s="46" t="s">
        <v>34</v>
      </c>
      <c r="C48" s="46">
        <v>5</v>
      </c>
      <c r="E48" s="47" t="s">
        <v>51</v>
      </c>
      <c r="F48" s="46" t="s">
        <v>38</v>
      </c>
      <c r="G48" s="48">
        <v>55</v>
      </c>
      <c r="H48" s="49"/>
      <c r="I48" s="49">
        <f t="shared" si="2"/>
        <v>0</v>
      </c>
      <c r="J48" s="50"/>
      <c r="K48" s="48"/>
      <c r="L48" s="50"/>
      <c r="M48" s="48"/>
      <c r="N48" s="51">
        <v>15</v>
      </c>
      <c r="O48" s="52"/>
    </row>
    <row r="49" spans="1:15" s="3" customFormat="1" ht="13.5" customHeight="1">
      <c r="A49" s="46">
        <v>28</v>
      </c>
      <c r="B49" s="46" t="s">
        <v>34</v>
      </c>
      <c r="C49" s="46">
        <v>5</v>
      </c>
      <c r="E49" s="47" t="s">
        <v>69</v>
      </c>
      <c r="F49" s="46" t="s">
        <v>38</v>
      </c>
      <c r="G49" s="48">
        <v>80</v>
      </c>
      <c r="H49" s="49"/>
      <c r="I49" s="49">
        <f t="shared" si="2"/>
        <v>0</v>
      </c>
      <c r="J49" s="50"/>
      <c r="K49" s="48"/>
      <c r="L49" s="50"/>
      <c r="M49" s="48"/>
      <c r="N49" s="51">
        <v>15</v>
      </c>
      <c r="O49" s="52"/>
    </row>
    <row r="50" spans="2:16" s="28" customFormat="1" ht="12.75" customHeight="1">
      <c r="B50" s="27" t="s">
        <v>2</v>
      </c>
      <c r="D50" s="28">
        <v>6</v>
      </c>
      <c r="E50" s="28" t="s">
        <v>61</v>
      </c>
      <c r="I50" s="29">
        <f>I51</f>
        <v>0</v>
      </c>
      <c r="K50" s="30">
        <f>K51</f>
        <v>0</v>
      </c>
      <c r="M50" s="30">
        <f>M51</f>
        <v>0</v>
      </c>
      <c r="P50" s="28" t="s">
        <v>35</v>
      </c>
    </row>
    <row r="51" spans="1:16" s="3" customFormat="1" ht="13.5" customHeight="1">
      <c r="A51" s="46">
        <v>29</v>
      </c>
      <c r="B51" s="46" t="s">
        <v>34</v>
      </c>
      <c r="C51" s="46">
        <v>6</v>
      </c>
      <c r="D51" s="3" t="s">
        <v>0</v>
      </c>
      <c r="E51" s="47" t="s">
        <v>55</v>
      </c>
      <c r="F51" s="46" t="s">
        <v>56</v>
      </c>
      <c r="G51" s="48">
        <v>0</v>
      </c>
      <c r="H51" s="49"/>
      <c r="I51" s="49">
        <f>ROUND(G51*H51,2)</f>
        <v>0</v>
      </c>
      <c r="J51" s="50">
        <v>0</v>
      </c>
      <c r="K51" s="48">
        <f>G51*J51</f>
        <v>0</v>
      </c>
      <c r="L51" s="50">
        <v>0</v>
      </c>
      <c r="M51" s="48">
        <f>G51*L51</f>
        <v>0</v>
      </c>
      <c r="N51" s="51">
        <v>15</v>
      </c>
      <c r="O51" s="52">
        <v>4</v>
      </c>
      <c r="P51" s="3" t="s">
        <v>36</v>
      </c>
    </row>
    <row r="52" spans="1:15" s="3" customFormat="1" ht="13.5" customHeight="1">
      <c r="A52" s="46">
        <v>30</v>
      </c>
      <c r="B52" s="46" t="s">
        <v>34</v>
      </c>
      <c r="C52" s="46">
        <v>6</v>
      </c>
      <c r="E52" s="47" t="s">
        <v>57</v>
      </c>
      <c r="F52" s="46" t="s">
        <v>58</v>
      </c>
      <c r="G52" s="48">
        <v>0</v>
      </c>
      <c r="H52" s="49"/>
      <c r="I52" s="49">
        <v>0</v>
      </c>
      <c r="J52" s="50"/>
      <c r="K52" s="48"/>
      <c r="L52" s="50"/>
      <c r="M52" s="48"/>
      <c r="N52" s="51">
        <v>15</v>
      </c>
      <c r="O52" s="52"/>
    </row>
    <row r="53" spans="5:13" s="31" customFormat="1" ht="12.75" customHeight="1">
      <c r="E53" s="32" t="s">
        <v>16</v>
      </c>
      <c r="I53" s="33">
        <f>I14+I36</f>
        <v>0</v>
      </c>
      <c r="K53" s="34" t="e">
        <f>K14</f>
        <v>#REF!</v>
      </c>
      <c r="M53" s="34" t="e">
        <f>M14</f>
        <v>#REF!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</dc:creator>
  <cp:keywords/>
  <dc:description/>
  <cp:lastModifiedBy>PILA</cp:lastModifiedBy>
  <cp:lastPrinted>2014-10-26T22:08:33Z</cp:lastPrinted>
  <dcterms:created xsi:type="dcterms:W3CDTF">2013-07-06T09:33:16Z</dcterms:created>
  <dcterms:modified xsi:type="dcterms:W3CDTF">2014-11-18T05:56:57Z</dcterms:modified>
  <cp:category/>
  <cp:version/>
  <cp:contentType/>
  <cp:contentStatus/>
</cp:coreProperties>
</file>