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<sst xmlns="http://schemas.openxmlformats.org/spreadsheetml/2006/main" count="355" uniqueCount="196">
  <si>
    <t>Název stavby</t>
  </si>
  <si>
    <t>DOPRAVNÍ TERMINÁL HAVÍŘOV</t>
  </si>
  <si>
    <t>JKSO</t>
  </si>
  <si>
    <t>812</t>
  </si>
  <si>
    <t>Kód stavby</t>
  </si>
  <si>
    <t>N12-285</t>
  </si>
  <si>
    <t>Název objektu</t>
  </si>
  <si>
    <t>EČO</t>
  </si>
  <si>
    <t>Kód objektu</t>
  </si>
  <si>
    <t>20-15-finál</t>
  </si>
  <si>
    <t>Název části</t>
  </si>
  <si>
    <t xml:space="preserve"> 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</si>
  <si>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</si>
  <si>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</si>
  <si>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</si>
  <si>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</si>
  <si>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</si>
  <si>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</si>
  <si>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</si>
  <si>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MAGISTRÁT MĚSTA HAVÍŘOV</t>
  </si>
  <si>
    <t>Projektant</t>
  </si>
  <si>
    <t>KOHL architekti , Ostrava</t>
  </si>
  <si>
    <t>Zhotovitel</t>
  </si>
  <si>
    <t>Dle výběrového řízení</t>
  </si>
  <si>
    <t>Rozpočet číslo</t>
  </si>
  <si>
    <t>Zpracoval</t>
  </si>
  <si>
    <t>Dne</t>
  </si>
  <si>
    <t>N-2012-285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</si>
  <si>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</si>
  <si>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</si>
  <si>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</si>
  <si>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</si>
  <si>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</si>
  <si>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</si>
  <si>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</si>
  <si>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</si>
  <si>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</si>
  <si>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</si>
  <si>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</si>
  <si>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</si>
  <si>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</si>
  <si>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</si>
  <si>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</si>
  <si>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</si>
  <si>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</si>
  <si>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</si>
  <si>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</si>
  <si>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</si>
  <si>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</si>
  <si>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</si>
  <si>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</si>
  <si>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</si>
  <si>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</si>
  <si>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</si>
  <si>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</si>
  <si>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</si>
  <si>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</si>
  <si>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</si>
  <si>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</si>
  <si>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</si>
  <si>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</si>
  <si>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</si>
  <si>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</si>
  <si>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</si>
  <si>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</si>
  <si>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</si>
  <si>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</si>
  <si>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</si>
  <si>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</si>
  <si>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</si>
  <si>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</si>
  <si>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</si>
  <si>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</si>
  <si>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</si>
  <si>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</si>
  <si>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</si>
  <si>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</si>
  <si>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</si>
  <si>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</si>
  <si>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</si>
  <si>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</si>
  <si>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</si>
  <si>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</si>
  <si>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</si>
  <si>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</si>
  <si>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</si>
  <si>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</si>
  <si>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</si>
  <si>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</si>
  <si>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</si>
  <si>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</si>
  <si>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</si>
  <si>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</si>
  <si>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</si>
  <si>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</si>
  <si>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</si>
  <si>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</si>
  <si>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</si>
  <si>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</si>
  <si>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</si>
  <si>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0</t>
  </si>
  <si>
    <t>1</t>
  </si>
  <si>
    <t>2 x 0,6m</t>
  </si>
  <si>
    <t>OZNAČENÍ BUDOVY</t>
  </si>
  <si>
    <t>VELKÁ NÁDRAŽNÍ BUDOVA</t>
  </si>
  <si>
    <t>OZNAČENÍ KOMERČNÍCH PROSTOR</t>
  </si>
  <si>
    <t>Směrování WC</t>
  </si>
  <si>
    <t>12,8 x 1,97m</t>
  </si>
  <si>
    <t>VELKÁ NÁDRAŽNÍ BUDOVA (ČD 901)</t>
  </si>
  <si>
    <t>VELKÁ NÁDRAŽNÍ BUDOVA (ČD 902)</t>
  </si>
  <si>
    <t>Směrování výtah (ČD 903)</t>
  </si>
  <si>
    <t>LOGO ČD (ČD 904)</t>
  </si>
  <si>
    <t>0,5 x 1m</t>
  </si>
  <si>
    <t>Bus</t>
  </si>
  <si>
    <t>Taxi</t>
  </si>
  <si>
    <t>Parking</t>
  </si>
  <si>
    <t>Infocentrum</t>
  </si>
  <si>
    <t>Prodejna</t>
  </si>
  <si>
    <t>Směrování k východu (ČD 905)</t>
  </si>
  <si>
    <t>Vstup do budovy (ČD 906)</t>
  </si>
  <si>
    <t>Směrování WC (ČD 907)</t>
  </si>
  <si>
    <t>ČESKÉ DRÁHY</t>
  </si>
  <si>
    <t>DOPRAVNÍ KANCELÁŘ (ČD 908)</t>
  </si>
  <si>
    <t>OZNAČENÍ PŘEPÁŽEK (ČD 909)</t>
  </si>
  <si>
    <t>-Směrování  k nástupišti</t>
  </si>
  <si>
    <t>-Občerstvení</t>
  </si>
  <si>
    <t>-Ostatní dopravci</t>
  </si>
  <si>
    <t>-Směrování  WC</t>
  </si>
  <si>
    <t>-ČD CENTRUM</t>
  </si>
  <si>
    <t>-VÝTAH</t>
  </si>
  <si>
    <t>Směrování k východu (ČD 911)</t>
  </si>
  <si>
    <t>Směrování k východu (ČD 912)</t>
  </si>
  <si>
    <t>Směrování k východu (ČD 913)</t>
  </si>
  <si>
    <t>Směrování k východu (ČD 915)</t>
  </si>
  <si>
    <t>Směrování  k nástupišti (ČD 917)</t>
  </si>
  <si>
    <t>-Zákazový piktogram výtah</t>
  </si>
  <si>
    <t>Směrování  k nástupištim (ČD 918)</t>
  </si>
  <si>
    <t>Směrování WC (ČD 919)</t>
  </si>
  <si>
    <t>Směrování WC (ČD 920)</t>
  </si>
  <si>
    <t>Směrování WC (ČD 921)</t>
  </si>
  <si>
    <t>Směrování k východu (ČD 922)</t>
  </si>
  <si>
    <t>OZNAČENÍ BUDOVY (ČD 923)</t>
  </si>
  <si>
    <t>Občerstvení (ČD 924)</t>
  </si>
  <si>
    <t>Zákaz vstupu (ČD 925)</t>
  </si>
  <si>
    <t>Zákaz vstupu na stojánku (ČD 926)</t>
  </si>
  <si>
    <t>ODJEZDOVÉ TABULE</t>
  </si>
  <si>
    <t>Vyměření , manipulace  a montáž</t>
  </si>
  <si>
    <t>Celkem bez DPH</t>
  </si>
  <si>
    <t>INFORMAČNÍ SYSTÉM</t>
  </si>
  <si>
    <t>kus</t>
  </si>
  <si>
    <t>SO 01 - 900 INFORMAČNÍ SYSTÉM - ČD</t>
  </si>
  <si>
    <t>19501500.1</t>
  </si>
  <si>
    <t>19501500.13</t>
  </si>
  <si>
    <t>19501500.25</t>
  </si>
  <si>
    <t>19501500.39</t>
  </si>
  <si>
    <t>19501500.48</t>
  </si>
  <si>
    <t>19501500.57</t>
  </si>
  <si>
    <t>19501500.70</t>
  </si>
  <si>
    <t>19501500.84</t>
  </si>
  <si>
    <t>19501500.92</t>
  </si>
  <si>
    <t>19501500.101</t>
  </si>
  <si>
    <t>19501500.109</t>
  </si>
  <si>
    <t>19501500.120</t>
  </si>
  <si>
    <t>19501500.131</t>
  </si>
  <si>
    <t>19501500.142</t>
  </si>
  <si>
    <t>19501500.153</t>
  </si>
  <si>
    <t>19501500.162</t>
  </si>
  <si>
    <t>19501500.172</t>
  </si>
  <si>
    <t>19501500.183</t>
  </si>
  <si>
    <t>19501500.196</t>
  </si>
  <si>
    <t>19501500.205</t>
  </si>
  <si>
    <t>19501500.213</t>
  </si>
  <si>
    <t>19501500.221</t>
  </si>
  <si>
    <t>19501500.229</t>
  </si>
  <si>
    <t>19501500.242</t>
  </si>
  <si>
    <t>19501500.253</t>
  </si>
  <si>
    <t>19501500.261</t>
  </si>
  <si>
    <t>19501500.269</t>
  </si>
  <si>
    <t>19501500.277</t>
  </si>
  <si>
    <t>TV</t>
  </si>
  <si>
    <t>KCN</t>
  </si>
  <si>
    <t>K</t>
  </si>
  <si>
    <t>.001</t>
  </si>
  <si>
    <t>KRYCÍ LIST SOUPISU PRACÍ</t>
  </si>
  <si>
    <t>DPH 21%</t>
  </si>
  <si>
    <t xml:space="preserve">REKAPITULACE </t>
  </si>
  <si>
    <t>SOUPIS PRACÍ</t>
  </si>
  <si>
    <t>28.2.2013</t>
  </si>
  <si>
    <t>2273/1327 mm</t>
  </si>
  <si>
    <t xml:space="preserve">DÁLKOVÉ OZNAČENÍ STANICE SAMOSTANÝMI PÍSMENY 
(DLE FIREMNÍHO MANUÁLU ČD A.S., ČÁST A1 – VNĚJŠÍ NAVIGAČNÍ SYSTÉM)
</t>
  </si>
  <si>
    <t>(DLE FIREMNÍHO MANUÁLU ČD A.S., ČÁST A1 – VNĚJŠÍ NAVIGAČNÍ SYSTÉM)</t>
  </si>
  <si>
    <t>Směrování k východu (ČD 910)</t>
  </si>
  <si>
    <t>OBČERSTVENÍ (ČD 914)</t>
  </si>
  <si>
    <t>Směrování k východu (ČD 916)</t>
  </si>
  <si>
    <t>2 x 0,5m</t>
  </si>
  <si>
    <t>dle "SO-01_900_INFORMAČNÍ SYSTÉM_ČD_SPECIFIKACE SLEPÁ_29.09.2014"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</si>
</sst>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\ &quot;Kč&quot;"/>
    <numFmt numFmtId="175" formatCode="#,##0.0\ &quot;Kč&quot;"/>
    <numFmt numFmtId="176" formatCode="#,##0.0"/>
  </numFmts>
  <fonts count="6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2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11" xfId="0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167" fontId="19" fillId="0" borderId="11" xfId="0" applyNumberFormat="1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 vertical="top" wrapText="1"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vertical="top" wrapText="1"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top"/>
      <protection/>
    </xf>
    <xf numFmtId="0" fontId="24" fillId="0" borderId="0" xfId="0" applyFont="1" applyAlignment="1" applyProtection="1">
      <alignment horizontal="left" vertical="top" wrapText="1"/>
      <protection/>
    </xf>
    <xf numFmtId="0" fontId="63" fillId="0" borderId="0" xfId="0" applyFont="1" applyBorder="1" applyAlignment="1" applyProtection="1">
      <alignment horizontal="left" vertical="center"/>
      <protection/>
    </xf>
    <xf numFmtId="167" fontId="63" fillId="0" borderId="0" xfId="0" applyNumberFormat="1" applyFont="1" applyBorder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left" vertical="center"/>
      <protection/>
    </xf>
    <xf numFmtId="167" fontId="63" fillId="0" borderId="0" xfId="0" applyNumberFormat="1" applyFont="1" applyAlignment="1" applyProtection="1">
      <alignment horizontal="right" vertical="center"/>
      <protection/>
    </xf>
    <xf numFmtId="168" fontId="63" fillId="0" borderId="0" xfId="0" applyNumberFormat="1" applyFont="1" applyAlignment="1" applyProtection="1">
      <alignment horizontal="right" vertical="center"/>
      <protection/>
    </xf>
    <xf numFmtId="169" fontId="63" fillId="0" borderId="0" xfId="0" applyNumberFormat="1" applyFont="1" applyAlignment="1" applyProtection="1">
      <alignment horizontal="right" vertical="center"/>
      <protection/>
    </xf>
    <xf numFmtId="0" fontId="63" fillId="0" borderId="0" xfId="0" applyFont="1" applyAlignment="1" applyProtection="1">
      <alignment horizontal="left" vertical="top"/>
      <protection/>
    </xf>
    <xf numFmtId="0" fontId="64" fillId="0" borderId="0" xfId="0" applyFont="1" applyAlignment="1" applyProtection="1">
      <alignment horizontal="left" vertical="top"/>
      <protection/>
    </xf>
    <xf numFmtId="2" fontId="63" fillId="0" borderId="0" xfId="0" applyNumberFormat="1" applyFont="1" applyBorder="1" applyAlignment="1" applyProtection="1">
      <alignment horizontal="right" vertical="center"/>
      <protection/>
    </xf>
    <xf numFmtId="2" fontId="63" fillId="0" borderId="0" xfId="0" applyNumberFormat="1" applyFont="1" applyAlignment="1" applyProtection="1">
      <alignment horizontal="right" vertical="center"/>
      <protection/>
    </xf>
    <xf numFmtId="2" fontId="63" fillId="0" borderId="0" xfId="0" applyNumberFormat="1" applyFont="1" applyAlignment="1" applyProtection="1">
      <alignment horizontal="right" vertical="top"/>
      <protection/>
    </xf>
    <xf numFmtId="174" fontId="19" fillId="0" borderId="11" xfId="0" applyNumberFormat="1" applyFont="1" applyBorder="1" applyAlignment="1" applyProtection="1">
      <alignment horizontal="right" vertical="center"/>
      <protection/>
    </xf>
    <xf numFmtId="174" fontId="63" fillId="0" borderId="0" xfId="0" applyNumberFormat="1" applyFont="1" applyBorder="1" applyAlignment="1" applyProtection="1">
      <alignment horizontal="right" vertical="center"/>
      <protection/>
    </xf>
    <xf numFmtId="174" fontId="63" fillId="0" borderId="0" xfId="0" applyNumberFormat="1" applyFont="1" applyAlignment="1" applyProtection="1">
      <alignment horizontal="right" vertical="center"/>
      <protection/>
    </xf>
    <xf numFmtId="174" fontId="63" fillId="0" borderId="0" xfId="0" applyNumberFormat="1" applyFont="1" applyAlignment="1" applyProtection="1">
      <alignment horizontal="right" vertical="top"/>
      <protection/>
    </xf>
    <xf numFmtId="176" fontId="63" fillId="0" borderId="0" xfId="0" applyNumberFormat="1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left" vertical="top"/>
      <protection/>
    </xf>
    <xf numFmtId="0" fontId="65" fillId="0" borderId="0" xfId="0" applyFont="1" applyBorder="1" applyAlignment="1" applyProtection="1">
      <alignment horizontal="center" vertical="center"/>
      <protection/>
    </xf>
    <xf numFmtId="2" fontId="65" fillId="0" borderId="0" xfId="0" applyNumberFormat="1" applyFont="1" applyAlignment="1" applyProtection="1">
      <alignment horizontal="right" vertical="top"/>
      <protection/>
    </xf>
    <xf numFmtId="174" fontId="65" fillId="0" borderId="0" xfId="0" applyNumberFormat="1" applyFont="1" applyAlignment="1" applyProtection="1">
      <alignment horizontal="right" vertical="top"/>
      <protection/>
    </xf>
    <xf numFmtId="0" fontId="14" fillId="0" borderId="21" xfId="0" applyFont="1" applyBorder="1" applyAlignment="1" applyProtection="1">
      <alignment horizontal="lef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99</xdr:row>
      <xdr:rowOff>142875</xdr:rowOff>
    </xdr:from>
    <xdr:to>
      <xdr:col>13</xdr:col>
      <xdr:colOff>200025</xdr:colOff>
      <xdr:row>100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9078575"/>
          <a:ext cx="66198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U31" sqref="U31:U3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183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7.25" customHeight="1">
      <c r="A7" s="16"/>
      <c r="B7" s="17" t="s">
        <v>6</v>
      </c>
      <c r="C7" s="17"/>
      <c r="D7" s="17"/>
      <c r="E7" s="188" t="s">
        <v>150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7</v>
      </c>
      <c r="P7" s="23"/>
      <c r="Q7" s="26"/>
      <c r="R7" s="24"/>
      <c r="S7" s="22"/>
    </row>
    <row r="8" spans="1:19" ht="17.25" customHeight="1" hidden="1">
      <c r="A8" s="16"/>
      <c r="B8" s="17" t="s">
        <v>8</v>
      </c>
      <c r="C8" s="17"/>
      <c r="D8" s="17"/>
      <c r="E8" s="23" t="s">
        <v>9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10</v>
      </c>
      <c r="C9" s="17"/>
      <c r="D9" s="17"/>
      <c r="E9" s="27" t="s">
        <v>11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12</v>
      </c>
      <c r="P9" s="30"/>
      <c r="Q9" s="31"/>
      <c r="R9" s="29"/>
      <c r="S9" s="22"/>
    </row>
    <row r="10" spans="1:19" ht="17.25" customHeight="1" hidden="1">
      <c r="A10" s="16"/>
      <c r="B10" s="17" t="s">
        <v>13</v>
      </c>
      <c r="C10" s="17"/>
      <c r="D10" s="17"/>
      <c r="E10" s="32" t="s">
        <v>11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14</v>
      </c>
      <c r="C11" s="17"/>
      <c r="D11" s="17"/>
      <c r="E11" s="32" t="s">
        <v>11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15</v>
      </c>
      <c r="C12" s="17"/>
      <c r="D12" s="17"/>
      <c r="E12" s="32" t="s">
        <v>11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11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11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11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11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11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11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11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11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11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11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11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11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16</v>
      </c>
      <c r="P25" s="17" t="s">
        <v>17</v>
      </c>
      <c r="Q25" s="17"/>
      <c r="R25" s="17"/>
      <c r="S25" s="22"/>
    </row>
    <row r="26" spans="1:19" ht="17.25" customHeight="1">
      <c r="A26" s="16"/>
      <c r="B26" s="17" t="s">
        <v>18</v>
      </c>
      <c r="C26" s="17"/>
      <c r="D26" s="17"/>
      <c r="E26" s="18" t="s">
        <v>19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20</v>
      </c>
      <c r="C27" s="17"/>
      <c r="D27" s="17"/>
      <c r="E27" s="23" t="s">
        <v>21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22</v>
      </c>
      <c r="C28" s="17"/>
      <c r="D28" s="17"/>
      <c r="E28" s="23" t="s">
        <v>23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24</v>
      </c>
      <c r="F30" s="17"/>
      <c r="G30" s="17" t="s">
        <v>25</v>
      </c>
      <c r="H30" s="17"/>
      <c r="I30" s="17"/>
      <c r="J30" s="17"/>
      <c r="K30" s="17"/>
      <c r="L30" s="17"/>
      <c r="M30" s="17"/>
      <c r="N30" s="17"/>
      <c r="O30" s="37" t="s">
        <v>26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 t="s">
        <v>27</v>
      </c>
      <c r="F31" s="17"/>
      <c r="G31" s="34"/>
      <c r="H31" s="39"/>
      <c r="I31" s="40"/>
      <c r="J31" s="17"/>
      <c r="K31" s="17"/>
      <c r="L31" s="17"/>
      <c r="M31" s="17"/>
      <c r="N31" s="17"/>
      <c r="O31" s="189" t="s">
        <v>187</v>
      </c>
      <c r="P31" s="26"/>
      <c r="Q31" s="26"/>
      <c r="R31" s="41"/>
      <c r="S31" s="22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28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29</v>
      </c>
      <c r="B34" s="50"/>
      <c r="C34" s="50"/>
      <c r="D34" s="51"/>
      <c r="E34" s="52" t="s">
        <v>30</v>
      </c>
      <c r="F34" s="51"/>
      <c r="G34" s="52" t="s">
        <v>31</v>
      </c>
      <c r="H34" s="50"/>
      <c r="I34" s="51"/>
      <c r="J34" s="52" t="s">
        <v>32</v>
      </c>
      <c r="K34" s="50"/>
      <c r="L34" s="52" t="s">
        <v>33</v>
      </c>
      <c r="M34" s="50"/>
      <c r="N34" s="50"/>
      <c r="O34" s="51"/>
      <c r="P34" s="52" t="s">
        <v>34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35</v>
      </c>
      <c r="F36" s="46"/>
      <c r="G36" s="46"/>
      <c r="H36" s="46"/>
      <c r="I36" s="46"/>
      <c r="J36" s="63" t="s">
        <v>36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37</v>
      </c>
      <c r="B37" s="65"/>
      <c r="C37" s="66" t="s">
        <v>38</v>
      </c>
      <c r="D37" s="67"/>
      <c r="E37" s="67"/>
      <c r="F37" s="68"/>
      <c r="G37" s="64" t="s">
        <v>39</v>
      </c>
      <c r="H37" s="69"/>
      <c r="I37" s="66" t="s">
        <v>40</v>
      </c>
      <c r="J37" s="67"/>
      <c r="K37" s="67"/>
      <c r="L37" s="64" t="s">
        <v>41</v>
      </c>
      <c r="M37" s="69"/>
      <c r="N37" s="66" t="s">
        <v>42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43</v>
      </c>
      <c r="C38" s="20"/>
      <c r="D38" s="72" t="s">
        <v>44</v>
      </c>
      <c r="E38" s="73">
        <f>SUMIF(Rozpocet!O5:O36,8,Rozpocet!I5:I36)</f>
        <v>0</v>
      </c>
      <c r="F38" s="74"/>
      <c r="G38" s="70">
        <v>8</v>
      </c>
      <c r="H38" s="75" t="s">
        <v>45</v>
      </c>
      <c r="I38" s="36"/>
      <c r="J38" s="76">
        <v>0</v>
      </c>
      <c r="K38" s="77"/>
      <c r="L38" s="70">
        <v>13</v>
      </c>
      <c r="M38" s="34" t="s">
        <v>46</v>
      </c>
      <c r="N38" s="39"/>
      <c r="O38" s="39"/>
      <c r="P38" s="78">
        <f>M49</f>
        <v>21</v>
      </c>
      <c r="Q38" s="79" t="s">
        <v>47</v>
      </c>
      <c r="R38" s="73">
        <v>0</v>
      </c>
      <c r="S38" s="74"/>
    </row>
    <row r="39" spans="1:19" ht="20.25" customHeight="1">
      <c r="A39" s="70">
        <v>2</v>
      </c>
      <c r="B39" s="80"/>
      <c r="C39" s="29"/>
      <c r="D39" s="72" t="s">
        <v>48</v>
      </c>
      <c r="E39" s="73">
        <f>SUMIF(Rozpocet!O10:O36,4,Rozpocet!I10:I36)</f>
        <v>0</v>
      </c>
      <c r="F39" s="74"/>
      <c r="G39" s="70">
        <v>9</v>
      </c>
      <c r="H39" s="17" t="s">
        <v>49</v>
      </c>
      <c r="I39" s="72"/>
      <c r="J39" s="76">
        <v>0</v>
      </c>
      <c r="K39" s="77"/>
      <c r="L39" s="70">
        <v>14</v>
      </c>
      <c r="M39" s="34" t="s">
        <v>50</v>
      </c>
      <c r="N39" s="39"/>
      <c r="O39" s="39"/>
      <c r="P39" s="78">
        <f>M49</f>
        <v>21</v>
      </c>
      <c r="Q39" s="79" t="s">
        <v>47</v>
      </c>
      <c r="R39" s="73">
        <v>0</v>
      </c>
      <c r="S39" s="74"/>
    </row>
    <row r="40" spans="1:19" ht="20.25" customHeight="1">
      <c r="A40" s="70">
        <v>3</v>
      </c>
      <c r="B40" s="71" t="s">
        <v>51</v>
      </c>
      <c r="C40" s="20"/>
      <c r="D40" s="72" t="s">
        <v>44</v>
      </c>
      <c r="E40" s="73">
        <f>SUMIF(Rozpocet!O11:O36,32,Rozpocet!I11:I36)</f>
        <v>0</v>
      </c>
      <c r="F40" s="74"/>
      <c r="G40" s="70">
        <v>10</v>
      </c>
      <c r="H40" s="75" t="s">
        <v>52</v>
      </c>
      <c r="I40" s="36"/>
      <c r="J40" s="76">
        <v>0</v>
      </c>
      <c r="K40" s="77"/>
      <c r="L40" s="70">
        <v>15</v>
      </c>
      <c r="M40" s="34" t="s">
        <v>53</v>
      </c>
      <c r="N40" s="39"/>
      <c r="O40" s="39"/>
      <c r="P40" s="78">
        <f>M49</f>
        <v>21</v>
      </c>
      <c r="Q40" s="79" t="s">
        <v>47</v>
      </c>
      <c r="R40" s="73">
        <v>0</v>
      </c>
      <c r="S40" s="74"/>
    </row>
    <row r="41" spans="1:19" ht="20.25" customHeight="1">
      <c r="A41" s="70">
        <v>4</v>
      </c>
      <c r="B41" s="80"/>
      <c r="C41" s="29"/>
      <c r="D41" s="72" t="s">
        <v>48</v>
      </c>
      <c r="E41" s="73">
        <f>SUMIF(Rozpocet!O12:O36,16,Rozpocet!I12:I36)+SUMIF(Rozpocet!O12:O36,128,Rozpocet!I12:I36)</f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54</v>
      </c>
      <c r="N41" s="39"/>
      <c r="O41" s="39"/>
      <c r="P41" s="78">
        <f>M49</f>
        <v>21</v>
      </c>
      <c r="Q41" s="79" t="s">
        <v>47</v>
      </c>
      <c r="R41" s="73">
        <v>0</v>
      </c>
      <c r="S41" s="74"/>
    </row>
    <row r="42" spans="1:19" ht="20.25" customHeight="1">
      <c r="A42" s="70">
        <v>5</v>
      </c>
      <c r="B42" s="71" t="s">
        <v>55</v>
      </c>
      <c r="C42" s="20"/>
      <c r="D42" s="72" t="s">
        <v>44</v>
      </c>
      <c r="E42" s="73">
        <f>SUMIF(Rozpocet!O13:O36,256,Rozpocet!I13:I36)</f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56</v>
      </c>
      <c r="N42" s="39"/>
      <c r="O42" s="39"/>
      <c r="P42" s="78">
        <f>M49</f>
        <v>21</v>
      </c>
      <c r="Q42" s="79" t="s">
        <v>47</v>
      </c>
      <c r="R42" s="73">
        <v>0</v>
      </c>
      <c r="S42" s="74"/>
    </row>
    <row r="43" spans="1:19" ht="20.25" customHeight="1">
      <c r="A43" s="70">
        <v>6</v>
      </c>
      <c r="B43" s="80"/>
      <c r="C43" s="29"/>
      <c r="D43" s="72" t="s">
        <v>48</v>
      </c>
      <c r="E43" s="73">
        <f>SUMIF(Rozpocet!O14:O36,64,Rozpocet!I14:I36)</f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57</v>
      </c>
      <c r="N43" s="39"/>
      <c r="O43" s="39"/>
      <c r="P43" s="39"/>
      <c r="Q43" s="36"/>
      <c r="R43" s="73">
        <f>SUMIF(Rozpocet!O14:O36,1024,Rozpocet!I14:I36)</f>
        <v>0</v>
      </c>
      <c r="S43" s="74"/>
    </row>
    <row r="44" spans="1:19" ht="20.25" customHeight="1">
      <c r="A44" s="70">
        <v>7</v>
      </c>
      <c r="B44" s="83" t="s">
        <v>58</v>
      </c>
      <c r="C44" s="39"/>
      <c r="D44" s="36"/>
      <c r="E44" s="84">
        <f>Rozpocet!I104</f>
        <v>0</v>
      </c>
      <c r="F44" s="48"/>
      <c r="G44" s="70">
        <v>12</v>
      </c>
      <c r="H44" s="83" t="s">
        <v>59</v>
      </c>
      <c r="I44" s="36"/>
      <c r="J44" s="85">
        <f>SUM(J38:J41)</f>
        <v>0</v>
      </c>
      <c r="K44" s="86"/>
      <c r="L44" s="70">
        <v>19</v>
      </c>
      <c r="M44" s="71" t="s">
        <v>60</v>
      </c>
      <c r="N44" s="19"/>
      <c r="O44" s="19"/>
      <c r="P44" s="19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61</v>
      </c>
      <c r="C45" s="90"/>
      <c r="D45" s="91"/>
      <c r="E45" s="92">
        <f>SUMIF(Rozpocet!O14:O36,512,Rozpocet!I14:I36)</f>
        <v>0</v>
      </c>
      <c r="F45" s="44"/>
      <c r="G45" s="88">
        <v>21</v>
      </c>
      <c r="H45" s="89" t="s">
        <v>62</v>
      </c>
      <c r="I45" s="91"/>
      <c r="J45" s="93">
        <v>0</v>
      </c>
      <c r="K45" s="94">
        <f>M49</f>
        <v>21</v>
      </c>
      <c r="L45" s="88">
        <v>22</v>
      </c>
      <c r="M45" s="89" t="s">
        <v>63</v>
      </c>
      <c r="N45" s="90"/>
      <c r="O45" s="90"/>
      <c r="P45" s="90"/>
      <c r="Q45" s="91"/>
      <c r="R45" s="92">
        <f>SUMIF(Rozpocet!O14:O36,"&lt;4",Rozpocet!I14:I36)+SUMIF(Rozpocet!O14:O36,"&gt;1024",Rozpocet!I14:I36)</f>
        <v>0</v>
      </c>
      <c r="S45" s="44"/>
    </row>
    <row r="46" spans="1:19" ht="20.25" customHeight="1">
      <c r="A46" s="95" t="s">
        <v>20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4" t="s">
        <v>64</v>
      </c>
      <c r="M46" s="51"/>
      <c r="N46" s="66" t="s">
        <v>65</v>
      </c>
      <c r="O46" s="50"/>
      <c r="P46" s="50"/>
      <c r="Q46" s="50"/>
      <c r="R46" s="50"/>
      <c r="S46" s="53"/>
    </row>
    <row r="47" spans="1:19" ht="20.2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0">
        <v>23</v>
      </c>
      <c r="M47" s="75" t="s">
        <v>66</v>
      </c>
      <c r="N47" s="39"/>
      <c r="O47" s="39"/>
      <c r="P47" s="39"/>
      <c r="Q47" s="74"/>
      <c r="R47" s="84">
        <f>ROUND(E44+J44+R44+E45+J45+R45,2)</f>
        <v>0</v>
      </c>
      <c r="S47" s="48"/>
    </row>
    <row r="48" spans="1:19" ht="20.25" customHeight="1">
      <c r="A48" s="99" t="s">
        <v>67</v>
      </c>
      <c r="B48" s="28"/>
      <c r="C48" s="28"/>
      <c r="D48" s="28"/>
      <c r="E48" s="28"/>
      <c r="F48" s="29"/>
      <c r="G48" s="100" t="s">
        <v>68</v>
      </c>
      <c r="H48" s="28"/>
      <c r="I48" s="28"/>
      <c r="J48" s="28"/>
      <c r="K48" s="28"/>
      <c r="L48" s="70">
        <v>24</v>
      </c>
      <c r="M48" s="101">
        <v>15</v>
      </c>
      <c r="N48" s="29" t="s">
        <v>47</v>
      </c>
      <c r="O48" s="102"/>
      <c r="P48" s="39" t="s">
        <v>69</v>
      </c>
      <c r="Q48" s="36"/>
      <c r="R48" s="103">
        <f>ROUNDUP(O48*M48/100,1)</f>
        <v>0</v>
      </c>
      <c r="S48" s="104"/>
    </row>
    <row r="49" spans="1:19" ht="20.25" customHeight="1">
      <c r="A49" s="105" t="s">
        <v>18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0">
        <v>25</v>
      </c>
      <c r="M49" s="107">
        <v>21</v>
      </c>
      <c r="N49" s="36" t="s">
        <v>47</v>
      </c>
      <c r="O49" s="102">
        <f>R47</f>
        <v>0</v>
      </c>
      <c r="P49" s="39" t="s">
        <v>69</v>
      </c>
      <c r="Q49" s="36"/>
      <c r="R49" s="73">
        <f>ROUNDUP(O49*M49/100,1)</f>
        <v>0</v>
      </c>
      <c r="S49" s="74"/>
    </row>
    <row r="50" spans="1:19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8" t="s">
        <v>70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67</v>
      </c>
      <c r="B51" s="28"/>
      <c r="C51" s="28"/>
      <c r="D51" s="28"/>
      <c r="E51" s="28"/>
      <c r="F51" s="29"/>
      <c r="G51" s="100" t="s">
        <v>68</v>
      </c>
      <c r="H51" s="28"/>
      <c r="I51" s="28"/>
      <c r="J51" s="28"/>
      <c r="K51" s="28"/>
      <c r="L51" s="64" t="s">
        <v>71</v>
      </c>
      <c r="M51" s="51"/>
      <c r="N51" s="66" t="s">
        <v>72</v>
      </c>
      <c r="O51" s="50"/>
      <c r="P51" s="50"/>
      <c r="Q51" s="50"/>
      <c r="R51" s="112"/>
      <c r="S51" s="53"/>
    </row>
    <row r="52" spans="1:19" ht="20.25" customHeight="1">
      <c r="A52" s="105" t="s">
        <v>22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0">
        <v>27</v>
      </c>
      <c r="M52" s="75" t="s">
        <v>73</v>
      </c>
      <c r="N52" s="39"/>
      <c r="O52" s="39"/>
      <c r="P52" s="39"/>
      <c r="Q52" s="36"/>
      <c r="R52" s="73">
        <v>0</v>
      </c>
      <c r="S52" s="74"/>
    </row>
    <row r="53" spans="1:19" ht="20.2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0">
        <v>28</v>
      </c>
      <c r="M53" s="75" t="s">
        <v>74</v>
      </c>
      <c r="N53" s="39"/>
      <c r="O53" s="39"/>
      <c r="P53" s="39"/>
      <c r="Q53" s="36"/>
      <c r="R53" s="73">
        <v>0</v>
      </c>
      <c r="S53" s="74"/>
    </row>
    <row r="54" spans="1:19" ht="20.25" customHeight="1">
      <c r="A54" s="113" t="s">
        <v>67</v>
      </c>
      <c r="B54" s="43"/>
      <c r="C54" s="43"/>
      <c r="D54" s="43"/>
      <c r="E54" s="43"/>
      <c r="F54" s="114"/>
      <c r="G54" s="115" t="s">
        <v>68</v>
      </c>
      <c r="H54" s="43"/>
      <c r="I54" s="43"/>
      <c r="J54" s="43"/>
      <c r="K54" s="43"/>
      <c r="L54" s="88">
        <v>29</v>
      </c>
      <c r="M54" s="89" t="s">
        <v>75</v>
      </c>
      <c r="N54" s="90"/>
      <c r="O54" s="90"/>
      <c r="P54" s="90"/>
      <c r="Q54" s="91"/>
      <c r="R54" s="57">
        <v>0</v>
      </c>
      <c r="S54" s="116"/>
    </row>
  </sheetData>
  <sheetProtection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185</v>
      </c>
      <c r="B1" s="118"/>
      <c r="C1" s="118"/>
      <c r="D1" s="118"/>
      <c r="E1" s="118"/>
    </row>
    <row r="2" spans="1:5" ht="12" customHeight="1">
      <c r="A2" s="119" t="s">
        <v>76</v>
      </c>
      <c r="B2" s="120" t="str">
        <f>'Krycí list'!E5</f>
        <v>DOPRAVNÍ TERMINÁL HAVÍŘOV</v>
      </c>
      <c r="C2" s="121"/>
      <c r="D2" s="121"/>
      <c r="E2" s="121"/>
    </row>
    <row r="3" spans="1:5" ht="12" customHeight="1">
      <c r="A3" s="119" t="s">
        <v>77</v>
      </c>
      <c r="B3" s="120" t="str">
        <f>'Krycí list'!E7</f>
        <v>SO 01 - 900 INFORMAČNÍ SYSTÉM - ČD</v>
      </c>
      <c r="C3" s="122"/>
      <c r="D3" s="120"/>
      <c r="E3" s="123"/>
    </row>
    <row r="4" spans="1:5" ht="12" customHeight="1">
      <c r="A4" s="119" t="s">
        <v>78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79</v>
      </c>
      <c r="B5" s="120" t="str">
        <f>'Krycí list'!P5</f>
        <v>812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80</v>
      </c>
      <c r="B7" s="120" t="str">
        <f>'Krycí list'!E26</f>
        <v>MAGISTRÁT MĚSTA HAVÍŘOV</v>
      </c>
      <c r="C7" s="122"/>
      <c r="D7" s="120"/>
      <c r="E7" s="123"/>
    </row>
    <row r="8" spans="1:5" ht="12" customHeight="1">
      <c r="A8" s="120" t="s">
        <v>81</v>
      </c>
      <c r="B8" s="120" t="str">
        <f>'Krycí list'!E28</f>
        <v>Dle výběrového řízení</v>
      </c>
      <c r="C8" s="122"/>
      <c r="D8" s="120"/>
      <c r="E8" s="123"/>
    </row>
    <row r="9" spans="1:5" ht="12" customHeight="1">
      <c r="A9" s="120" t="s">
        <v>82</v>
      </c>
      <c r="B9" s="190" t="str">
        <f>'Krycí list'!O31</f>
        <v>28.2.2013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83</v>
      </c>
      <c r="B11" s="125" t="s">
        <v>84</v>
      </c>
      <c r="C11" s="126" t="s">
        <v>85</v>
      </c>
      <c r="D11" s="127" t="s">
        <v>86</v>
      </c>
      <c r="E11" s="126" t="s">
        <v>87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PSV</v>
      </c>
      <c r="B14" s="137" t="str">
        <f>Rozpocet!E14</f>
        <v>INFORMAČNÍ SYSTÉM</v>
      </c>
      <c r="C14" s="138">
        <f>Rozpocet!I104</f>
        <v>0</v>
      </c>
      <c r="D14" s="139" t="e">
        <f>Rozpocet!K14</f>
        <v>#REF!</v>
      </c>
      <c r="E14" s="139" t="e">
        <f>Rozpocet!M14</f>
        <v>#REF!</v>
      </c>
    </row>
    <row r="15" spans="2:5" s="141" customFormat="1" ht="12.75" customHeight="1">
      <c r="B15" s="142" t="s">
        <v>88</v>
      </c>
      <c r="C15" s="143">
        <f>C14</f>
        <v>0</v>
      </c>
      <c r="D15" s="144" t="e">
        <f>Rozpocet!#REF!</f>
        <v>#REF!</v>
      </c>
      <c r="E15" s="144" t="e">
        <f>Rozpocet!#REF!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W25" sqref="W25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10.8515625" style="2" customWidth="1"/>
    <col min="9" max="9" width="15.14062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7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</row>
    <row r="2" spans="1:16" ht="11.25" customHeight="1">
      <c r="A2" s="119" t="s">
        <v>76</v>
      </c>
      <c r="B2" s="120"/>
      <c r="C2" s="120" t="str">
        <f>'Krycí list'!E5</f>
        <v>DOPRAVNÍ TERMINÁL HAVÍŘOV</v>
      </c>
      <c r="D2" s="120"/>
      <c r="E2" s="120"/>
      <c r="F2" s="120"/>
      <c r="G2" s="120"/>
      <c r="H2" s="120"/>
      <c r="I2" s="120"/>
      <c r="J2" s="120"/>
      <c r="K2" s="120"/>
      <c r="L2" s="145"/>
      <c r="M2" s="145"/>
      <c r="N2" s="145"/>
      <c r="O2" s="146"/>
      <c r="P2" s="146"/>
    </row>
    <row r="3" spans="1:16" ht="11.25" customHeight="1">
      <c r="A3" s="119" t="s">
        <v>77</v>
      </c>
      <c r="B3" s="120"/>
      <c r="C3" s="120" t="str">
        <f>'Krycí list'!E7</f>
        <v>SO 01 - 900 INFORMAČNÍ SYSTÉM - ČD</v>
      </c>
      <c r="D3" s="120"/>
      <c r="E3" s="120"/>
      <c r="F3" s="120"/>
      <c r="G3" s="120"/>
      <c r="H3" s="120"/>
      <c r="I3" s="120"/>
      <c r="J3" s="120"/>
      <c r="K3" s="120"/>
      <c r="L3" s="145"/>
      <c r="M3" s="145"/>
      <c r="N3" s="145"/>
      <c r="O3" s="146"/>
      <c r="P3" s="146"/>
    </row>
    <row r="4" spans="1:16" ht="11.25" customHeight="1">
      <c r="A4" s="119" t="s">
        <v>78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5"/>
      <c r="M4" s="145"/>
      <c r="N4" s="145"/>
      <c r="O4" s="146"/>
      <c r="P4" s="146"/>
    </row>
    <row r="5" spans="1:16" ht="11.25" customHeight="1">
      <c r="A5" s="120" t="s">
        <v>89</v>
      </c>
      <c r="B5" s="120"/>
      <c r="C5" s="120" t="str">
        <f>'Krycí list'!P5</f>
        <v>812</v>
      </c>
      <c r="D5" s="120"/>
      <c r="E5" s="120"/>
      <c r="F5" s="120"/>
      <c r="G5" s="120"/>
      <c r="H5" s="120"/>
      <c r="I5" s="120"/>
      <c r="J5" s="120"/>
      <c r="K5" s="120"/>
      <c r="L5" s="145"/>
      <c r="M5" s="145"/>
      <c r="N5" s="145"/>
      <c r="O5" s="146"/>
      <c r="P5" s="146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5"/>
      <c r="M6" s="145"/>
      <c r="N6" s="145"/>
      <c r="O6" s="146"/>
      <c r="P6" s="146"/>
    </row>
    <row r="7" spans="1:16" ht="11.25" customHeight="1">
      <c r="A7" s="120" t="s">
        <v>80</v>
      </c>
      <c r="B7" s="120"/>
      <c r="C7" s="120" t="str">
        <f>'Krycí list'!E26</f>
        <v>MAGISTRÁT MĚSTA HAVÍŘOV</v>
      </c>
      <c r="D7" s="120"/>
      <c r="E7" s="120"/>
      <c r="F7" s="120"/>
      <c r="G7" s="120"/>
      <c r="H7" s="120"/>
      <c r="I7" s="120"/>
      <c r="J7" s="120"/>
      <c r="K7" s="120"/>
      <c r="L7" s="145"/>
      <c r="M7" s="145"/>
      <c r="N7" s="145"/>
      <c r="O7" s="146"/>
      <c r="P7" s="146"/>
    </row>
    <row r="8" spans="1:16" ht="11.25" customHeight="1">
      <c r="A8" s="120" t="s">
        <v>81</v>
      </c>
      <c r="B8" s="120"/>
      <c r="C8" s="120" t="str">
        <f>'Krycí list'!E28</f>
        <v>Dle výběrového řízení</v>
      </c>
      <c r="D8" s="120"/>
      <c r="E8" s="120"/>
      <c r="F8" s="120"/>
      <c r="G8" s="120"/>
      <c r="H8" s="120"/>
      <c r="I8" s="120"/>
      <c r="J8" s="120"/>
      <c r="K8" s="120"/>
      <c r="L8" s="145"/>
      <c r="M8" s="145"/>
      <c r="N8" s="145"/>
      <c r="O8" s="146"/>
      <c r="P8" s="146"/>
    </row>
    <row r="9" spans="1:16" ht="11.25" customHeight="1">
      <c r="A9" s="120" t="s">
        <v>82</v>
      </c>
      <c r="B9" s="120"/>
      <c r="C9" s="190" t="str">
        <f>'Krycí list'!O31</f>
        <v>28.2.2013</v>
      </c>
      <c r="D9" s="120"/>
      <c r="E9" s="120"/>
      <c r="F9" s="120"/>
      <c r="G9" s="120"/>
      <c r="H9" s="120"/>
      <c r="I9" s="120"/>
      <c r="J9" s="120"/>
      <c r="K9" s="120"/>
      <c r="L9" s="145"/>
      <c r="M9" s="145"/>
      <c r="N9" s="145"/>
      <c r="O9" s="146"/>
      <c r="P9" s="146"/>
    </row>
    <row r="10" spans="1:16" ht="5.2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146"/>
    </row>
    <row r="11" spans="1:16" ht="21.75" customHeight="1">
      <c r="A11" s="124" t="s">
        <v>90</v>
      </c>
      <c r="B11" s="125" t="s">
        <v>179</v>
      </c>
      <c r="C11" s="125" t="s">
        <v>180</v>
      </c>
      <c r="D11" s="125" t="s">
        <v>91</v>
      </c>
      <c r="E11" s="125" t="s">
        <v>84</v>
      </c>
      <c r="F11" s="125" t="s">
        <v>92</v>
      </c>
      <c r="G11" s="125" t="s">
        <v>93</v>
      </c>
      <c r="H11" s="125" t="s">
        <v>94</v>
      </c>
      <c r="I11" s="125" t="s">
        <v>85</v>
      </c>
      <c r="J11" s="125" t="s">
        <v>95</v>
      </c>
      <c r="K11" s="125" t="s">
        <v>86</v>
      </c>
      <c r="L11" s="125" t="s">
        <v>96</v>
      </c>
      <c r="M11" s="125" t="s">
        <v>97</v>
      </c>
      <c r="N11" s="126" t="s">
        <v>184</v>
      </c>
      <c r="O11" s="147" t="s">
        <v>98</v>
      </c>
      <c r="P11" s="148" t="s">
        <v>99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/>
      <c r="O12" s="149">
        <v>11</v>
      </c>
      <c r="P12" s="150">
        <v>12</v>
      </c>
    </row>
    <row r="13" spans="1:16" ht="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51"/>
    </row>
    <row r="14" spans="1:16" s="135" customFormat="1" ht="12.75" customHeight="1">
      <c r="A14" s="153"/>
      <c r="B14" s="154" t="s">
        <v>64</v>
      </c>
      <c r="C14" s="153"/>
      <c r="D14" s="153" t="s">
        <v>51</v>
      </c>
      <c r="E14" s="153" t="s">
        <v>148</v>
      </c>
      <c r="F14" s="153"/>
      <c r="G14" s="153"/>
      <c r="H14" s="153"/>
      <c r="I14" s="178"/>
      <c r="J14" s="153"/>
      <c r="K14" s="155" t="e">
        <f>K19+#REF!+#REF!+#REF!</f>
        <v>#REF!</v>
      </c>
      <c r="L14" s="153"/>
      <c r="M14" s="155" t="e">
        <f>M19+#REF!+#REF!+#REF!</f>
        <v>#REF!</v>
      </c>
      <c r="N14" s="153"/>
      <c r="P14" s="137" t="s">
        <v>100</v>
      </c>
    </row>
    <row r="15" spans="1:16" s="135" customFormat="1" ht="12.75" customHeight="1">
      <c r="A15" s="163"/>
      <c r="B15" s="191" t="s">
        <v>181</v>
      </c>
      <c r="C15" s="164" t="s">
        <v>182</v>
      </c>
      <c r="D15" s="158" t="s">
        <v>151</v>
      </c>
      <c r="E15" s="159" t="s">
        <v>189</v>
      </c>
      <c r="F15" s="183" t="s">
        <v>149</v>
      </c>
      <c r="G15" s="175">
        <v>1</v>
      </c>
      <c r="H15" s="175"/>
      <c r="I15" s="179">
        <f>G15*H15</f>
        <v>0</v>
      </c>
      <c r="J15" s="167"/>
      <c r="K15" s="168"/>
      <c r="L15" s="167"/>
      <c r="M15" s="168"/>
      <c r="N15" s="182"/>
      <c r="P15" s="137"/>
    </row>
    <row r="16" spans="1:16" s="135" customFormat="1" ht="12.75" customHeight="1">
      <c r="A16" s="163"/>
      <c r="B16" s="161"/>
      <c r="C16" s="160"/>
      <c r="D16" s="158"/>
      <c r="E16" s="159" t="s">
        <v>190</v>
      </c>
      <c r="F16" s="183"/>
      <c r="G16" s="175"/>
      <c r="H16" s="175"/>
      <c r="I16" s="179"/>
      <c r="J16" s="167"/>
      <c r="K16" s="168"/>
      <c r="L16" s="167"/>
      <c r="M16" s="168"/>
      <c r="N16" s="167"/>
      <c r="P16" s="137"/>
    </row>
    <row r="17" spans="1:16" s="135" customFormat="1" ht="12.75" customHeight="1">
      <c r="A17" s="163"/>
      <c r="B17" s="161"/>
      <c r="C17" s="160"/>
      <c r="D17" s="158"/>
      <c r="E17" s="162" t="s">
        <v>195</v>
      </c>
      <c r="F17" s="183"/>
      <c r="G17" s="175"/>
      <c r="H17" s="175"/>
      <c r="I17" s="179"/>
      <c r="J17" s="167"/>
      <c r="K17" s="168"/>
      <c r="L17" s="167"/>
      <c r="M17" s="168"/>
      <c r="N17" s="167"/>
      <c r="P17" s="137"/>
    </row>
    <row r="18" spans="1:16" s="135" customFormat="1" ht="12.75" customHeight="1">
      <c r="A18" s="163"/>
      <c r="B18" s="161"/>
      <c r="C18" s="160"/>
      <c r="D18" s="158"/>
      <c r="E18" s="162" t="s">
        <v>107</v>
      </c>
      <c r="F18" s="183"/>
      <c r="G18" s="175"/>
      <c r="H18" s="175"/>
      <c r="I18" s="179"/>
      <c r="J18" s="167"/>
      <c r="K18" s="168"/>
      <c r="L18" s="167"/>
      <c r="M18" s="168"/>
      <c r="N18" s="167"/>
      <c r="P18" s="137"/>
    </row>
    <row r="19" spans="1:16" s="135" customFormat="1" ht="16.5" customHeight="1">
      <c r="A19" s="163"/>
      <c r="B19" s="191" t="s">
        <v>181</v>
      </c>
      <c r="C19" s="164" t="s">
        <v>182</v>
      </c>
      <c r="D19" s="158" t="s">
        <v>152</v>
      </c>
      <c r="E19" s="159" t="s">
        <v>103</v>
      </c>
      <c r="F19" s="183" t="s">
        <v>149</v>
      </c>
      <c r="G19" s="175">
        <v>2</v>
      </c>
      <c r="H19" s="175"/>
      <c r="I19" s="179">
        <f>G19*H19</f>
        <v>0</v>
      </c>
      <c r="J19" s="167"/>
      <c r="K19" s="168"/>
      <c r="L19" s="167"/>
      <c r="M19" s="168"/>
      <c r="N19" s="182"/>
      <c r="O19" s="182">
        <v>20</v>
      </c>
      <c r="P19" s="140" t="s">
        <v>101</v>
      </c>
    </row>
    <row r="20" spans="1:16" s="135" customFormat="1" ht="15" customHeight="1">
      <c r="A20" s="163"/>
      <c r="B20" s="157"/>
      <c r="C20" s="156"/>
      <c r="D20" s="158"/>
      <c r="E20" s="159" t="s">
        <v>108</v>
      </c>
      <c r="F20" s="183"/>
      <c r="G20" s="176"/>
      <c r="H20" s="176"/>
      <c r="I20" s="180"/>
      <c r="J20" s="169"/>
      <c r="K20" s="170"/>
      <c r="L20" s="169"/>
      <c r="M20" s="170"/>
      <c r="N20" s="169"/>
      <c r="P20" s="140"/>
    </row>
    <row r="21" spans="1:15" s="17" customFormat="1" ht="14.25" customHeight="1">
      <c r="A21" s="163"/>
      <c r="B21" s="163"/>
      <c r="C21" s="163"/>
      <c r="D21" s="158"/>
      <c r="E21" s="162" t="s">
        <v>102</v>
      </c>
      <c r="F21" s="183"/>
      <c r="G21" s="176"/>
      <c r="H21" s="176"/>
      <c r="I21" s="180"/>
      <c r="J21" s="171"/>
      <c r="K21" s="170"/>
      <c r="L21" s="171"/>
      <c r="M21" s="170"/>
      <c r="N21" s="172"/>
      <c r="O21" s="152"/>
    </row>
    <row r="22" spans="1:15" s="17" customFormat="1" ht="14.25" customHeight="1">
      <c r="A22" s="163"/>
      <c r="B22" s="163"/>
      <c r="C22" s="163"/>
      <c r="D22" s="158"/>
      <c r="E22" s="162" t="s">
        <v>195</v>
      </c>
      <c r="F22" s="183"/>
      <c r="G22" s="176"/>
      <c r="H22" s="176"/>
      <c r="I22" s="180"/>
      <c r="J22" s="171"/>
      <c r="K22" s="170"/>
      <c r="L22" s="171"/>
      <c r="M22" s="170"/>
      <c r="N22" s="172"/>
      <c r="O22" s="152"/>
    </row>
    <row r="23" spans="1:15" s="17" customFormat="1" ht="16.5" customHeight="1">
      <c r="A23" s="163"/>
      <c r="B23" s="191" t="s">
        <v>181</v>
      </c>
      <c r="C23" s="164" t="s">
        <v>182</v>
      </c>
      <c r="D23" s="158" t="s">
        <v>153</v>
      </c>
      <c r="E23" s="159" t="s">
        <v>103</v>
      </c>
      <c r="F23" s="183" t="s">
        <v>149</v>
      </c>
      <c r="G23" s="175">
        <v>1</v>
      </c>
      <c r="H23" s="175"/>
      <c r="I23" s="179">
        <f>G23*H23</f>
        <v>0</v>
      </c>
      <c r="J23" s="167"/>
      <c r="K23" s="168"/>
      <c r="L23" s="167"/>
      <c r="M23" s="168"/>
      <c r="N23" s="182"/>
      <c r="O23" s="152"/>
    </row>
    <row r="24" spans="1:15" s="17" customFormat="1" ht="15.75" customHeight="1">
      <c r="A24" s="163"/>
      <c r="B24" s="157"/>
      <c r="C24" s="156"/>
      <c r="D24" s="158"/>
      <c r="E24" s="159" t="s">
        <v>109</v>
      </c>
      <c r="F24" s="183"/>
      <c r="G24" s="176"/>
      <c r="H24" s="176"/>
      <c r="I24" s="180"/>
      <c r="J24" s="171"/>
      <c r="K24" s="170"/>
      <c r="L24" s="171"/>
      <c r="M24" s="170"/>
      <c r="N24" s="172"/>
      <c r="O24" s="152"/>
    </row>
    <row r="25" spans="1:15" s="17" customFormat="1" ht="14.25" customHeight="1">
      <c r="A25" s="163"/>
      <c r="B25" s="157"/>
      <c r="C25" s="156"/>
      <c r="D25" s="158"/>
      <c r="E25" s="159" t="s">
        <v>105</v>
      </c>
      <c r="F25" s="183"/>
      <c r="G25" s="176"/>
      <c r="H25" s="176"/>
      <c r="I25" s="180"/>
      <c r="J25" s="171"/>
      <c r="K25" s="170"/>
      <c r="L25" s="171"/>
      <c r="M25" s="170"/>
      <c r="N25" s="172"/>
      <c r="O25" s="152"/>
    </row>
    <row r="26" spans="1:15" s="17" customFormat="1" ht="14.25" customHeight="1">
      <c r="A26" s="163"/>
      <c r="B26" s="163"/>
      <c r="C26" s="163"/>
      <c r="D26" s="158"/>
      <c r="E26" s="162" t="s">
        <v>102</v>
      </c>
      <c r="F26" s="183"/>
      <c r="G26" s="176"/>
      <c r="H26" s="176"/>
      <c r="I26" s="180"/>
      <c r="J26" s="171"/>
      <c r="K26" s="170"/>
      <c r="L26" s="171"/>
      <c r="M26" s="170"/>
      <c r="N26" s="172"/>
      <c r="O26" s="152"/>
    </row>
    <row r="27" spans="1:15" s="17" customFormat="1" ht="14.25" customHeight="1">
      <c r="A27" s="163"/>
      <c r="B27" s="163"/>
      <c r="C27" s="163"/>
      <c r="D27" s="158"/>
      <c r="E27" s="162" t="s">
        <v>195</v>
      </c>
      <c r="F27" s="183"/>
      <c r="G27" s="176"/>
      <c r="H27" s="176"/>
      <c r="I27" s="180"/>
      <c r="J27" s="171"/>
      <c r="K27" s="170"/>
      <c r="L27" s="171"/>
      <c r="M27" s="170"/>
      <c r="N27" s="172"/>
      <c r="O27" s="152"/>
    </row>
    <row r="28" spans="1:15" s="17" customFormat="1" ht="14.25" customHeight="1">
      <c r="A28" s="163"/>
      <c r="B28" s="191" t="s">
        <v>181</v>
      </c>
      <c r="C28" s="164" t="s">
        <v>182</v>
      </c>
      <c r="D28" s="158" t="s">
        <v>154</v>
      </c>
      <c r="E28" s="159" t="s">
        <v>106</v>
      </c>
      <c r="F28" s="183" t="s">
        <v>149</v>
      </c>
      <c r="G28" s="175">
        <v>1</v>
      </c>
      <c r="H28" s="175"/>
      <c r="I28" s="179">
        <f>G28*H28</f>
        <v>0</v>
      </c>
      <c r="J28" s="167"/>
      <c r="K28" s="168"/>
      <c r="L28" s="167"/>
      <c r="M28" s="168"/>
      <c r="N28" s="182"/>
      <c r="O28" s="152"/>
    </row>
    <row r="29" spans="1:15" s="17" customFormat="1" ht="16.5" customHeight="1">
      <c r="A29" s="163"/>
      <c r="B29" s="163"/>
      <c r="C29" s="163"/>
      <c r="D29" s="158"/>
      <c r="E29" s="159" t="s">
        <v>110</v>
      </c>
      <c r="F29" s="183"/>
      <c r="G29" s="176"/>
      <c r="H29" s="176"/>
      <c r="I29" s="180"/>
      <c r="J29" s="171"/>
      <c r="K29" s="170"/>
      <c r="L29" s="171"/>
      <c r="M29" s="170"/>
      <c r="N29" s="172"/>
      <c r="O29" s="152"/>
    </row>
    <row r="30" spans="1:15" s="17" customFormat="1" ht="16.5" customHeight="1">
      <c r="A30" s="163"/>
      <c r="B30" s="163"/>
      <c r="C30" s="163"/>
      <c r="D30" s="158"/>
      <c r="E30" s="162" t="s">
        <v>195</v>
      </c>
      <c r="F30" s="183"/>
      <c r="G30" s="176"/>
      <c r="H30" s="176"/>
      <c r="I30" s="180"/>
      <c r="J30" s="171"/>
      <c r="K30" s="170"/>
      <c r="L30" s="171"/>
      <c r="M30" s="170"/>
      <c r="N30" s="172"/>
      <c r="O30" s="152"/>
    </row>
    <row r="31" spans="1:15" s="17" customFormat="1" ht="15.75" customHeight="1">
      <c r="A31" s="163"/>
      <c r="B31" s="191" t="s">
        <v>181</v>
      </c>
      <c r="C31" s="164" t="s">
        <v>182</v>
      </c>
      <c r="D31" s="158" t="s">
        <v>155</v>
      </c>
      <c r="E31" s="159" t="s">
        <v>111</v>
      </c>
      <c r="F31" s="183" t="s">
        <v>149</v>
      </c>
      <c r="G31" s="175">
        <v>2</v>
      </c>
      <c r="H31" s="175"/>
      <c r="I31" s="179">
        <f>G31*H31</f>
        <v>0</v>
      </c>
      <c r="J31" s="167"/>
      <c r="K31" s="168"/>
      <c r="L31" s="167"/>
      <c r="M31" s="168"/>
      <c r="N31" s="182"/>
      <c r="O31" s="152"/>
    </row>
    <row r="32" spans="1:15" s="17" customFormat="1" ht="15.75" customHeight="1">
      <c r="A32" s="163"/>
      <c r="B32" s="163"/>
      <c r="C32" s="163"/>
      <c r="D32" s="158"/>
      <c r="E32" s="162" t="s">
        <v>112</v>
      </c>
      <c r="F32" s="183"/>
      <c r="G32" s="176"/>
      <c r="H32" s="176"/>
      <c r="I32" s="180"/>
      <c r="J32" s="171"/>
      <c r="K32" s="170"/>
      <c r="L32" s="171"/>
      <c r="M32" s="170"/>
      <c r="N32" s="172"/>
      <c r="O32" s="152"/>
    </row>
    <row r="33" spans="1:15" s="17" customFormat="1" ht="15.75" customHeight="1">
      <c r="A33" s="163"/>
      <c r="B33" s="163"/>
      <c r="C33" s="163"/>
      <c r="D33" s="158"/>
      <c r="E33" s="162" t="s">
        <v>195</v>
      </c>
      <c r="F33" s="183"/>
      <c r="G33" s="176"/>
      <c r="H33" s="176"/>
      <c r="I33" s="180"/>
      <c r="J33" s="171"/>
      <c r="K33" s="170"/>
      <c r="L33" s="171"/>
      <c r="M33" s="170"/>
      <c r="N33" s="172"/>
      <c r="O33" s="152"/>
    </row>
    <row r="34" spans="1:15" s="17" customFormat="1" ht="17.25" customHeight="1">
      <c r="A34" s="163"/>
      <c r="B34" s="191" t="s">
        <v>181</v>
      </c>
      <c r="C34" s="164" t="s">
        <v>182</v>
      </c>
      <c r="D34" s="158" t="s">
        <v>156</v>
      </c>
      <c r="E34" s="159" t="s">
        <v>118</v>
      </c>
      <c r="F34" s="183" t="s">
        <v>149</v>
      </c>
      <c r="G34" s="175">
        <v>1</v>
      </c>
      <c r="H34" s="175"/>
      <c r="I34" s="179">
        <f>G34*H34</f>
        <v>0</v>
      </c>
      <c r="J34" s="167"/>
      <c r="K34" s="168"/>
      <c r="L34" s="167"/>
      <c r="M34" s="168"/>
      <c r="N34" s="182"/>
      <c r="O34" s="152"/>
    </row>
    <row r="35" spans="1:15" s="17" customFormat="1" ht="17.25" customHeight="1">
      <c r="A35" s="163"/>
      <c r="B35" s="191"/>
      <c r="C35" s="164"/>
      <c r="D35" s="158"/>
      <c r="E35" s="162" t="s">
        <v>195</v>
      </c>
      <c r="F35" s="183"/>
      <c r="G35" s="175"/>
      <c r="H35" s="175"/>
      <c r="I35" s="179"/>
      <c r="J35" s="167"/>
      <c r="K35" s="168"/>
      <c r="L35" s="167"/>
      <c r="M35" s="168"/>
      <c r="N35" s="182"/>
      <c r="O35" s="152"/>
    </row>
    <row r="36" spans="1:15" s="17" customFormat="1" ht="17.25" customHeight="1">
      <c r="A36" s="163"/>
      <c r="B36" s="191" t="s">
        <v>181</v>
      </c>
      <c r="C36" s="164" t="s">
        <v>182</v>
      </c>
      <c r="D36" s="158" t="s">
        <v>157</v>
      </c>
      <c r="E36" s="159" t="s">
        <v>119</v>
      </c>
      <c r="F36" s="183" t="s">
        <v>149</v>
      </c>
      <c r="G36" s="175">
        <v>1</v>
      </c>
      <c r="H36" s="175"/>
      <c r="I36" s="179">
        <f>G36*H36</f>
        <v>0</v>
      </c>
      <c r="J36" s="167"/>
      <c r="K36" s="168"/>
      <c r="L36" s="167"/>
      <c r="M36" s="168"/>
      <c r="N36" s="182"/>
      <c r="O36" s="152"/>
    </row>
    <row r="37" spans="1:15" s="17" customFormat="1" ht="17.25" customHeight="1">
      <c r="A37" s="163"/>
      <c r="B37" s="191"/>
      <c r="C37" s="164"/>
      <c r="D37" s="158"/>
      <c r="E37" s="162" t="s">
        <v>195</v>
      </c>
      <c r="F37" s="183"/>
      <c r="G37" s="175"/>
      <c r="H37" s="175"/>
      <c r="I37" s="179"/>
      <c r="J37" s="167"/>
      <c r="K37" s="168"/>
      <c r="L37" s="167"/>
      <c r="M37" s="168"/>
      <c r="N37" s="182"/>
      <c r="O37" s="152"/>
    </row>
    <row r="38" spans="1:14" ht="18.75" customHeight="1">
      <c r="A38" s="163"/>
      <c r="B38" s="191" t="s">
        <v>181</v>
      </c>
      <c r="C38" s="164" t="s">
        <v>182</v>
      </c>
      <c r="D38" s="158" t="s">
        <v>158</v>
      </c>
      <c r="E38" s="159" t="s">
        <v>120</v>
      </c>
      <c r="F38" s="183" t="s">
        <v>149</v>
      </c>
      <c r="G38" s="175">
        <v>1</v>
      </c>
      <c r="H38" s="175"/>
      <c r="I38" s="179">
        <f>G38*H38</f>
        <v>0</v>
      </c>
      <c r="J38" s="167"/>
      <c r="K38" s="168"/>
      <c r="L38" s="167"/>
      <c r="M38" s="168"/>
      <c r="N38" s="182"/>
    </row>
    <row r="39" spans="1:14" ht="18.75" customHeight="1">
      <c r="A39" s="163"/>
      <c r="B39" s="191"/>
      <c r="C39" s="164"/>
      <c r="D39" s="158"/>
      <c r="E39" s="162" t="s">
        <v>195</v>
      </c>
      <c r="F39" s="183"/>
      <c r="G39" s="175"/>
      <c r="H39" s="175"/>
      <c r="I39" s="179"/>
      <c r="J39" s="167"/>
      <c r="K39" s="168"/>
      <c r="L39" s="167"/>
      <c r="M39" s="168"/>
      <c r="N39" s="182"/>
    </row>
    <row r="40" spans="1:14" ht="15" customHeight="1">
      <c r="A40" s="163"/>
      <c r="B40" s="191" t="s">
        <v>181</v>
      </c>
      <c r="C40" s="164" t="s">
        <v>182</v>
      </c>
      <c r="D40" s="158" t="s">
        <v>159</v>
      </c>
      <c r="E40" s="159" t="s">
        <v>121</v>
      </c>
      <c r="F40" s="183" t="s">
        <v>149</v>
      </c>
      <c r="G40" s="175">
        <v>1</v>
      </c>
      <c r="H40" s="175"/>
      <c r="I40" s="179">
        <f>G40*H40</f>
        <v>0</v>
      </c>
      <c r="J40" s="167"/>
      <c r="K40" s="168"/>
      <c r="L40" s="167"/>
      <c r="M40" s="168"/>
      <c r="N40" s="182"/>
    </row>
    <row r="41" spans="1:14" ht="14.25" customHeight="1">
      <c r="A41" s="163"/>
      <c r="B41" s="165"/>
      <c r="C41" s="165"/>
      <c r="D41" s="158"/>
      <c r="E41" s="159" t="s">
        <v>122</v>
      </c>
      <c r="F41" s="183"/>
      <c r="G41" s="177"/>
      <c r="H41" s="177"/>
      <c r="I41" s="181"/>
      <c r="J41" s="173"/>
      <c r="K41" s="173"/>
      <c r="L41" s="173"/>
      <c r="M41" s="173"/>
      <c r="N41" s="173"/>
    </row>
    <row r="42" spans="1:14" ht="14.25" customHeight="1">
      <c r="A42" s="163"/>
      <c r="B42" s="165"/>
      <c r="C42" s="165"/>
      <c r="D42" s="158"/>
      <c r="E42" s="162" t="s">
        <v>195</v>
      </c>
      <c r="F42" s="183"/>
      <c r="G42" s="177"/>
      <c r="H42" s="177"/>
      <c r="I42" s="181"/>
      <c r="J42" s="173"/>
      <c r="K42" s="173"/>
      <c r="L42" s="173"/>
      <c r="M42" s="173"/>
      <c r="N42" s="173"/>
    </row>
    <row r="43" spans="1:14" ht="15.75" customHeight="1">
      <c r="A43" s="163"/>
      <c r="B43" s="191" t="s">
        <v>181</v>
      </c>
      <c r="C43" s="164" t="s">
        <v>182</v>
      </c>
      <c r="D43" s="158" t="s">
        <v>160</v>
      </c>
      <c r="E43" s="159" t="s">
        <v>123</v>
      </c>
      <c r="F43" s="183" t="s">
        <v>149</v>
      </c>
      <c r="G43" s="175">
        <v>1</v>
      </c>
      <c r="H43" s="175"/>
      <c r="I43" s="179">
        <f>G43*H43</f>
        <v>0</v>
      </c>
      <c r="J43" s="167"/>
      <c r="K43" s="168"/>
      <c r="L43" s="167"/>
      <c r="M43" s="168"/>
      <c r="N43" s="182"/>
    </row>
    <row r="44" spans="1:14" ht="15.75" customHeight="1">
      <c r="A44" s="163"/>
      <c r="B44" s="191"/>
      <c r="C44" s="164"/>
      <c r="D44" s="158"/>
      <c r="E44" s="162" t="s">
        <v>195</v>
      </c>
      <c r="F44" s="183"/>
      <c r="G44" s="175"/>
      <c r="H44" s="175"/>
      <c r="I44" s="179"/>
      <c r="J44" s="167"/>
      <c r="K44" s="168"/>
      <c r="L44" s="167"/>
      <c r="M44" s="168"/>
      <c r="N44" s="182"/>
    </row>
    <row r="45" spans="1:14" ht="15.75" customHeight="1">
      <c r="A45" s="163"/>
      <c r="B45" s="191" t="s">
        <v>181</v>
      </c>
      <c r="C45" s="164" t="s">
        <v>182</v>
      </c>
      <c r="D45" s="158" t="s">
        <v>161</v>
      </c>
      <c r="E45" s="159" t="s">
        <v>191</v>
      </c>
      <c r="F45" s="183" t="s">
        <v>149</v>
      </c>
      <c r="G45" s="175">
        <v>1</v>
      </c>
      <c r="H45" s="175"/>
      <c r="I45" s="179">
        <f>G45*H45</f>
        <v>0</v>
      </c>
      <c r="J45" s="167"/>
      <c r="K45" s="168"/>
      <c r="L45" s="167"/>
      <c r="M45" s="168"/>
      <c r="N45" s="182"/>
    </row>
    <row r="46" spans="1:14" ht="15.75" customHeight="1">
      <c r="A46" s="163"/>
      <c r="B46" s="191"/>
      <c r="C46" s="164"/>
      <c r="D46" s="158"/>
      <c r="E46" s="162" t="s">
        <v>195</v>
      </c>
      <c r="F46" s="183"/>
      <c r="G46" s="175"/>
      <c r="H46" s="175"/>
      <c r="I46" s="179"/>
      <c r="J46" s="167"/>
      <c r="K46" s="168"/>
      <c r="L46" s="167"/>
      <c r="M46" s="168"/>
      <c r="N46" s="182"/>
    </row>
    <row r="47" spans="1:14" ht="14.25" customHeight="1">
      <c r="A47" s="163"/>
      <c r="B47" s="191" t="s">
        <v>181</v>
      </c>
      <c r="C47" s="164" t="s">
        <v>182</v>
      </c>
      <c r="D47" s="158" t="s">
        <v>162</v>
      </c>
      <c r="E47" s="159" t="s">
        <v>130</v>
      </c>
      <c r="F47" s="183" t="s">
        <v>149</v>
      </c>
      <c r="G47" s="175">
        <v>1</v>
      </c>
      <c r="H47" s="175"/>
      <c r="I47" s="179">
        <f>G47*H47</f>
        <v>0</v>
      </c>
      <c r="J47" s="167"/>
      <c r="K47" s="168"/>
      <c r="L47" s="167"/>
      <c r="M47" s="168"/>
      <c r="N47" s="182"/>
    </row>
    <row r="48" spans="1:14" ht="14.25" customHeight="1">
      <c r="A48" s="163"/>
      <c r="B48" s="191"/>
      <c r="C48" s="164"/>
      <c r="D48" s="158"/>
      <c r="E48" s="162" t="s">
        <v>195</v>
      </c>
      <c r="F48" s="183"/>
      <c r="G48" s="175"/>
      <c r="H48" s="175"/>
      <c r="I48" s="179"/>
      <c r="J48" s="167"/>
      <c r="K48" s="168"/>
      <c r="L48" s="167"/>
      <c r="M48" s="168"/>
      <c r="N48" s="182"/>
    </row>
    <row r="49" spans="1:14" ht="15" customHeight="1">
      <c r="A49" s="163"/>
      <c r="B49" s="191" t="s">
        <v>181</v>
      </c>
      <c r="C49" s="164" t="s">
        <v>182</v>
      </c>
      <c r="D49" s="158" t="s">
        <v>163</v>
      </c>
      <c r="E49" s="159" t="s">
        <v>131</v>
      </c>
      <c r="F49" s="183" t="s">
        <v>149</v>
      </c>
      <c r="G49" s="175">
        <v>1</v>
      </c>
      <c r="H49" s="175"/>
      <c r="I49" s="179">
        <f>G49*H49</f>
        <v>0</v>
      </c>
      <c r="J49" s="167"/>
      <c r="K49" s="168"/>
      <c r="L49" s="167"/>
      <c r="M49" s="168"/>
      <c r="N49" s="182"/>
    </row>
    <row r="50" spans="1:14" ht="15" customHeight="1">
      <c r="A50" s="163"/>
      <c r="B50" s="165"/>
      <c r="C50" s="165"/>
      <c r="D50" s="158"/>
      <c r="E50" s="159" t="s">
        <v>124</v>
      </c>
      <c r="F50" s="183"/>
      <c r="G50" s="177"/>
      <c r="H50" s="177"/>
      <c r="I50" s="181"/>
      <c r="J50" s="173"/>
      <c r="K50" s="173"/>
      <c r="L50" s="173"/>
      <c r="M50" s="173"/>
      <c r="N50" s="173"/>
    </row>
    <row r="51" spans="1:14" ht="17.25" customHeight="1">
      <c r="A51" s="163"/>
      <c r="B51" s="165"/>
      <c r="C51" s="165"/>
      <c r="D51" s="158"/>
      <c r="E51" s="159" t="s">
        <v>125</v>
      </c>
      <c r="F51" s="183"/>
      <c r="G51" s="177"/>
      <c r="H51" s="177"/>
      <c r="I51" s="181"/>
      <c r="J51" s="173"/>
      <c r="K51" s="173"/>
      <c r="L51" s="173"/>
      <c r="M51" s="173"/>
      <c r="N51" s="173"/>
    </row>
    <row r="52" spans="1:14" ht="14.25" customHeight="1">
      <c r="A52" s="163"/>
      <c r="B52" s="165"/>
      <c r="C52" s="165"/>
      <c r="D52" s="158"/>
      <c r="E52" s="159" t="s">
        <v>126</v>
      </c>
      <c r="F52" s="183"/>
      <c r="G52" s="177"/>
      <c r="H52" s="177"/>
      <c r="I52" s="181"/>
      <c r="J52" s="173"/>
      <c r="K52" s="173"/>
      <c r="L52" s="173"/>
      <c r="M52" s="173"/>
      <c r="N52" s="173"/>
    </row>
    <row r="53" spans="1:14" ht="14.25" customHeight="1">
      <c r="A53" s="163"/>
      <c r="B53" s="165"/>
      <c r="C53" s="165"/>
      <c r="D53" s="158"/>
      <c r="E53" s="162" t="s">
        <v>195</v>
      </c>
      <c r="F53" s="183"/>
      <c r="G53" s="177"/>
      <c r="H53" s="177"/>
      <c r="I53" s="181"/>
      <c r="J53" s="173"/>
      <c r="K53" s="173"/>
      <c r="L53" s="173"/>
      <c r="M53" s="173"/>
      <c r="N53" s="173"/>
    </row>
    <row r="54" spans="1:14" ht="15.75" customHeight="1">
      <c r="A54" s="163"/>
      <c r="B54" s="191" t="s">
        <v>181</v>
      </c>
      <c r="C54" s="164" t="s">
        <v>182</v>
      </c>
      <c r="D54" s="158" t="s">
        <v>164</v>
      </c>
      <c r="E54" s="159" t="s">
        <v>132</v>
      </c>
      <c r="F54" s="183" t="s">
        <v>149</v>
      </c>
      <c r="G54" s="175">
        <v>1</v>
      </c>
      <c r="H54" s="175"/>
      <c r="I54" s="179">
        <f>G54*H54</f>
        <v>0</v>
      </c>
      <c r="J54" s="167"/>
      <c r="K54" s="168"/>
      <c r="L54" s="167"/>
      <c r="M54" s="168"/>
      <c r="N54" s="182"/>
    </row>
    <row r="55" spans="1:14" ht="15.75" customHeight="1">
      <c r="A55" s="163"/>
      <c r="B55" s="191"/>
      <c r="C55" s="164"/>
      <c r="D55" s="158"/>
      <c r="E55" s="162" t="s">
        <v>195</v>
      </c>
      <c r="F55" s="183"/>
      <c r="G55" s="175"/>
      <c r="H55" s="175"/>
      <c r="I55" s="179"/>
      <c r="J55" s="167"/>
      <c r="K55" s="168"/>
      <c r="L55" s="167"/>
      <c r="M55" s="168"/>
      <c r="N55" s="182"/>
    </row>
    <row r="56" spans="1:14" ht="15" customHeight="1">
      <c r="A56" s="163"/>
      <c r="B56" s="191" t="s">
        <v>181</v>
      </c>
      <c r="C56" s="164" t="s">
        <v>182</v>
      </c>
      <c r="D56" s="158" t="s">
        <v>165</v>
      </c>
      <c r="E56" s="159" t="s">
        <v>192</v>
      </c>
      <c r="F56" s="183" t="s">
        <v>149</v>
      </c>
      <c r="G56" s="175">
        <v>1</v>
      </c>
      <c r="H56" s="175"/>
      <c r="I56" s="179">
        <f>G56*H56</f>
        <v>0</v>
      </c>
      <c r="J56" s="167"/>
      <c r="K56" s="168"/>
      <c r="L56" s="167"/>
      <c r="M56" s="168"/>
      <c r="N56" s="182"/>
    </row>
    <row r="57" spans="1:14" ht="15" customHeight="1">
      <c r="A57" s="163"/>
      <c r="B57" s="165"/>
      <c r="C57" s="165"/>
      <c r="D57" s="158"/>
      <c r="E57" s="162" t="s">
        <v>112</v>
      </c>
      <c r="F57" s="183"/>
      <c r="G57" s="177"/>
      <c r="H57" s="177"/>
      <c r="I57" s="181"/>
      <c r="J57" s="173"/>
      <c r="K57" s="173"/>
      <c r="L57" s="173"/>
      <c r="M57" s="173"/>
      <c r="N57" s="173"/>
    </row>
    <row r="58" spans="1:14" ht="15" customHeight="1">
      <c r="A58" s="163"/>
      <c r="B58" s="165"/>
      <c r="C58" s="165"/>
      <c r="D58" s="158"/>
      <c r="E58" s="162" t="s">
        <v>195</v>
      </c>
      <c r="F58" s="183"/>
      <c r="G58" s="177"/>
      <c r="H58" s="177"/>
      <c r="I58" s="181"/>
      <c r="J58" s="173"/>
      <c r="K58" s="173"/>
      <c r="L58" s="173"/>
      <c r="M58" s="173"/>
      <c r="N58" s="173"/>
    </row>
    <row r="59" spans="1:14" ht="14.25" customHeight="1">
      <c r="A59" s="163"/>
      <c r="B59" s="191" t="s">
        <v>181</v>
      </c>
      <c r="C59" s="164" t="s">
        <v>182</v>
      </c>
      <c r="D59" s="158" t="s">
        <v>166</v>
      </c>
      <c r="E59" s="159" t="s">
        <v>133</v>
      </c>
      <c r="F59" s="183" t="s">
        <v>149</v>
      </c>
      <c r="G59" s="175">
        <v>1</v>
      </c>
      <c r="H59" s="175"/>
      <c r="I59" s="179">
        <f>G59*H59</f>
        <v>0</v>
      </c>
      <c r="J59" s="167"/>
      <c r="K59" s="168"/>
      <c r="L59" s="167"/>
      <c r="M59" s="168"/>
      <c r="N59" s="182"/>
    </row>
    <row r="60" spans="1:14" ht="14.25" customHeight="1">
      <c r="A60" s="163"/>
      <c r="B60" s="191"/>
      <c r="C60" s="164"/>
      <c r="D60" s="158"/>
      <c r="E60" s="162" t="s">
        <v>195</v>
      </c>
      <c r="F60" s="183"/>
      <c r="G60" s="175"/>
      <c r="H60" s="175"/>
      <c r="I60" s="179"/>
      <c r="J60" s="167"/>
      <c r="K60" s="168"/>
      <c r="L60" s="167"/>
      <c r="M60" s="168"/>
      <c r="N60" s="182"/>
    </row>
    <row r="61" spans="1:14" ht="15.75" customHeight="1">
      <c r="A61" s="163"/>
      <c r="B61" s="191" t="s">
        <v>181</v>
      </c>
      <c r="C61" s="164" t="s">
        <v>182</v>
      </c>
      <c r="D61" s="158" t="s">
        <v>167</v>
      </c>
      <c r="E61" s="159" t="s">
        <v>193</v>
      </c>
      <c r="F61" s="183" t="s">
        <v>149</v>
      </c>
      <c r="G61" s="175">
        <v>1</v>
      </c>
      <c r="H61" s="175"/>
      <c r="I61" s="179">
        <f>G61*H61</f>
        <v>0</v>
      </c>
      <c r="J61" s="167"/>
      <c r="K61" s="168"/>
      <c r="L61" s="167"/>
      <c r="M61" s="168"/>
      <c r="N61" s="182"/>
    </row>
    <row r="62" spans="1:14" ht="15" customHeight="1">
      <c r="A62" s="163"/>
      <c r="B62" s="165"/>
      <c r="C62" s="165"/>
      <c r="D62" s="158"/>
      <c r="E62" s="159" t="s">
        <v>113</v>
      </c>
      <c r="F62" s="183"/>
      <c r="G62" s="177"/>
      <c r="H62" s="177"/>
      <c r="I62" s="181"/>
      <c r="J62" s="173"/>
      <c r="K62" s="173"/>
      <c r="L62" s="173"/>
      <c r="M62" s="173"/>
      <c r="N62" s="173"/>
    </row>
    <row r="63" spans="1:14" ht="16.5" customHeight="1">
      <c r="A63" s="163"/>
      <c r="B63" s="165"/>
      <c r="C63" s="165"/>
      <c r="D63" s="158"/>
      <c r="E63" s="159" t="s">
        <v>114</v>
      </c>
      <c r="F63" s="183"/>
      <c r="G63" s="177"/>
      <c r="H63" s="177"/>
      <c r="I63" s="181"/>
      <c r="J63" s="173"/>
      <c r="K63" s="173"/>
      <c r="L63" s="173"/>
      <c r="M63" s="173"/>
      <c r="N63" s="173"/>
    </row>
    <row r="64" spans="1:14" ht="16.5" customHeight="1">
      <c r="A64" s="163"/>
      <c r="B64" s="165"/>
      <c r="C64" s="165"/>
      <c r="D64" s="158"/>
      <c r="E64" s="159" t="s">
        <v>115</v>
      </c>
      <c r="F64" s="183"/>
      <c r="G64" s="177"/>
      <c r="H64" s="177"/>
      <c r="I64" s="181"/>
      <c r="J64" s="173"/>
      <c r="K64" s="173"/>
      <c r="L64" s="173"/>
      <c r="M64" s="173"/>
      <c r="N64" s="173"/>
    </row>
    <row r="65" spans="1:14" ht="16.5" customHeight="1">
      <c r="A65" s="163"/>
      <c r="B65" s="165"/>
      <c r="C65" s="165"/>
      <c r="D65" s="158"/>
      <c r="E65" s="162" t="s">
        <v>195</v>
      </c>
      <c r="F65" s="183"/>
      <c r="G65" s="177"/>
      <c r="H65" s="177"/>
      <c r="I65" s="181"/>
      <c r="J65" s="173"/>
      <c r="K65" s="173"/>
      <c r="L65" s="173"/>
      <c r="M65" s="173"/>
      <c r="N65" s="173"/>
    </row>
    <row r="66" spans="1:14" ht="15" customHeight="1">
      <c r="A66" s="163"/>
      <c r="B66" s="191" t="s">
        <v>181</v>
      </c>
      <c r="C66" s="164" t="s">
        <v>182</v>
      </c>
      <c r="D66" s="158" t="s">
        <v>168</v>
      </c>
      <c r="E66" s="159" t="s">
        <v>134</v>
      </c>
      <c r="F66" s="183" t="s">
        <v>149</v>
      </c>
      <c r="G66" s="175">
        <v>1</v>
      </c>
      <c r="H66" s="175"/>
      <c r="I66" s="179">
        <f>G66*H66</f>
        <v>0</v>
      </c>
      <c r="J66" s="167"/>
      <c r="K66" s="168"/>
      <c r="L66" s="167"/>
      <c r="M66" s="168"/>
      <c r="N66" s="182"/>
    </row>
    <row r="67" spans="1:14" ht="15.75" customHeight="1">
      <c r="A67" s="163"/>
      <c r="B67" s="165"/>
      <c r="C67" s="165"/>
      <c r="D67" s="158"/>
      <c r="E67" s="159" t="s">
        <v>128</v>
      </c>
      <c r="F67" s="183"/>
      <c r="G67" s="177"/>
      <c r="H67" s="177"/>
      <c r="I67" s="181"/>
      <c r="J67" s="173"/>
      <c r="K67" s="173"/>
      <c r="L67" s="173"/>
      <c r="M67" s="173"/>
      <c r="N67" s="173"/>
    </row>
    <row r="68" spans="1:14" ht="16.5" customHeight="1">
      <c r="A68" s="163"/>
      <c r="B68" s="165"/>
      <c r="C68" s="165"/>
      <c r="D68" s="158"/>
      <c r="E68" s="159" t="s">
        <v>125</v>
      </c>
      <c r="F68" s="183"/>
      <c r="G68" s="177"/>
      <c r="H68" s="177"/>
      <c r="I68" s="181"/>
      <c r="J68" s="173"/>
      <c r="K68" s="173"/>
      <c r="L68" s="173"/>
      <c r="M68" s="173"/>
      <c r="N68" s="173"/>
    </row>
    <row r="69" spans="1:14" ht="15" customHeight="1">
      <c r="A69" s="163"/>
      <c r="B69" s="165"/>
      <c r="C69" s="165"/>
      <c r="D69" s="158"/>
      <c r="E69" s="159" t="s">
        <v>126</v>
      </c>
      <c r="F69" s="183"/>
      <c r="G69" s="177"/>
      <c r="H69" s="177"/>
      <c r="I69" s="181"/>
      <c r="J69" s="173"/>
      <c r="K69" s="173"/>
      <c r="L69" s="173"/>
      <c r="M69" s="173"/>
      <c r="N69" s="173"/>
    </row>
    <row r="70" spans="1:14" ht="16.5" customHeight="1">
      <c r="A70" s="163"/>
      <c r="B70" s="165"/>
      <c r="C70" s="165"/>
      <c r="D70" s="158"/>
      <c r="E70" s="159" t="s">
        <v>127</v>
      </c>
      <c r="F70" s="183"/>
      <c r="G70" s="177"/>
      <c r="H70" s="177"/>
      <c r="I70" s="181"/>
      <c r="J70" s="173"/>
      <c r="K70" s="173"/>
      <c r="L70" s="173"/>
      <c r="M70" s="173"/>
      <c r="N70" s="173"/>
    </row>
    <row r="71" spans="1:14" ht="16.5" customHeight="1">
      <c r="A71" s="163"/>
      <c r="B71" s="165"/>
      <c r="C71" s="165"/>
      <c r="D71" s="158"/>
      <c r="E71" s="159" t="s">
        <v>129</v>
      </c>
      <c r="F71" s="183"/>
      <c r="G71" s="177"/>
      <c r="H71" s="177"/>
      <c r="I71" s="181"/>
      <c r="J71" s="173"/>
      <c r="K71" s="173"/>
      <c r="L71" s="173"/>
      <c r="M71" s="173"/>
      <c r="N71" s="173"/>
    </row>
    <row r="72" spans="1:14" ht="16.5" customHeight="1">
      <c r="A72" s="163"/>
      <c r="B72" s="165"/>
      <c r="C72" s="165"/>
      <c r="D72" s="158"/>
      <c r="E72" s="162" t="s">
        <v>195</v>
      </c>
      <c r="F72" s="183"/>
      <c r="G72" s="177"/>
      <c r="H72" s="177"/>
      <c r="I72" s="181"/>
      <c r="J72" s="173"/>
      <c r="K72" s="173"/>
      <c r="L72" s="173"/>
      <c r="M72" s="173"/>
      <c r="N72" s="173"/>
    </row>
    <row r="73" spans="1:14" ht="17.25" customHeight="1">
      <c r="A73" s="163"/>
      <c r="B73" s="191" t="s">
        <v>181</v>
      </c>
      <c r="C73" s="164" t="s">
        <v>182</v>
      </c>
      <c r="D73" s="158" t="s">
        <v>169</v>
      </c>
      <c r="E73" s="159" t="s">
        <v>136</v>
      </c>
      <c r="F73" s="183" t="s">
        <v>149</v>
      </c>
      <c r="G73" s="175">
        <v>1</v>
      </c>
      <c r="H73" s="175"/>
      <c r="I73" s="179">
        <f>G73*H73</f>
        <v>0</v>
      </c>
      <c r="J73" s="167"/>
      <c r="K73" s="168"/>
      <c r="L73" s="167"/>
      <c r="M73" s="168"/>
      <c r="N73" s="182"/>
    </row>
    <row r="74" spans="1:14" ht="17.25" customHeight="1">
      <c r="A74" s="163"/>
      <c r="B74" s="165"/>
      <c r="C74" s="165"/>
      <c r="D74" s="158"/>
      <c r="E74" s="159" t="s">
        <v>135</v>
      </c>
      <c r="F74" s="183"/>
      <c r="G74" s="177"/>
      <c r="H74" s="177"/>
      <c r="I74" s="181"/>
      <c r="J74" s="173"/>
      <c r="K74" s="173"/>
      <c r="L74" s="173"/>
      <c r="M74" s="173"/>
      <c r="N74" s="173"/>
    </row>
    <row r="75" spans="1:14" ht="17.25" customHeight="1">
      <c r="A75" s="163"/>
      <c r="B75" s="165"/>
      <c r="C75" s="165"/>
      <c r="D75" s="158"/>
      <c r="E75" s="162" t="s">
        <v>195</v>
      </c>
      <c r="F75" s="183"/>
      <c r="G75" s="177"/>
      <c r="H75" s="177"/>
      <c r="I75" s="181"/>
      <c r="J75" s="173"/>
      <c r="K75" s="173"/>
      <c r="L75" s="173"/>
      <c r="M75" s="173"/>
      <c r="N75" s="173"/>
    </row>
    <row r="76" spans="1:14" ht="21" customHeight="1">
      <c r="A76" s="163"/>
      <c r="B76" s="191" t="s">
        <v>181</v>
      </c>
      <c r="C76" s="164" t="s">
        <v>182</v>
      </c>
      <c r="D76" s="158" t="s">
        <v>170</v>
      </c>
      <c r="E76" s="159" t="s">
        <v>137</v>
      </c>
      <c r="F76" s="183" t="s">
        <v>149</v>
      </c>
      <c r="G76" s="175">
        <v>1</v>
      </c>
      <c r="H76" s="175"/>
      <c r="I76" s="179">
        <f>G76*H76</f>
        <v>0</v>
      </c>
      <c r="J76" s="167"/>
      <c r="K76" s="168"/>
      <c r="L76" s="167"/>
      <c r="M76" s="168"/>
      <c r="N76" s="182"/>
    </row>
    <row r="77" spans="1:14" ht="21" customHeight="1">
      <c r="A77" s="163"/>
      <c r="B77" s="191"/>
      <c r="C77" s="164"/>
      <c r="D77" s="158"/>
      <c r="E77" s="162" t="s">
        <v>195</v>
      </c>
      <c r="F77" s="183"/>
      <c r="G77" s="175"/>
      <c r="H77" s="175"/>
      <c r="I77" s="179"/>
      <c r="J77" s="167"/>
      <c r="K77" s="168"/>
      <c r="L77" s="167"/>
      <c r="M77" s="168"/>
      <c r="N77" s="182"/>
    </row>
    <row r="78" spans="1:14" ht="16.5" customHeight="1">
      <c r="A78" s="163"/>
      <c r="B78" s="191" t="s">
        <v>181</v>
      </c>
      <c r="C78" s="164" t="s">
        <v>182</v>
      </c>
      <c r="D78" s="158" t="s">
        <v>171</v>
      </c>
      <c r="E78" s="159" t="s">
        <v>138</v>
      </c>
      <c r="F78" s="183" t="s">
        <v>149</v>
      </c>
      <c r="G78" s="175">
        <v>1</v>
      </c>
      <c r="H78" s="175"/>
      <c r="I78" s="179">
        <f>G78*H78</f>
        <v>0</v>
      </c>
      <c r="J78" s="167"/>
      <c r="K78" s="168"/>
      <c r="L78" s="167"/>
      <c r="M78" s="168"/>
      <c r="N78" s="182"/>
    </row>
    <row r="79" spans="1:14" ht="16.5" customHeight="1">
      <c r="A79" s="163"/>
      <c r="B79" s="191"/>
      <c r="C79" s="164"/>
      <c r="D79" s="158"/>
      <c r="E79" s="162" t="s">
        <v>195</v>
      </c>
      <c r="F79" s="183"/>
      <c r="G79" s="175"/>
      <c r="H79" s="175"/>
      <c r="I79" s="179"/>
      <c r="J79" s="167"/>
      <c r="K79" s="168"/>
      <c r="L79" s="167"/>
      <c r="M79" s="168"/>
      <c r="N79" s="182"/>
    </row>
    <row r="80" spans="1:14" ht="15.75" customHeight="1">
      <c r="A80" s="163"/>
      <c r="B80" s="191" t="s">
        <v>181</v>
      </c>
      <c r="C80" s="164" t="s">
        <v>182</v>
      </c>
      <c r="D80" s="158" t="s">
        <v>172</v>
      </c>
      <c r="E80" s="159" t="s">
        <v>139</v>
      </c>
      <c r="F80" s="183" t="s">
        <v>149</v>
      </c>
      <c r="G80" s="175">
        <v>1</v>
      </c>
      <c r="H80" s="175"/>
      <c r="I80" s="179">
        <f>G80*H80</f>
        <v>0</v>
      </c>
      <c r="J80" s="167"/>
      <c r="K80" s="168"/>
      <c r="L80" s="167"/>
      <c r="M80" s="168"/>
      <c r="N80" s="182"/>
    </row>
    <row r="81" spans="1:14" ht="15.75" customHeight="1">
      <c r="A81" s="163"/>
      <c r="B81" s="191"/>
      <c r="C81" s="164"/>
      <c r="D81" s="158"/>
      <c r="E81" s="162" t="s">
        <v>195</v>
      </c>
      <c r="F81" s="183"/>
      <c r="G81" s="175"/>
      <c r="H81" s="175"/>
      <c r="I81" s="179"/>
      <c r="J81" s="167"/>
      <c r="K81" s="168"/>
      <c r="L81" s="167"/>
      <c r="M81" s="168"/>
      <c r="N81" s="182"/>
    </row>
    <row r="82" spans="1:14" ht="17.25" customHeight="1">
      <c r="A82" s="163"/>
      <c r="B82" s="191" t="s">
        <v>181</v>
      </c>
      <c r="C82" s="164" t="s">
        <v>182</v>
      </c>
      <c r="D82" s="158" t="s">
        <v>173</v>
      </c>
      <c r="E82" s="159" t="s">
        <v>140</v>
      </c>
      <c r="F82" s="183" t="s">
        <v>149</v>
      </c>
      <c r="G82" s="175">
        <v>1</v>
      </c>
      <c r="H82" s="175"/>
      <c r="I82" s="179">
        <f>G82*H82</f>
        <v>0</v>
      </c>
      <c r="J82" s="167"/>
      <c r="K82" s="168"/>
      <c r="L82" s="167"/>
      <c r="M82" s="168"/>
      <c r="N82" s="182"/>
    </row>
    <row r="83" spans="1:14" ht="14.25" customHeight="1">
      <c r="A83" s="163"/>
      <c r="B83" s="165"/>
      <c r="C83" s="165"/>
      <c r="D83" s="158"/>
      <c r="E83" s="159" t="s">
        <v>113</v>
      </c>
      <c r="F83" s="183"/>
      <c r="G83" s="177"/>
      <c r="H83" s="177"/>
      <c r="I83" s="181"/>
      <c r="J83" s="173"/>
      <c r="K83" s="173"/>
      <c r="L83" s="173"/>
      <c r="M83" s="173"/>
      <c r="N83" s="173"/>
    </row>
    <row r="84" spans="1:14" ht="13.5" customHeight="1">
      <c r="A84" s="163"/>
      <c r="B84" s="165"/>
      <c r="C84" s="165"/>
      <c r="D84" s="158"/>
      <c r="E84" s="159" t="s">
        <v>114</v>
      </c>
      <c r="F84" s="183"/>
      <c r="G84" s="177"/>
      <c r="H84" s="177"/>
      <c r="I84" s="181"/>
      <c r="J84" s="173"/>
      <c r="K84" s="173"/>
      <c r="L84" s="173"/>
      <c r="M84" s="173"/>
      <c r="N84" s="173"/>
    </row>
    <row r="85" spans="1:14" ht="15" customHeight="1">
      <c r="A85" s="163"/>
      <c r="B85" s="165"/>
      <c r="C85" s="165"/>
      <c r="D85" s="158"/>
      <c r="E85" s="159" t="s">
        <v>115</v>
      </c>
      <c r="F85" s="183"/>
      <c r="G85" s="177"/>
      <c r="H85" s="177"/>
      <c r="I85" s="181"/>
      <c r="J85" s="173"/>
      <c r="K85" s="173"/>
      <c r="L85" s="173"/>
      <c r="M85" s="173"/>
      <c r="N85" s="173"/>
    </row>
    <row r="86" spans="1:14" ht="15" customHeight="1">
      <c r="A86" s="163"/>
      <c r="B86" s="165"/>
      <c r="C86" s="165"/>
      <c r="D86" s="158"/>
      <c r="E86" s="159" t="s">
        <v>116</v>
      </c>
      <c r="F86" s="183"/>
      <c r="G86" s="177"/>
      <c r="H86" s="177"/>
      <c r="I86" s="181"/>
      <c r="J86" s="173"/>
      <c r="K86" s="173"/>
      <c r="L86" s="173"/>
      <c r="M86" s="173"/>
      <c r="N86" s="173"/>
    </row>
    <row r="87" spans="1:14" ht="14.25" customHeight="1">
      <c r="A87" s="163"/>
      <c r="B87" s="165"/>
      <c r="C87" s="165"/>
      <c r="D87" s="158"/>
      <c r="E87" s="159" t="s">
        <v>117</v>
      </c>
      <c r="F87" s="183"/>
      <c r="G87" s="177"/>
      <c r="H87" s="177"/>
      <c r="I87" s="181"/>
      <c r="J87" s="173"/>
      <c r="K87" s="173"/>
      <c r="L87" s="173"/>
      <c r="M87" s="173"/>
      <c r="N87" s="173"/>
    </row>
    <row r="88" spans="1:14" ht="14.25" customHeight="1">
      <c r="A88" s="163"/>
      <c r="B88" s="165"/>
      <c r="C88" s="165"/>
      <c r="D88" s="158"/>
      <c r="E88" s="162" t="s">
        <v>195</v>
      </c>
      <c r="F88" s="183"/>
      <c r="G88" s="177"/>
      <c r="H88" s="177"/>
      <c r="I88" s="181"/>
      <c r="J88" s="173"/>
      <c r="K88" s="173"/>
      <c r="L88" s="173"/>
      <c r="M88" s="173"/>
      <c r="N88" s="173"/>
    </row>
    <row r="89" spans="1:14" ht="15" customHeight="1">
      <c r="A89" s="163"/>
      <c r="B89" s="191" t="s">
        <v>181</v>
      </c>
      <c r="C89" s="164" t="s">
        <v>182</v>
      </c>
      <c r="D89" s="158" t="s">
        <v>174</v>
      </c>
      <c r="E89" s="159" t="s">
        <v>141</v>
      </c>
      <c r="F89" s="183" t="s">
        <v>149</v>
      </c>
      <c r="G89" s="175">
        <v>2</v>
      </c>
      <c r="H89" s="175"/>
      <c r="I89" s="179">
        <f>G89*H89</f>
        <v>0</v>
      </c>
      <c r="J89" s="167"/>
      <c r="K89" s="168"/>
      <c r="L89" s="167"/>
      <c r="M89" s="168"/>
      <c r="N89" s="182"/>
    </row>
    <row r="90" spans="1:14" ht="16.5" customHeight="1">
      <c r="A90" s="163"/>
      <c r="B90" s="165"/>
      <c r="C90" s="165"/>
      <c r="D90" s="158"/>
      <c r="E90" s="159" t="s">
        <v>104</v>
      </c>
      <c r="F90" s="183"/>
      <c r="G90" s="177"/>
      <c r="H90" s="177"/>
      <c r="I90" s="181"/>
      <c r="J90" s="173"/>
      <c r="K90" s="173"/>
      <c r="L90" s="173"/>
      <c r="M90" s="173"/>
      <c r="N90" s="173"/>
    </row>
    <row r="91" spans="1:14" ht="14.25" customHeight="1">
      <c r="A91" s="163"/>
      <c r="B91" s="165"/>
      <c r="C91" s="165"/>
      <c r="D91" s="158"/>
      <c r="E91" s="162" t="s">
        <v>194</v>
      </c>
      <c r="F91" s="183"/>
      <c r="G91" s="177"/>
      <c r="H91" s="177"/>
      <c r="I91" s="181"/>
      <c r="J91" s="173"/>
      <c r="K91" s="173"/>
      <c r="L91" s="173"/>
      <c r="M91" s="173"/>
      <c r="N91" s="173"/>
    </row>
    <row r="92" spans="1:14" ht="14.25" customHeight="1">
      <c r="A92" s="163"/>
      <c r="B92" s="165"/>
      <c r="C92" s="165"/>
      <c r="D92" s="158"/>
      <c r="E92" s="162" t="s">
        <v>195</v>
      </c>
      <c r="F92" s="183"/>
      <c r="G92" s="177"/>
      <c r="H92" s="177"/>
      <c r="I92" s="181"/>
      <c r="J92" s="173"/>
      <c r="K92" s="173"/>
      <c r="L92" s="173"/>
      <c r="M92" s="173"/>
      <c r="N92" s="173"/>
    </row>
    <row r="93" spans="1:14" ht="14.25" customHeight="1">
      <c r="A93" s="163"/>
      <c r="B93" s="157" t="s">
        <v>64</v>
      </c>
      <c r="C93" s="156"/>
      <c r="D93" s="158" t="s">
        <v>175</v>
      </c>
      <c r="E93" s="159" t="s">
        <v>142</v>
      </c>
      <c r="F93" s="183" t="s">
        <v>149</v>
      </c>
      <c r="G93" s="175">
        <v>1</v>
      </c>
      <c r="H93" s="175"/>
      <c r="I93" s="179">
        <f>G93*H93</f>
        <v>0</v>
      </c>
      <c r="J93" s="167"/>
      <c r="K93" s="168"/>
      <c r="L93" s="167"/>
      <c r="M93" s="168"/>
      <c r="N93" s="182"/>
    </row>
    <row r="94" spans="1:14" ht="14.25" customHeight="1">
      <c r="A94" s="163"/>
      <c r="B94" s="157"/>
      <c r="C94" s="156"/>
      <c r="D94" s="158"/>
      <c r="E94" s="162" t="s">
        <v>195</v>
      </c>
      <c r="F94" s="183"/>
      <c r="G94" s="175"/>
      <c r="H94" s="175"/>
      <c r="I94" s="179"/>
      <c r="J94" s="167"/>
      <c r="K94" s="168"/>
      <c r="L94" s="167"/>
      <c r="M94" s="168"/>
      <c r="N94" s="182"/>
    </row>
    <row r="95" spans="1:14" ht="16.5" customHeight="1">
      <c r="A95" s="163"/>
      <c r="B95" s="191" t="s">
        <v>181</v>
      </c>
      <c r="C95" s="164" t="s">
        <v>182</v>
      </c>
      <c r="D95" s="158" t="s">
        <v>176</v>
      </c>
      <c r="E95" s="159" t="s">
        <v>143</v>
      </c>
      <c r="F95" s="183" t="s">
        <v>149</v>
      </c>
      <c r="G95" s="175">
        <v>2</v>
      </c>
      <c r="H95" s="175"/>
      <c r="I95" s="179">
        <f>G95*H95</f>
        <v>0</v>
      </c>
      <c r="J95" s="167"/>
      <c r="K95" s="168"/>
      <c r="L95" s="167"/>
      <c r="M95" s="168"/>
      <c r="N95" s="182"/>
    </row>
    <row r="96" spans="1:14" ht="16.5" customHeight="1">
      <c r="A96" s="163"/>
      <c r="B96" s="191"/>
      <c r="C96" s="164"/>
      <c r="D96" s="158"/>
      <c r="E96" s="162" t="s">
        <v>195</v>
      </c>
      <c r="F96" s="183"/>
      <c r="G96" s="175"/>
      <c r="H96" s="175"/>
      <c r="I96" s="179"/>
      <c r="J96" s="167"/>
      <c r="K96" s="168"/>
      <c r="L96" s="167"/>
      <c r="M96" s="168"/>
      <c r="N96" s="182"/>
    </row>
    <row r="97" spans="1:14" ht="18" customHeight="1">
      <c r="A97" s="163"/>
      <c r="B97" s="191" t="s">
        <v>181</v>
      </c>
      <c r="C97" s="164" t="s">
        <v>182</v>
      </c>
      <c r="D97" s="158" t="s">
        <v>177</v>
      </c>
      <c r="E97" s="159" t="s">
        <v>144</v>
      </c>
      <c r="F97" s="183" t="s">
        <v>149</v>
      </c>
      <c r="G97" s="175">
        <v>2</v>
      </c>
      <c r="H97" s="175"/>
      <c r="I97" s="179">
        <f>G97*H97</f>
        <v>0</v>
      </c>
      <c r="J97" s="167"/>
      <c r="K97" s="168"/>
      <c r="L97" s="167"/>
      <c r="M97" s="168"/>
      <c r="N97" s="182"/>
    </row>
    <row r="98" spans="1:14" ht="18" customHeight="1">
      <c r="A98" s="163"/>
      <c r="B98" s="191"/>
      <c r="C98" s="164"/>
      <c r="D98" s="158"/>
      <c r="E98" s="162" t="s">
        <v>195</v>
      </c>
      <c r="F98" s="183"/>
      <c r="G98" s="175"/>
      <c r="H98" s="175"/>
      <c r="I98" s="179"/>
      <c r="J98" s="167"/>
      <c r="K98" s="168"/>
      <c r="L98" s="167"/>
      <c r="M98" s="168"/>
      <c r="N98" s="182"/>
    </row>
    <row r="99" spans="1:14" ht="19.5" customHeight="1">
      <c r="A99" s="163"/>
      <c r="B99" s="191" t="s">
        <v>181</v>
      </c>
      <c r="C99" s="164" t="s">
        <v>182</v>
      </c>
      <c r="D99" s="158" t="s">
        <v>178</v>
      </c>
      <c r="E99" s="159" t="s">
        <v>145</v>
      </c>
      <c r="F99" s="183" t="s">
        <v>149</v>
      </c>
      <c r="G99" s="175">
        <v>2</v>
      </c>
      <c r="H99" s="175"/>
      <c r="I99" s="179">
        <f>G99*H99</f>
        <v>0</v>
      </c>
      <c r="J99" s="167"/>
      <c r="K99" s="168"/>
      <c r="L99" s="167"/>
      <c r="M99" s="168"/>
      <c r="N99" s="182"/>
    </row>
    <row r="100" spans="1:14" ht="135" customHeight="1">
      <c r="A100" s="165"/>
      <c r="B100" s="165"/>
      <c r="C100" s="165"/>
      <c r="D100" s="165"/>
      <c r="E100" s="166" t="s">
        <v>188</v>
      </c>
      <c r="F100" s="183"/>
      <c r="G100" s="177"/>
      <c r="H100" s="177"/>
      <c r="I100" s="181"/>
      <c r="J100" s="173"/>
      <c r="K100" s="173"/>
      <c r="L100" s="173"/>
      <c r="M100" s="173"/>
      <c r="N100" s="173"/>
    </row>
    <row r="101" spans="1:14" ht="16.5" customHeight="1">
      <c r="A101" s="165"/>
      <c r="B101" s="165"/>
      <c r="C101" s="165"/>
      <c r="D101" s="165"/>
      <c r="E101" s="166"/>
      <c r="F101" s="183"/>
      <c r="G101" s="177"/>
      <c r="H101" s="177"/>
      <c r="I101" s="181"/>
      <c r="J101" s="173"/>
      <c r="K101" s="173"/>
      <c r="L101" s="173"/>
      <c r="M101" s="173"/>
      <c r="N101" s="173"/>
    </row>
    <row r="102" spans="1:14" ht="14.25" customHeight="1">
      <c r="A102" s="165"/>
      <c r="B102" s="165"/>
      <c r="C102" s="165"/>
      <c r="D102" s="165"/>
      <c r="E102" s="159" t="s">
        <v>146</v>
      </c>
      <c r="F102" s="183" t="s">
        <v>149</v>
      </c>
      <c r="G102" s="175">
        <v>1</v>
      </c>
      <c r="H102" s="175"/>
      <c r="I102" s="179">
        <f>G102*H102</f>
        <v>0</v>
      </c>
      <c r="J102" s="167"/>
      <c r="K102" s="168"/>
      <c r="L102" s="167"/>
      <c r="M102" s="168"/>
      <c r="N102" s="182"/>
    </row>
    <row r="103" spans="1:14" ht="15.75" customHeight="1">
      <c r="A103" s="165"/>
      <c r="B103" s="165"/>
      <c r="C103" s="165"/>
      <c r="D103" s="165"/>
      <c r="E103" s="165"/>
      <c r="F103" s="183"/>
      <c r="G103" s="177"/>
      <c r="H103" s="177"/>
      <c r="I103" s="181"/>
      <c r="J103" s="173"/>
      <c r="K103" s="173"/>
      <c r="L103" s="173"/>
      <c r="M103" s="173"/>
      <c r="N103" s="173"/>
    </row>
    <row r="104" spans="1:14" ht="15.75" customHeight="1">
      <c r="A104" s="165"/>
      <c r="B104" s="165"/>
      <c r="C104" s="165"/>
      <c r="D104" s="165"/>
      <c r="E104" s="184" t="s">
        <v>147</v>
      </c>
      <c r="F104" s="185"/>
      <c r="G104" s="186"/>
      <c r="H104" s="186"/>
      <c r="I104" s="187">
        <f>SUM(I14:I103)</f>
        <v>0</v>
      </c>
      <c r="J104" s="184"/>
      <c r="K104" s="184"/>
      <c r="L104" s="184"/>
      <c r="M104" s="184"/>
      <c r="N104" s="184"/>
    </row>
    <row r="105" spans="1:14" ht="11.25" customHeight="1">
      <c r="A105" s="165"/>
      <c r="B105" s="165"/>
      <c r="C105" s="165"/>
      <c r="D105" s="165"/>
      <c r="E105" s="165"/>
      <c r="F105" s="183"/>
      <c r="G105" s="177"/>
      <c r="H105" s="177"/>
      <c r="I105" s="181"/>
      <c r="J105" s="173"/>
      <c r="K105" s="173"/>
      <c r="L105" s="173"/>
      <c r="M105" s="173"/>
      <c r="N105" s="173"/>
    </row>
    <row r="106" spans="1:14" ht="11.25" customHeight="1">
      <c r="A106" s="165"/>
      <c r="B106" s="165"/>
      <c r="C106" s="165"/>
      <c r="D106" s="165"/>
      <c r="E106" s="165"/>
      <c r="F106" s="183"/>
      <c r="G106" s="177"/>
      <c r="H106" s="177"/>
      <c r="I106" s="181"/>
      <c r="J106" s="173"/>
      <c r="K106" s="173"/>
      <c r="L106" s="173"/>
      <c r="M106" s="173"/>
      <c r="N106" s="173"/>
    </row>
    <row r="107" spans="1:14" ht="11.25" customHeight="1">
      <c r="A107" s="165"/>
      <c r="B107" s="165"/>
      <c r="C107" s="165"/>
      <c r="D107" s="165"/>
      <c r="E107" s="165"/>
      <c r="F107" s="183"/>
      <c r="G107" s="177"/>
      <c r="H107" s="177"/>
      <c r="I107" s="181"/>
      <c r="J107" s="173"/>
      <c r="K107" s="173"/>
      <c r="L107" s="173"/>
      <c r="M107" s="173"/>
      <c r="N107" s="173"/>
    </row>
    <row r="108" spans="1:14" ht="11.25" customHeight="1">
      <c r="A108" s="165"/>
      <c r="B108" s="165"/>
      <c r="C108" s="165"/>
      <c r="D108" s="165"/>
      <c r="E108" s="165"/>
      <c r="F108" s="183"/>
      <c r="G108" s="177"/>
      <c r="H108" s="177"/>
      <c r="I108" s="181"/>
      <c r="J108" s="173"/>
      <c r="K108" s="173"/>
      <c r="L108" s="173"/>
      <c r="M108" s="173"/>
      <c r="N108" s="173"/>
    </row>
    <row r="109" spans="1:14" ht="11.25" customHeight="1">
      <c r="A109" s="165"/>
      <c r="B109" s="165"/>
      <c r="C109" s="165"/>
      <c r="D109" s="165"/>
      <c r="E109" s="165"/>
      <c r="F109" s="183"/>
      <c r="G109" s="177"/>
      <c r="H109" s="177"/>
      <c r="I109" s="181"/>
      <c r="J109" s="173"/>
      <c r="K109" s="173"/>
      <c r="L109" s="173"/>
      <c r="M109" s="173"/>
      <c r="N109" s="173"/>
    </row>
    <row r="110" spans="1:14" ht="11.25" customHeight="1">
      <c r="A110" s="165"/>
      <c r="B110" s="165"/>
      <c r="C110" s="165"/>
      <c r="D110" s="165"/>
      <c r="E110" s="165"/>
      <c r="F110" s="183"/>
      <c r="G110" s="177"/>
      <c r="H110" s="177"/>
      <c r="I110" s="181"/>
      <c r="J110" s="173"/>
      <c r="K110" s="173"/>
      <c r="L110" s="173"/>
      <c r="M110" s="173"/>
      <c r="N110" s="173"/>
    </row>
    <row r="111" spans="1:14" ht="11.25" customHeight="1">
      <c r="A111" s="165"/>
      <c r="B111" s="165"/>
      <c r="C111" s="165"/>
      <c r="D111" s="165"/>
      <c r="E111" s="165"/>
      <c r="F111" s="183"/>
      <c r="G111" s="177"/>
      <c r="H111" s="177"/>
      <c r="I111" s="177"/>
      <c r="J111" s="173"/>
      <c r="K111" s="173"/>
      <c r="L111" s="173"/>
      <c r="M111" s="173"/>
      <c r="N111" s="173"/>
    </row>
    <row r="112" spans="1:14" ht="11.25" customHeight="1">
      <c r="A112" s="165"/>
      <c r="B112" s="165"/>
      <c r="C112" s="165"/>
      <c r="D112" s="165"/>
      <c r="E112" s="165"/>
      <c r="F112" s="183"/>
      <c r="G112" s="173"/>
      <c r="H112" s="173"/>
      <c r="I112" s="173"/>
      <c r="J112" s="173"/>
      <c r="K112" s="173"/>
      <c r="L112" s="173"/>
      <c r="M112" s="173"/>
      <c r="N112" s="173"/>
    </row>
    <row r="113" spans="1:14" ht="11.25" customHeight="1">
      <c r="A113" s="165"/>
      <c r="B113" s="165"/>
      <c r="C113" s="165"/>
      <c r="D113" s="165"/>
      <c r="E113" s="165"/>
      <c r="F113" s="173"/>
      <c r="G113" s="173"/>
      <c r="H113" s="173"/>
      <c r="I113" s="173"/>
      <c r="J113" s="173"/>
      <c r="K113" s="173"/>
      <c r="L113" s="173"/>
      <c r="M113" s="173"/>
      <c r="N113" s="173"/>
    </row>
    <row r="114" spans="1:14" ht="11.25" customHeight="1">
      <c r="A114" s="165"/>
      <c r="B114" s="165"/>
      <c r="C114" s="165"/>
      <c r="D114" s="165"/>
      <c r="E114" s="165"/>
      <c r="F114" s="173"/>
      <c r="G114" s="173"/>
      <c r="H114" s="173"/>
      <c r="I114" s="173"/>
      <c r="J114" s="173"/>
      <c r="K114" s="173"/>
      <c r="L114" s="173"/>
      <c r="M114" s="173"/>
      <c r="N114" s="173"/>
    </row>
    <row r="115" spans="1:14" ht="11.25" customHeight="1">
      <c r="A115" s="165"/>
      <c r="B115" s="165"/>
      <c r="C115" s="165"/>
      <c r="D115" s="165"/>
      <c r="E115" s="165"/>
      <c r="F115" s="173"/>
      <c r="G115" s="173"/>
      <c r="H115" s="173"/>
      <c r="I115" s="173"/>
      <c r="J115" s="173"/>
      <c r="K115" s="173"/>
      <c r="L115" s="173"/>
      <c r="M115" s="173"/>
      <c r="N115" s="173"/>
    </row>
    <row r="116" spans="6:14" ht="11.25" customHeight="1">
      <c r="F116" s="174"/>
      <c r="G116" s="174"/>
      <c r="H116" s="174"/>
      <c r="I116" s="174"/>
      <c r="J116" s="174"/>
      <c r="K116" s="174"/>
      <c r="L116" s="174"/>
      <c r="M116" s="174"/>
      <c r="N116" s="174"/>
    </row>
    <row r="117" spans="6:14" ht="11.25" customHeight="1">
      <c r="F117" s="174"/>
      <c r="G117" s="174"/>
      <c r="H117" s="174"/>
      <c r="I117" s="174"/>
      <c r="J117" s="174"/>
      <c r="K117" s="174"/>
      <c r="L117" s="174"/>
      <c r="M117" s="174"/>
      <c r="N117" s="174"/>
    </row>
    <row r="118" spans="6:14" ht="11.25" customHeight="1">
      <c r="F118" s="174"/>
      <c r="G118" s="174"/>
      <c r="H118" s="174"/>
      <c r="I118" s="174"/>
      <c r="J118" s="174"/>
      <c r="K118" s="174"/>
      <c r="L118" s="174"/>
      <c r="M118" s="174"/>
      <c r="N118" s="174"/>
    </row>
    <row r="119" spans="6:14" ht="11.25" customHeight="1">
      <c r="F119" s="174"/>
      <c r="G119" s="174"/>
      <c r="H119" s="174"/>
      <c r="I119" s="174"/>
      <c r="J119" s="174"/>
      <c r="K119" s="174"/>
      <c r="L119" s="174"/>
      <c r="M119" s="174"/>
      <c r="N119" s="174"/>
    </row>
    <row r="120" spans="6:14" ht="11.25" customHeight="1">
      <c r="F120" s="174"/>
      <c r="G120" s="174"/>
      <c r="H120" s="174"/>
      <c r="I120" s="174"/>
      <c r="J120" s="174"/>
      <c r="K120" s="174"/>
      <c r="L120" s="174"/>
      <c r="M120" s="174"/>
      <c r="N120" s="174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Labuzík</dc:creator>
  <cp:keywords/>
  <dc:description/>
  <cp:lastModifiedBy>Uživatel systému Windows</cp:lastModifiedBy>
  <cp:lastPrinted>2013-06-18T07:31:29Z</cp:lastPrinted>
  <dcterms:created xsi:type="dcterms:W3CDTF">2014-09-29T16:05:49Z</dcterms:created>
  <dcterms:modified xsi:type="dcterms:W3CDTF">2014-10-01T09:05:07Z</dcterms:modified>
  <cp:category/>
  <cp:version/>
  <cp:contentType/>
  <cp:contentStatus/>
</cp:coreProperties>
</file>