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ocuments\work\mkbstav\radotin\"/>
    </mc:Choice>
  </mc:AlternateContent>
  <bookViews>
    <workbookView xWindow="0" yWindow="0" windowWidth="20490" windowHeight="7755"/>
  </bookViews>
  <sheets>
    <sheet name="MATERIÁL" sheetId="2" r:id="rId1"/>
    <sheet name="PRÁCE + MATERIÁL (AGREGACE)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1" i="2"/>
  <c r="D9" i="2"/>
  <c r="D8" i="2"/>
  <c r="D5" i="2"/>
  <c r="D4" i="2"/>
  <c r="D3" i="2"/>
  <c r="D11" i="1"/>
  <c r="D9" i="1"/>
  <c r="D5" i="1"/>
  <c r="D4" i="1"/>
  <c r="D8" i="1" s="1"/>
  <c r="D3" i="1"/>
</calcChain>
</file>

<file path=xl/sharedStrings.xml><?xml version="1.0" encoding="utf-8"?>
<sst xmlns="http://schemas.openxmlformats.org/spreadsheetml/2006/main" count="60" uniqueCount="34">
  <si>
    <t>FASÁDA - VÝPIS MATERIÁLU</t>
  </si>
  <si>
    <t>MJ.</t>
  </si>
  <si>
    <t>POČET MJ.</t>
  </si>
  <si>
    <t>CENA ZA MATERIÁL ZA MJ.</t>
  </si>
  <si>
    <t>CENA ZA PRÁCI ZA MJ.</t>
  </si>
  <si>
    <t>CELKEM MATERIÁL</t>
  </si>
  <si>
    <t>CELKEM PRÁCE</t>
  </si>
  <si>
    <t>zateplení suteréního zdiva pod úroveň 1NP do výšky 300 mm -
zateplovací systém soklový XPS v tloušťce (200 mm)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</si>
  <si>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</si>
  <si>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zateplovací systém - základní provedení
- zateplovací systém Styrotrade EPS 100F v tloušťce (220 mm)  - kotvený na hmožinky</t>
  </si>
  <si>
    <t>zateplovací systém - základní provedení
- zateplovací systém Styrotrade EPS 100F v tloušťce (250 mm) - kotvený na hmožinky</t>
  </si>
  <si>
    <t>zateplovací systém - základní provedení (podhled pod arkýřem)
- zateplovací systém Styrotherm PLUS 100 v tloušťce (250 mm) - kotvený na hmožinky</t>
  </si>
  <si>
    <t>zateplovací systém - základní provedení (zateplení části stropu pod terasou ve 2NP)
- zateplovací systém Styrotherm PLUS 100 v tloušťce (300 mm)</t>
  </si>
  <si>
    <t>zateplovací systém - silikonová omítka v hrubosti 1,5 mm
nátěr dle výběru (lepící malta, sklotextilní síťovina) - cenová skupina základní</t>
  </si>
  <si>
    <t>Rohový profil PVC s tkaninou</t>
  </si>
  <si>
    <t>bm</t>
  </si>
  <si>
    <t>Rohový profil PVC s okapničkou - podhled arkýř</t>
  </si>
  <si>
    <t>Profil připojovací okenní APU lišta</t>
  </si>
  <si>
    <t>Lešení (demontáž, montáž)</t>
  </si>
  <si>
    <t>kpl</t>
  </si>
  <si>
    <r>
      <t xml:space="preserve">FASÁDNÍ EXTRUDOVANÝ POLYSTYREN (NAPŘ.: </t>
    </r>
    <r>
      <rPr>
        <i/>
        <sz val="11"/>
        <color theme="1"/>
        <rFont val="Calibri"/>
        <family val="2"/>
        <charset val="238"/>
        <scheme val="minor"/>
      </rPr>
      <t>Synthos XPS Prime 30 L hladký polodrážka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</si>
  <si>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FASÁDNÍ POLYSTYREN TL. 220 MM (NAPŘ.: </t>
    </r>
    <r>
      <rPr>
        <i/>
        <sz val="11"/>
        <color theme="1"/>
        <rFont val="Calibri"/>
        <family val="2"/>
        <charset val="238"/>
        <scheme val="minor"/>
      </rPr>
      <t xml:space="preserve">Styrotrade EPS 100 F - </t>
    </r>
    <r>
      <rPr>
        <i/>
        <sz val="11"/>
        <color theme="1"/>
        <rFont val="Symbol"/>
        <family val="1"/>
        <charset val="2"/>
      </rPr>
      <t>l</t>
    </r>
    <r>
      <rPr>
        <i/>
        <vertAlign val="subscript"/>
        <sz val="11"/>
        <color theme="1"/>
        <rFont val="Calibri"/>
        <family val="2"/>
        <charset val="238"/>
        <scheme val="minor"/>
      </rPr>
      <t>min.</t>
    </r>
    <r>
      <rPr>
        <i/>
        <sz val="11"/>
        <color theme="1"/>
        <rFont val="Calibri"/>
        <family val="2"/>
        <charset val="238"/>
        <scheme val="minor"/>
      </rPr>
      <t xml:space="preserve"> = 0,037 W/mK)</t>
    </r>
  </si>
  <si>
    <r>
      <t xml:space="preserve">FASÁDNÍ POLYSTYREN TL. 250 MM (NAPŘ.: </t>
    </r>
    <r>
      <rPr>
        <i/>
        <sz val="11"/>
        <color theme="1"/>
        <rFont val="Calibri"/>
        <family val="2"/>
        <charset val="238"/>
        <scheme val="minor"/>
      </rPr>
      <t xml:space="preserve">Styrotrade EPS 100 F - </t>
    </r>
    <r>
      <rPr>
        <i/>
        <sz val="11"/>
        <color theme="1"/>
        <rFont val="Symbol"/>
        <family val="1"/>
        <charset val="2"/>
      </rPr>
      <t>l</t>
    </r>
    <r>
      <rPr>
        <i/>
        <vertAlign val="subscript"/>
        <sz val="11"/>
        <color theme="1"/>
        <rFont val="Calibri"/>
        <family val="2"/>
        <charset val="238"/>
        <scheme val="minor"/>
      </rPr>
      <t>min.</t>
    </r>
    <r>
      <rPr>
        <i/>
        <sz val="11"/>
        <color theme="1"/>
        <rFont val="Calibri"/>
        <family val="2"/>
        <charset val="238"/>
        <scheme val="minor"/>
      </rPr>
      <t xml:space="preserve"> = 0,037 W/mK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</si>
  <si>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POLYSTYREN TL. 250 MM (NAPŘ.: </t>
    </r>
    <r>
      <rPr>
        <i/>
        <sz val="11"/>
        <color theme="1"/>
        <rFont val="Calibri"/>
        <family val="2"/>
        <charset val="238"/>
        <scheme val="minor"/>
      </rPr>
      <t xml:space="preserve">Styrotherm PLUS 100 - </t>
    </r>
    <r>
      <rPr>
        <i/>
        <sz val="11"/>
        <color theme="1"/>
        <rFont val="Symbol"/>
        <family val="1"/>
        <charset val="2"/>
      </rPr>
      <t>l</t>
    </r>
    <r>
      <rPr>
        <i/>
        <vertAlign val="subscript"/>
        <sz val="11"/>
        <color theme="1"/>
        <rFont val="Calibri"/>
        <family val="2"/>
        <charset val="238"/>
        <scheme val="minor"/>
      </rPr>
      <t>min.</t>
    </r>
    <r>
      <rPr>
        <i/>
        <sz val="11"/>
        <color theme="1"/>
        <rFont val="Symbol"/>
        <family val="1"/>
        <charset val="2"/>
      </rPr>
      <t xml:space="preserve"> = </t>
    </r>
    <r>
      <rPr>
        <i/>
        <sz val="11"/>
        <color theme="1"/>
        <rFont val="Calibri"/>
        <family val="2"/>
        <charset val="238"/>
        <scheme val="minor"/>
      </rPr>
      <t>0,031 W/mK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</si>
  <si>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POLYSTYREN TL. 300 MM (NAPŘ.: </t>
    </r>
    <r>
      <rPr>
        <i/>
        <sz val="11"/>
        <color theme="1"/>
        <rFont val="Calibri"/>
        <family val="2"/>
        <charset val="238"/>
        <scheme val="minor"/>
      </rPr>
      <t xml:space="preserve">Styrotherm PLUS 100 - </t>
    </r>
    <r>
      <rPr>
        <i/>
        <sz val="11"/>
        <color theme="1"/>
        <rFont val="Symbol"/>
        <family val="1"/>
        <charset val="2"/>
      </rPr>
      <t>l</t>
    </r>
    <r>
      <rPr>
        <i/>
        <vertAlign val="subscript"/>
        <sz val="11"/>
        <color theme="1"/>
        <rFont val="Calibri"/>
        <family val="2"/>
        <charset val="238"/>
        <scheme val="minor"/>
      </rPr>
      <t>min.</t>
    </r>
    <r>
      <rPr>
        <i/>
        <sz val="11"/>
        <color theme="1"/>
        <rFont val="Calibri"/>
        <family val="2"/>
        <charset val="238"/>
        <scheme val="minor"/>
      </rPr>
      <t xml:space="preserve"> =  0,031 W/mK</t>
    </r>
    <r>
      <rPr>
        <sz val="11"/>
        <color theme="1"/>
        <rFont val="Calibri"/>
        <family val="2"/>
        <charset val="238"/>
        <scheme val="minor"/>
      </rPr>
      <t>)</t>
    </r>
  </si>
  <si>
    <t>ZAKLÁDACÍ LIŠTA (250 MM)</t>
  </si>
  <si>
    <t>PLASTOVÉ ROHY S PERLINKOU</t>
  </si>
  <si>
    <t>PLASTOVÉ ROHY S PERLINKOU A OKAPNIČKOU</t>
  </si>
  <si>
    <t>APU LIŠTY</t>
  </si>
  <si>
    <r>
      <t>PERLINKA (</t>
    </r>
    <r>
      <rPr>
        <i/>
        <sz val="11"/>
        <color theme="1"/>
        <rFont val="Calibri"/>
        <family val="2"/>
        <charset val="238"/>
        <scheme val="minor"/>
      </rPr>
      <t>Vertex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</si>
  <si>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LEPIDLO (NAPŘ: </t>
    </r>
    <r>
      <rPr>
        <i/>
        <sz val="11"/>
        <color theme="1"/>
        <rFont val="Calibri"/>
        <family val="2"/>
        <charset val="238"/>
        <scheme val="minor"/>
      </rPr>
      <t>Weber 700)</t>
    </r>
  </si>
  <si>
    <t>pytel-25kg</t>
  </si>
  <si>
    <r>
      <t xml:space="preserve">OMÍTKOVINA (NAPŘ.: </t>
    </r>
    <r>
      <rPr>
        <i/>
        <sz val="11"/>
        <color theme="1"/>
        <rFont val="Calibri"/>
        <family val="2"/>
        <charset val="238"/>
        <scheme val="minor"/>
      </rPr>
      <t>Weber pas akrylát zrnitý 1,5mm 30kg</t>
    </r>
    <r>
      <rPr>
        <sz val="11"/>
        <color theme="1"/>
        <rFont val="Calibri"/>
        <family val="2"/>
        <charset val="238"/>
        <scheme val="minor"/>
      </rPr>
      <t>)</t>
    </r>
  </si>
  <si>
    <t>kýbl -30kg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</si>
</sst>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Symbol"/>
      <family val="1"/>
      <charset val="2"/>
    </font>
    <font>
      <i/>
      <vertAlign val="sub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D13" sqref="D13"/>
    </sheetView>
  </sheetViews>
  <sheetFormatPr defaultRowHeight="15" x14ac:dyDescent="0.25"/>
  <cols>
    <col min="2" max="2" width="81.5703125" bestFit="1" customWidth="1"/>
    <col min="3" max="3" width="10.28515625" bestFit="1" customWidth="1"/>
    <col min="4" max="4" width="7" customWidth="1"/>
    <col min="5" max="9" width="11.42578125" customWidth="1"/>
  </cols>
  <sheetData>
    <row r="1" spans="1:9" x14ac:dyDescent="0.25">
      <c r="A1" t="s">
        <v>0</v>
      </c>
    </row>
    <row r="2" spans="1:9" s="4" customFormat="1" ht="45.75" customHeight="1" x14ac:dyDescent="0.25"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6</v>
      </c>
    </row>
    <row r="3" spans="1:9" ht="17.25" x14ac:dyDescent="0.25">
      <c r="A3">
        <v>1</v>
      </c>
      <c r="B3" t="s">
        <v>20</v>
      </c>
      <c r="C3" s="2" t="s">
        <v>8</v>
      </c>
      <c r="D3" s="3">
        <f>4.15*2+4.65*2</f>
        <v>17.600000000000001</v>
      </c>
    </row>
    <row r="4" spans="1:9" ht="18" x14ac:dyDescent="0.35">
      <c r="A4">
        <v>2</v>
      </c>
      <c r="B4" t="s">
        <v>21</v>
      </c>
      <c r="C4" s="2" t="s">
        <v>8</v>
      </c>
      <c r="D4" s="3">
        <f>2.4*2+13.8</f>
        <v>18.600000000000001</v>
      </c>
    </row>
    <row r="5" spans="1:9" ht="18" x14ac:dyDescent="0.35">
      <c r="A5">
        <v>3</v>
      </c>
      <c r="B5" t="s">
        <v>22</v>
      </c>
      <c r="C5" s="2" t="s">
        <v>8</v>
      </c>
      <c r="D5" s="3">
        <f>97.8*2+74.1+65</f>
        <v>334.7</v>
      </c>
    </row>
    <row r="6" spans="1:9" ht="18" x14ac:dyDescent="0.35">
      <c r="A6">
        <v>4</v>
      </c>
      <c r="B6" s="6" t="s">
        <v>23</v>
      </c>
      <c r="C6" s="2" t="s">
        <v>8</v>
      </c>
      <c r="D6" s="3">
        <v>15.8</v>
      </c>
    </row>
    <row r="7" spans="1:9" ht="18" x14ac:dyDescent="0.35">
      <c r="A7">
        <v>5</v>
      </c>
      <c r="B7" t="s">
        <v>24</v>
      </c>
      <c r="C7" s="2" t="s">
        <v>8</v>
      </c>
      <c r="D7" s="3">
        <v>9.4</v>
      </c>
    </row>
    <row r="8" spans="1:9" x14ac:dyDescent="0.25">
      <c r="A8">
        <v>6</v>
      </c>
      <c r="B8" t="s">
        <v>25</v>
      </c>
      <c r="C8" s="2" t="s">
        <v>15</v>
      </c>
      <c r="D8">
        <f>12.7+3.5+12.7*2</f>
        <v>41.599999999999994</v>
      </c>
    </row>
    <row r="9" spans="1:9" x14ac:dyDescent="0.25">
      <c r="A9">
        <v>7</v>
      </c>
      <c r="B9" t="s">
        <v>26</v>
      </c>
      <c r="C9" s="2" t="s">
        <v>15</v>
      </c>
      <c r="D9" s="3">
        <f>47*2+94+90</f>
        <v>278</v>
      </c>
    </row>
    <row r="10" spans="1:9" x14ac:dyDescent="0.25">
      <c r="A10">
        <v>7</v>
      </c>
      <c r="B10" t="s">
        <v>27</v>
      </c>
      <c r="C10" s="2" t="s">
        <v>15</v>
      </c>
      <c r="D10" s="3">
        <v>14</v>
      </c>
    </row>
    <row r="11" spans="1:9" x14ac:dyDescent="0.25">
      <c r="A11">
        <v>8</v>
      </c>
      <c r="B11" t="s">
        <v>28</v>
      </c>
      <c r="C11" s="2" t="s">
        <v>15</v>
      </c>
      <c r="D11" s="3">
        <f>19*2+86+55</f>
        <v>179</v>
      </c>
    </row>
    <row r="13" spans="1:9" ht="17.25" x14ac:dyDescent="0.25">
      <c r="A13">
        <v>9</v>
      </c>
      <c r="B13" t="s">
        <v>29</v>
      </c>
      <c r="C13" s="2" t="s">
        <v>8</v>
      </c>
      <c r="D13" s="7">
        <f>SUM(D3:D6)*1.05</f>
        <v>406.03500000000003</v>
      </c>
    </row>
    <row r="14" spans="1:9" x14ac:dyDescent="0.25">
      <c r="A14">
        <v>10</v>
      </c>
      <c r="B14" t="s">
        <v>30</v>
      </c>
      <c r="C14" s="2" t="s">
        <v>31</v>
      </c>
      <c r="D14">
        <v>124</v>
      </c>
    </row>
    <row r="15" spans="1:9" x14ac:dyDescent="0.25">
      <c r="A15">
        <v>11</v>
      </c>
      <c r="B15" t="s">
        <v>32</v>
      </c>
      <c r="C15" s="2" t="s">
        <v>33</v>
      </c>
      <c r="D15">
        <v>33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3" sqref="E3"/>
    </sheetView>
  </sheetViews>
  <sheetFormatPr defaultRowHeight="15" x14ac:dyDescent="0.25"/>
  <cols>
    <col min="2" max="2" width="81.5703125" bestFit="1" customWidth="1"/>
    <col min="3" max="3" width="9.140625" style="2"/>
    <col min="4" max="4" width="7" style="3" customWidth="1"/>
    <col min="5" max="9" width="11.42578125" style="2" customWidth="1"/>
  </cols>
  <sheetData>
    <row r="1" spans="1:9" x14ac:dyDescent="0.25">
      <c r="A1" s="1" t="s">
        <v>0</v>
      </c>
    </row>
    <row r="2" spans="1:9" s="4" customFormat="1" ht="45.75" customHeight="1" x14ac:dyDescent="0.25"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6</v>
      </c>
    </row>
    <row r="3" spans="1:9" ht="30" x14ac:dyDescent="0.25">
      <c r="A3">
        <v>1</v>
      </c>
      <c r="B3" s="6" t="s">
        <v>7</v>
      </c>
      <c r="C3" s="2" t="s">
        <v>8</v>
      </c>
      <c r="D3" s="3">
        <f>4.15*2+4.65*2</f>
        <v>17.600000000000001</v>
      </c>
    </row>
    <row r="4" spans="1:9" ht="30" x14ac:dyDescent="0.25">
      <c r="A4">
        <v>2</v>
      </c>
      <c r="B4" s="6" t="s">
        <v>9</v>
      </c>
      <c r="C4" s="2" t="s">
        <v>8</v>
      </c>
      <c r="D4" s="3">
        <f>2.4*2+13.8</f>
        <v>18.600000000000001</v>
      </c>
    </row>
    <row r="5" spans="1:9" ht="30" x14ac:dyDescent="0.25">
      <c r="A5">
        <v>3</v>
      </c>
      <c r="B5" s="6" t="s">
        <v>10</v>
      </c>
      <c r="C5" s="2" t="s">
        <v>8</v>
      </c>
      <c r="D5" s="3">
        <f>97.8*2+74.1+65</f>
        <v>334.7</v>
      </c>
    </row>
    <row r="6" spans="1:9" ht="30" x14ac:dyDescent="0.25">
      <c r="A6">
        <v>4</v>
      </c>
      <c r="B6" s="6" t="s">
        <v>11</v>
      </c>
      <c r="C6" s="2" t="s">
        <v>8</v>
      </c>
      <c r="D6" s="3">
        <v>15.8</v>
      </c>
    </row>
    <row r="7" spans="1:9" ht="30" x14ac:dyDescent="0.25">
      <c r="A7">
        <v>5</v>
      </c>
      <c r="B7" s="6" t="s">
        <v>12</v>
      </c>
      <c r="C7" s="2" t="s">
        <v>8</v>
      </c>
      <c r="D7" s="3">
        <v>9.4</v>
      </c>
    </row>
    <row r="8" spans="1:9" ht="30" x14ac:dyDescent="0.25">
      <c r="A8">
        <v>6</v>
      </c>
      <c r="B8" s="6" t="s">
        <v>13</v>
      </c>
      <c r="C8" s="2" t="s">
        <v>8</v>
      </c>
      <c r="D8" s="3">
        <f>SUM(D4:D7)</f>
        <v>378.5</v>
      </c>
    </row>
    <row r="9" spans="1:9" x14ac:dyDescent="0.25">
      <c r="A9">
        <v>7</v>
      </c>
      <c r="B9" s="6" t="s">
        <v>14</v>
      </c>
      <c r="C9" s="2" t="s">
        <v>15</v>
      </c>
      <c r="D9" s="3">
        <f>47*2+94+90</f>
        <v>278</v>
      </c>
    </row>
    <row r="10" spans="1:9" x14ac:dyDescent="0.25">
      <c r="A10">
        <v>8</v>
      </c>
      <c r="B10" s="6" t="s">
        <v>16</v>
      </c>
      <c r="C10" s="2" t="s">
        <v>15</v>
      </c>
      <c r="D10" s="3">
        <v>14</v>
      </c>
    </row>
    <row r="11" spans="1:9" x14ac:dyDescent="0.25">
      <c r="A11">
        <v>9</v>
      </c>
      <c r="B11" s="6" t="s">
        <v>17</v>
      </c>
      <c r="C11" s="2" t="s">
        <v>15</v>
      </c>
      <c r="D11" s="3">
        <f>19*2+86+55</f>
        <v>179</v>
      </c>
    </row>
    <row r="12" spans="1:9" x14ac:dyDescent="0.25">
      <c r="A12">
        <v>10</v>
      </c>
      <c r="B12" s="6" t="s">
        <v>18</v>
      </c>
      <c r="C12" s="2" t="s">
        <v>19</v>
      </c>
      <c r="D12" s="3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MATERIÁL</vt:lpstr>
      <vt:lpstr>PRÁCE + MATERIÁL (AGREGACE)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Kolisch</dc:creator>
  <cp:lastModifiedBy>Martin Kolisch</cp:lastModifiedBy>
  <dcterms:created xsi:type="dcterms:W3CDTF">2015-03-26T10:38:30Z</dcterms:created>
  <dcterms:modified xsi:type="dcterms:W3CDTF">2015-03-26T11:01:53Z</dcterms:modified>
</cp:coreProperties>
</file>