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075" activeTab="5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calcPr calcId="145621"/>
</workbook>
</file>

<file path=xl/calcChain.xml><?xml version="1.0" encoding="utf-8"?>
<calcChain xmlns="http://schemas.openxmlformats.org/spreadsheetml/2006/main">
  <c r="E22" i="3" l="1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5" i="3"/>
  <c r="D4" i="3"/>
  <c r="F13" i="4"/>
  <c r="F12" i="4"/>
  <c r="F11" i="4"/>
  <c r="F10" i="4"/>
  <c r="F9" i="4"/>
  <c r="G101" i="6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5" i="5"/>
  <c r="D4" i="5"/>
  <c r="G11" i="6"/>
  <c r="G14" i="6"/>
  <c r="G26" i="6"/>
  <c r="G29" i="6"/>
  <c r="G33" i="6"/>
  <c r="G36" i="6"/>
  <c r="G40" i="6"/>
  <c r="G44" i="6"/>
  <c r="G47" i="6"/>
  <c r="G50" i="6"/>
  <c r="G56" i="6"/>
  <c r="G63" i="6"/>
  <c r="G66" i="6"/>
  <c r="G75" i="6"/>
  <c r="G80" i="6"/>
  <c r="G87" i="6"/>
  <c r="G95" i="6"/>
  <c r="G100" i="6"/>
  <c r="G99" i="6"/>
  <c r="G98" i="6"/>
  <c r="G97" i="6"/>
  <c r="G94" i="6"/>
  <c r="G93" i="6"/>
  <c r="G92" i="6"/>
  <c r="G91" i="6"/>
  <c r="G90" i="6"/>
  <c r="G89" i="6"/>
  <c r="G85" i="6"/>
  <c r="G84" i="6"/>
  <c r="G83" i="6"/>
  <c r="G82" i="6"/>
  <c r="G79" i="6"/>
  <c r="G77" i="6"/>
  <c r="G74" i="6"/>
  <c r="G73" i="6"/>
  <c r="G72" i="6"/>
  <c r="G71" i="6"/>
  <c r="G70" i="6"/>
  <c r="G69" i="6"/>
  <c r="G68" i="6"/>
  <c r="G65" i="6"/>
  <c r="G62" i="6"/>
  <c r="G61" i="6"/>
  <c r="G60" i="6"/>
  <c r="G59" i="6"/>
  <c r="G58" i="6"/>
  <c r="G55" i="6"/>
  <c r="G54" i="6"/>
  <c r="G53" i="6"/>
  <c r="G52" i="6"/>
  <c r="G49" i="6"/>
  <c r="G46" i="6"/>
  <c r="G42" i="6"/>
  <c r="G39" i="6"/>
  <c r="G38" i="6"/>
  <c r="G35" i="6"/>
  <c r="G32" i="6"/>
  <c r="G31" i="6"/>
  <c r="G28" i="6"/>
  <c r="G25" i="6"/>
  <c r="G24" i="6"/>
  <c r="G23" i="6"/>
  <c r="G22" i="6"/>
  <c r="G21" i="6"/>
  <c r="G20" i="6"/>
  <c r="G19" i="6"/>
  <c r="G18" i="6"/>
  <c r="G17" i="6"/>
  <c r="G16" i="6"/>
  <c r="G13" i="6"/>
  <c r="G10" i="6"/>
  <c r="G9" i="6"/>
  <c r="G8" i="6"/>
  <c r="G7" i="6"/>
  <c r="G6" i="6"/>
  <c r="G5" i="6"/>
  <c r="G4" i="6"/>
  <c r="G3" i="6"/>
  <c r="F14" i="4" l="1"/>
  <c r="E17" i="4" l="1"/>
  <c r="E19" i="4" s="1"/>
  <c r="D4" i="2" l="1"/>
  <c r="D8" i="1" s="1"/>
  <c r="D10" i="1" s="1"/>
  <c r="D5" i="2"/>
  <c r="F4" i="2" l="1"/>
  <c r="D11" i="1"/>
  <c r="D6" i="2"/>
  <c r="F6" i="2" s="1"/>
  <c r="F5" i="2"/>
</calcChain>
</file>

<file path=xl/sharedStrings.xml><?xml version="1.0" encoding="utf-8"?>
<sst xmlns="http://schemas.openxmlformats.org/spreadsheetml/2006/main" count="558" uniqueCount="206">
  <si>
    <t xml:space="preserve"> </t>
  </si>
  <si>
    <t>Položkový rozpočet stavby</t>
  </si>
  <si>
    <t xml:space="preserve">Stavba: </t>
  </si>
  <si>
    <t>OTIS, Břeclav - Montážní jámy</t>
  </si>
  <si>
    <t>Zhotovitel:</t>
  </si>
  <si>
    <t>IČO:</t>
  </si>
  <si>
    <t>DIČ:</t>
  </si>
  <si>
    <t>Objednatel:</t>
  </si>
  <si>
    <t>Vypracoval:</t>
  </si>
  <si>
    <t>Základ pro sníženou DPH:</t>
  </si>
  <si>
    <t>Základ pro základní DPH:</t>
  </si>
  <si>
    <t>Zaokrouhlení:</t>
  </si>
  <si>
    <t>Cena celkem bez DPH:</t>
  </si>
  <si>
    <t>V</t>
  </si>
  <si>
    <t>dne</t>
  </si>
  <si>
    <t>Za zhotovitele</t>
  </si>
  <si>
    <t>Za objednatele</t>
  </si>
  <si>
    <t>Stavba</t>
  </si>
  <si>
    <t>SO 01</t>
  </si>
  <si>
    <t>Montážní jámy</t>
  </si>
  <si>
    <t>D.1.1</t>
  </si>
  <si>
    <t>Architektonicko stavebně konstrukční řešení</t>
  </si>
  <si>
    <t>Číslo</t>
  </si>
  <si>
    <t>Název</t>
  </si>
  <si>
    <t>Celkem bez DPH</t>
  </si>
  <si>
    <t>Základ snížené</t>
  </si>
  <si>
    <t>Základ základní</t>
  </si>
  <si>
    <t>Rekapitulace objektů a rozpočtů</t>
  </si>
  <si>
    <t>Rekapitulace dílů</t>
  </si>
  <si>
    <t>Typ dílu</t>
  </si>
  <si>
    <t>Celkem</t>
  </si>
  <si>
    <t>Hmotnost</t>
  </si>
  <si>
    <t>Zemní práce</t>
  </si>
  <si>
    <t>HSV</t>
  </si>
  <si>
    <r>
      <t>Přípravné a pñdru</t>
    </r>
    <r>
      <rPr>
        <sz val="8"/>
        <color rgb="FF000000"/>
        <rFont val="Arial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ené práce</t>
    </r>
  </si>
  <si>
    <t>Základy a zvláštní zakládání</t>
  </si>
  <si>
    <r>
      <t>Úprava podlo</t>
    </r>
    <r>
      <rPr>
        <sz val="8"/>
        <color rgb="FF000000"/>
        <rFont val="Arial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í a základ.spáry</t>
    </r>
  </si>
  <si>
    <t>Svislé a kompletní konstrukce</t>
  </si>
  <si>
    <t>Podkladní vrstvy komunikací a zpevněných ploch</t>
  </si>
  <si>
    <t>Úpravy povrchů vnitřní</t>
  </si>
  <si>
    <t>Podlahy a podlahové konstrukce</t>
  </si>
  <si>
    <t>Trubní vedení</t>
  </si>
  <si>
    <r>
      <t>Dokončovací práce in</t>
    </r>
    <r>
      <rPr>
        <sz val="8"/>
        <color rgb="FF000000"/>
        <rFont val="Arial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enýrských staveb</t>
    </r>
  </si>
  <si>
    <t>Lešení a stavební výtahy</t>
  </si>
  <si>
    <t>Bourání konstrukcí</t>
  </si>
  <si>
    <t>Staveništní přesun hmot</t>
  </si>
  <si>
    <t>Izolace proti vodě</t>
  </si>
  <si>
    <t>PSV</t>
  </si>
  <si>
    <t>Konstrukce zámečnické</t>
  </si>
  <si>
    <t>M23</t>
  </si>
  <si>
    <r>
      <t>Montá</t>
    </r>
    <r>
      <rPr>
        <sz val="8"/>
        <color rgb="FF000000"/>
        <rFont val="Arial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e potrubí</t>
    </r>
  </si>
  <si>
    <t>MON</t>
  </si>
  <si>
    <t>D96</t>
  </si>
  <si>
    <t>Přesuny suti a vybouraných hmot</t>
  </si>
  <si>
    <t>PSU</t>
  </si>
  <si>
    <t>VN</t>
  </si>
  <si>
    <t>Vedlejší náklady</t>
  </si>
  <si>
    <t>Položkový rozpočet</t>
  </si>
  <si>
    <t>Projektant</t>
  </si>
  <si>
    <t>Rozpis ceny:</t>
  </si>
  <si>
    <t>Celkem:</t>
  </si>
  <si>
    <t>Rekapitulace daní:</t>
  </si>
  <si>
    <t>Základ pro DPH</t>
  </si>
  <si>
    <t>%</t>
  </si>
  <si>
    <r>
      <t xml:space="preserve">  </t>
    </r>
    <r>
      <rPr>
        <sz val="8"/>
        <color rgb="FF000000"/>
        <rFont val="Arial Narrow"/>
        <family val="2"/>
        <charset val="238"/>
      </rPr>
      <t>CZK</t>
    </r>
  </si>
  <si>
    <t>Zaokrouhlení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</si>
  <si>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  </t>
    </r>
    <r>
      <rPr>
        <b/>
        <sz val="8"/>
        <color rgb="FF000000"/>
        <rFont val="Arial Narrow"/>
        <family val="2"/>
        <charset val="238"/>
      </rPr>
      <t xml:space="preserve"> </t>
    </r>
    <r>
      <rPr>
        <sz val="8"/>
        <color rgb="FF000000"/>
        <rFont val="Arial Narrow"/>
        <family val="2"/>
        <charset val="238"/>
      </rPr>
      <t>CZK</t>
    </r>
  </si>
  <si>
    <r>
      <t xml:space="preserve">  </t>
    </r>
    <r>
      <rPr>
        <b/>
        <sz val="8"/>
        <color rgb="FF000000"/>
        <rFont val="Arial Narrow"/>
        <family val="2"/>
        <charset val="238"/>
      </rPr>
      <t>CZK</t>
    </r>
  </si>
  <si>
    <t>Za objednatele:</t>
  </si>
  <si>
    <t>Za zhotovitele:</t>
  </si>
  <si>
    <t>Datum:</t>
  </si>
  <si>
    <t>Podpis:</t>
  </si>
  <si>
    <r>
      <t>Stavba:</t>
    </r>
    <r>
      <rPr>
        <b/>
        <sz val="10"/>
        <color rgb="FF000000"/>
        <rFont val="Arial Narrow"/>
        <family val="2"/>
        <charset val="238"/>
      </rPr>
      <t xml:space="preserve">   </t>
    </r>
  </si>
  <si>
    <r>
      <t>Objekt:</t>
    </r>
    <r>
      <rPr>
        <b/>
        <sz val="10"/>
        <color rgb="FF000000"/>
        <rFont val="Arial Narrow"/>
        <family val="2"/>
        <charset val="238"/>
      </rPr>
      <t xml:space="preserve"> </t>
    </r>
  </si>
  <si>
    <t>SO 01 Montážní jámy</t>
  </si>
  <si>
    <r>
      <t>Rozpočet:</t>
    </r>
    <r>
      <rPr>
        <b/>
        <sz val="10"/>
        <color rgb="FF000000"/>
        <rFont val="Arial Narrow"/>
        <family val="2"/>
        <charset val="238"/>
      </rPr>
      <t xml:space="preserve"> </t>
    </r>
  </si>
  <si>
    <t>D.1.1 Architektonicko stavebně konstrukční řešení</t>
  </si>
  <si>
    <r>
      <t>Přípravné a pñdru</t>
    </r>
    <r>
      <rPr>
        <sz val="10"/>
        <color rgb="FF000000"/>
        <rFont val="Arial Narrow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ené práce</t>
    </r>
  </si>
  <si>
    <r>
      <t>t:J</t>
    </r>
    <r>
      <rPr>
        <sz val="8"/>
        <color rgb="FF000000"/>
        <rFont val="Arial Narrow"/>
        <family val="2"/>
        <charset val="238"/>
      </rPr>
      <t>prava podlo</t>
    </r>
    <r>
      <rPr>
        <sz val="10"/>
        <color rgb="FF000000"/>
        <rFont val="Arial Narrow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í a základ.spáry</t>
    </r>
  </si>
  <si>
    <r>
      <t>t:J</t>
    </r>
    <r>
      <rPr>
        <sz val="8"/>
        <color rgb="FF000000"/>
        <rFont val="Arial Narrow"/>
        <family val="2"/>
        <charset val="238"/>
      </rPr>
      <t>pravy povrchů vnitřní</t>
    </r>
  </si>
  <si>
    <r>
      <t>Dokončovací práce in</t>
    </r>
    <r>
      <rPr>
        <sz val="10"/>
        <color rgb="FF000000"/>
        <rFont val="Arial Narrow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enýrských staveb</t>
    </r>
  </si>
  <si>
    <r>
      <t>Montá</t>
    </r>
    <r>
      <rPr>
        <sz val="10"/>
        <color rgb="FF000000"/>
        <rFont val="Arial Narrow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e potrubí</t>
    </r>
  </si>
  <si>
    <t>Poř. Číslo</t>
  </si>
  <si>
    <t>MJ</t>
  </si>
  <si>
    <t>Množství</t>
  </si>
  <si>
    <t>Cena/MJ</t>
  </si>
  <si>
    <t>Cena</t>
  </si>
  <si>
    <t>Díl: 1</t>
  </si>
  <si>
    <t>Odsávání vody sběrným potrubím DN do 200 mm</t>
  </si>
  <si>
    <t>h</t>
  </si>
  <si>
    <r>
      <t>Hloubení zapa</t>
    </r>
    <r>
      <rPr>
        <sz val="8"/>
        <color rgb="FF000000"/>
        <rFont val="Arial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ených jam v hor.2 do 100 m3</t>
    </r>
  </si>
  <si>
    <t>m3</t>
  </si>
  <si>
    <t>Vodorovné přemístění výkopku z hor.1-4 do 10000 m</t>
  </si>
  <si>
    <r>
      <t>Nakládání výkopku z hor.1-4 v mno</t>
    </r>
    <r>
      <rPr>
        <sz val="8"/>
        <color rgb="FF000000"/>
        <rFont val="Arial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ství do 100 m3</t>
    </r>
  </si>
  <si>
    <r>
      <t>Ulo</t>
    </r>
    <r>
      <rPr>
        <sz val="8"/>
        <color rgb="FF000000"/>
        <rFont val="Arial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ení sypaniny do násypů nezhutněných</t>
    </r>
  </si>
  <si>
    <t>Obsyp objektu bez prohození sypaniny, materiál ve specifikaci</t>
  </si>
  <si>
    <t>Poplatek za skládku horniny 1- 4</t>
  </si>
  <si>
    <t>Štěrkodrtě frakce 0-32 C</t>
  </si>
  <si>
    <t>t</t>
  </si>
  <si>
    <t>Celkem za: 1</t>
  </si>
  <si>
    <t>Díl: 11</t>
  </si>
  <si>
    <t>Přípravné a přidružené práce</t>
  </si>
  <si>
    <r>
      <t>Statická zátě</t>
    </r>
    <r>
      <rPr>
        <sz val="8"/>
        <color rgb="FF000000"/>
        <rFont val="Arial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ová zkouška podlo</t>
    </r>
    <r>
      <rPr>
        <sz val="8"/>
        <color rgb="FF000000"/>
        <rFont val="Arial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í</t>
    </r>
  </si>
  <si>
    <t>ks</t>
  </si>
  <si>
    <t>Celkem za: 11</t>
  </si>
  <si>
    <t>Díl: 2</t>
  </si>
  <si>
    <t>Železobeton základových desek C 25/30, XC1</t>
  </si>
  <si>
    <t>Železobeton základových desek C 30/37, XC2, XA1</t>
  </si>
  <si>
    <t>Bednění stěn základových desek - zřízení</t>
  </si>
  <si>
    <t>m2</t>
  </si>
  <si>
    <t>Bednění stěn základových desek - odstranění</t>
  </si>
  <si>
    <r>
      <t>Výztu</t>
    </r>
    <r>
      <rPr>
        <sz val="8"/>
        <color rgb="FF000000"/>
        <rFont val="Arial"/>
        <family val="2"/>
        <charset val="238"/>
      </rPr>
      <t xml:space="preserve">± </t>
    </r>
    <r>
      <rPr>
        <sz val="8"/>
        <color rgb="FF000000"/>
        <rFont val="Arial Narrow"/>
        <family val="2"/>
        <charset val="238"/>
      </rPr>
      <t>základových desek ze svařovaných sítí, průměr drátu 6,0, oka 100/100 mm KY49</t>
    </r>
  </si>
  <si>
    <t>Železobeton základových zdí C 30/37, XC2, XA1</t>
  </si>
  <si>
    <t>Bednění stěn základových zdí, jednostranné-zřízení</t>
  </si>
  <si>
    <t>Bednění stěn základových zdí, jednostranné-odstran</t>
  </si>
  <si>
    <r>
      <t>Výztu</t>
    </r>
    <r>
      <rPr>
        <sz val="8"/>
        <color rgb="FF000000"/>
        <rFont val="Arial"/>
        <family val="2"/>
        <charset val="238"/>
      </rPr>
      <t xml:space="preserve">± </t>
    </r>
    <r>
      <rPr>
        <sz val="8"/>
        <color rgb="FF000000"/>
        <rFont val="Arial Narrow"/>
        <family val="2"/>
        <charset val="238"/>
      </rPr>
      <t>základových desek, zdí z betonář. oceli 10 505 (R), B500B</t>
    </r>
  </si>
  <si>
    <t>Mazanina betonová tl. 8 - 12 cm C 12/15, podkladní beton</t>
  </si>
  <si>
    <t>Celkem za: 2</t>
  </si>
  <si>
    <t>Díl: 21</t>
  </si>
  <si>
    <t>Úprava podloží a základ.spáry</t>
  </si>
  <si>
    <r>
      <t>Zhutnění podlo</t>
    </r>
    <r>
      <rPr>
        <sz val="8"/>
        <color rgb="FF000000"/>
        <rFont val="Arial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í z hornin nesoudr</t>
    </r>
    <r>
      <rPr>
        <sz val="8"/>
        <color rgb="FF000000"/>
        <rFont val="Arial"/>
        <family val="2"/>
        <charset val="238"/>
      </rPr>
      <t>±</t>
    </r>
    <r>
      <rPr>
        <sz val="8"/>
        <color rgb="FF000000"/>
        <rFont val="Arial Narrow"/>
        <family val="2"/>
        <charset val="238"/>
      </rPr>
      <t>ných do 92% PS, vibrační deskou</t>
    </r>
  </si>
  <si>
    <t>Celkem za: 21</t>
  </si>
  <si>
    <t>Díl: 3</t>
  </si>
  <si>
    <t>Zdivo základové z bednicích tvárnic, tl. 15 cm, výplň tvárnic betonem C 16/20m2</t>
  </si>
  <si>
    <r>
      <t>Výztu</t>
    </r>
    <r>
      <rPr>
        <sz val="8"/>
        <color rgb="FF000000"/>
        <rFont val="Arial"/>
        <family val="2"/>
        <charset val="238"/>
      </rPr>
      <t xml:space="preserve">± </t>
    </r>
    <r>
      <rPr>
        <sz val="8"/>
        <color rgb="FF000000"/>
        <rFont val="Arial Narrow"/>
        <family val="2"/>
        <charset val="238"/>
      </rPr>
      <t>nadzáklad. zdí z betonářské oceli 10505 (R), B500B</t>
    </r>
  </si>
  <si>
    <t>Celkem za: 3</t>
  </si>
  <si>
    <t>Díl: 56</t>
  </si>
  <si>
    <t>Podklad ze štěrkodrti po zhutnění tloušťky 25 cm, štěrkodrť frakce 0-63 mm m2</t>
  </si>
  <si>
    <t>Celkem za: 56</t>
  </si>
  <si>
    <t>Díl: 61</t>
  </si>
  <si>
    <t>Vyspravení beton. konstrukcí cem. maltou tl. 30 mm</t>
  </si>
  <si>
    <t>Vyspravení beton. konstrukcí - adhézní můstek</t>
  </si>
  <si>
    <t>Celkem za: 61</t>
  </si>
  <si>
    <t>Díl: 63</t>
  </si>
  <si>
    <t>Potěr CemFlow® CF 20, plocha do 100 m2, tl. 50 mm</t>
  </si>
  <si>
    <t>Celkem za: 63</t>
  </si>
  <si>
    <t>Díl: 8</t>
  </si>
  <si>
    <t>ŠACHTY KANALIZAČNÍ PLASTOVÉ D 600MM</t>
  </si>
  <si>
    <t>kus</t>
  </si>
  <si>
    <t>Celkem za: 8</t>
  </si>
  <si>
    <t>Díl: 93</t>
  </si>
  <si>
    <t>Dokončovací práce inženýrských staveb</t>
  </si>
  <si>
    <t>Těsnění pracovní spáry</t>
  </si>
  <si>
    <t>m</t>
  </si>
  <si>
    <t>Celkem za: 93</t>
  </si>
  <si>
    <t>Díl: 94</t>
  </si>
  <si>
    <t>Lešení lehké pomocné, výška podlahy do 1,2 m</t>
  </si>
  <si>
    <t>Montáž mobilního oplocení v.do 2,5 m, vč.opláštění stěn - geotextilie</t>
  </si>
  <si>
    <t>Pronájem mobilního oplocení v.do 2,5 m, vč.opláštění stěn - geotextilie</t>
  </si>
  <si>
    <t>den</t>
  </si>
  <si>
    <t>Demontáž mobilního oplocení v.do 2,5 m, vč.opláštění stěn - geotextilie</t>
  </si>
  <si>
    <t>Celkem za: 94</t>
  </si>
  <si>
    <t>Díl: 96</t>
  </si>
  <si>
    <t>Odstranění podkladu z kameniva drceného</t>
  </si>
  <si>
    <t>Bourání základů železobetonových</t>
  </si>
  <si>
    <t>Řezání železobetonu hl. řezu 100 mm</t>
  </si>
  <si>
    <t>Řezání železobetonu hl. řezu 200 mm</t>
  </si>
  <si>
    <t>Vybourání otv. stropy ŽB pl. 0,0225 m2, tl. 10 cm</t>
  </si>
  <si>
    <t>Celkem za: 96</t>
  </si>
  <si>
    <t>Díl: 99</t>
  </si>
  <si>
    <t>Přesun hmot pro budovy monolitické výšky do 6 m</t>
  </si>
  <si>
    <t>Celkem za: 99</t>
  </si>
  <si>
    <t>Díl: 711</t>
  </si>
  <si>
    <t>Izolace proti zem.vlhkosti,ochr.textilie,vodorovná, materiál ve specifikaci</t>
  </si>
  <si>
    <t>Izolace proti zem.vlhkosti,ochran.textilie,svislá, materiál ve specifikaci</t>
  </si>
  <si>
    <t>Izolace, tlak. voda, vodorovná fólií PVC, volně</t>
  </si>
  <si>
    <t>Izolace, tlaková voda, svislá fólií PVC, volně</t>
  </si>
  <si>
    <t>Fólie Fatrafol 803 tl. 1,5, š. 1300 mm zemní</t>
  </si>
  <si>
    <t>Geotextilie FILTEK 300 g/m2 š. 200cm 100% PP</t>
  </si>
  <si>
    <t>Přesun hmot pro izolace proti vodě, výšky do 6 m</t>
  </si>
  <si>
    <t>Celkem za: 711</t>
  </si>
  <si>
    <t>Díl: 767</t>
  </si>
  <si>
    <t>D+M ocelový úhleník L50x50x5 mm - lemování, vč.kotevní pásoviny P6x30- kg</t>
  </si>
  <si>
    <t>Přesun hmot pro zámečnické konstr., výšky do 6 m</t>
  </si>
  <si>
    <t>Celkem za: 767</t>
  </si>
  <si>
    <t>Díl: M23</t>
  </si>
  <si>
    <t>Montáže potrubí</t>
  </si>
  <si>
    <t>Uložení chráničky ve stěně PE 90x5,1mm</t>
  </si>
  <si>
    <t>Utěsnění chráničky manžetou DN 100</t>
  </si>
  <si>
    <t>Manžeta na chráničky EPDM 40 x 90 mm</t>
  </si>
  <si>
    <t>Trubka tlaková PE HD (PE100) d 90 x 5,4 mm PN 10</t>
  </si>
  <si>
    <t>Celkem za: M23</t>
  </si>
  <si>
    <t>Díl: D96</t>
  </si>
  <si>
    <t>Vnitrostaveništní doprava suti do 10 m</t>
  </si>
  <si>
    <t>Příplatek k vnitrost. dopravě suti za dalších 5 m</t>
  </si>
  <si>
    <t>Vodorovné přemístění suti na skládku do 6000 m</t>
  </si>
  <si>
    <t>Příplatek za dalších započatých 1000 m nad 6000 m</t>
  </si>
  <si>
    <t>Poplatek za skládku stavební suti</t>
  </si>
  <si>
    <t>Uložení suti na skládku bez zhutnění</t>
  </si>
  <si>
    <t>Celkem za: D96</t>
  </si>
  <si>
    <t>Díl: VN</t>
  </si>
  <si>
    <t>Geodetické práce</t>
  </si>
  <si>
    <t>Soubor</t>
  </si>
  <si>
    <t>Zařízení staveniště</t>
  </si>
  <si>
    <t>Provoz objednatele</t>
  </si>
  <si>
    <t>Celkem za: VN</t>
  </si>
  <si>
    <t>11-001</t>
  </si>
  <si>
    <t xml:space="preserve"> 894858OA0</t>
  </si>
  <si>
    <t>941941021R00</t>
  </si>
  <si>
    <t>941941111RT1</t>
  </si>
  <si>
    <t>941941821R00</t>
  </si>
  <si>
    <t>767-003</t>
  </si>
  <si>
    <t>00511 R</t>
  </si>
  <si>
    <t>005121 R</t>
  </si>
  <si>
    <t>005122010R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</si>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</sst>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000"/>
    <numFmt numFmtId="165" formatCode="#,##0.0000"/>
  </numFmts>
  <fonts count="14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rgb="FF00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8"/>
      <color rgb="FF7F7F7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7"/>
      <color rgb="FF000000"/>
      <name val="Times New Roman"/>
      <family val="1"/>
      <charset val="238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BE5F2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8" xfId="0" applyFont="1" applyBorder="1" applyAlignment="1">
      <alignment horizontal="left" vertical="center" wrapText="1" indent="5"/>
    </xf>
    <xf numFmtId="0" fontId="5" fillId="0" borderId="6" xfId="0" applyFont="1" applyBorder="1" applyAlignment="1">
      <alignment horizontal="left" vertical="center" wrapText="1" indent="5"/>
    </xf>
    <xf numFmtId="0" fontId="5" fillId="0" borderId="4" xfId="0" applyFont="1" applyBorder="1" applyAlignment="1">
      <alignment vertical="center" wrapText="1"/>
    </xf>
    <xf numFmtId="9" fontId="6" fillId="0" borderId="0" xfId="0" applyNumberFormat="1" applyFont="1" applyAlignment="1">
      <alignment horizontal="right" vertical="center" wrapText="1"/>
    </xf>
    <xf numFmtId="0" fontId="0" fillId="0" borderId="5" xfId="0" applyBorder="1" applyAlignment="1">
      <alignment vertical="top" wrapText="1"/>
    </xf>
    <xf numFmtId="0" fontId="5" fillId="0" borderId="0" xfId="0" applyFont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/>
    <xf numFmtId="3" fontId="5" fillId="0" borderId="0" xfId="0" applyNumberFormat="1" applyFont="1"/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4"/>
    </xf>
    <xf numFmtId="0" fontId="6" fillId="2" borderId="0" xfId="0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4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4"/>
    </xf>
    <xf numFmtId="0" fontId="6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 indent="4"/>
    </xf>
    <xf numFmtId="0" fontId="3" fillId="2" borderId="6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14" fontId="5" fillId="0" borderId="0" xfId="0" applyNumberFormat="1" applyFont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9" xfId="0" quotePrefix="1" applyFont="1" applyBorder="1" applyAlignment="1">
      <alignment vertical="center" wrapText="1"/>
    </xf>
    <xf numFmtId="0" fontId="9" fillId="0" borderId="7" xfId="0" quotePrefix="1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2"/>
    </xf>
    <xf numFmtId="0" fontId="6" fillId="2" borderId="0" xfId="0" applyFont="1" applyFill="1" applyAlignment="1">
      <alignment horizontal="left" vertical="center" wrapText="1" indent="3"/>
    </xf>
    <xf numFmtId="0" fontId="5" fillId="0" borderId="0" xfId="0" applyFont="1" applyAlignment="1">
      <alignment horizontal="left" vertical="center" wrapText="1" indent="3"/>
    </xf>
    <xf numFmtId="3" fontId="5" fillId="0" borderId="0" xfId="0" quotePrefix="1" applyNumberFormat="1" applyFont="1" applyAlignment="1">
      <alignment horizontal="left" vertical="center" wrapText="1"/>
    </xf>
    <xf numFmtId="3" fontId="13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44" fontId="5" fillId="0" borderId="8" xfId="0" applyNumberFormat="1" applyFont="1" applyBorder="1" applyAlignment="1">
      <alignment horizontal="right" vertical="center" wrapText="1"/>
    </xf>
    <xf numFmtId="44" fontId="0" fillId="0" borderId="6" xfId="0" applyNumberFormat="1" applyBorder="1" applyAlignment="1">
      <alignment vertical="top" wrapText="1"/>
    </xf>
    <xf numFmtId="44" fontId="6" fillId="0" borderId="6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 indent="15"/>
    </xf>
    <xf numFmtId="0" fontId="5" fillId="0" borderId="0" xfId="0" applyFont="1" applyBorder="1" applyAlignment="1">
      <alignment horizontal="left" vertical="center" wrapText="1" indent="15"/>
    </xf>
    <xf numFmtId="0" fontId="6" fillId="0" borderId="7" xfId="0" applyFont="1" applyBorder="1" applyAlignment="1">
      <alignment horizontal="left" vertical="center" wrapText="1" indent="15"/>
    </xf>
    <xf numFmtId="0" fontId="6" fillId="0" borderId="0" xfId="0" applyFont="1" applyBorder="1" applyAlignment="1">
      <alignment horizontal="left" vertical="center" wrapText="1" indent="15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 indent="15"/>
    </xf>
    <xf numFmtId="0" fontId="9" fillId="0" borderId="10" xfId="0" applyFont="1" applyBorder="1" applyAlignment="1">
      <alignment horizontal="left" vertical="center" wrapText="1" indent="15"/>
    </xf>
    <xf numFmtId="0" fontId="9" fillId="0" borderId="7" xfId="0" applyFont="1" applyBorder="1" applyAlignment="1">
      <alignment horizontal="left" vertical="center" wrapText="1" indent="15"/>
    </xf>
    <xf numFmtId="0" fontId="9" fillId="0" borderId="0" xfId="0" applyFont="1" applyBorder="1" applyAlignment="1">
      <alignment horizontal="left" vertical="center" wrapText="1" indent="15"/>
    </xf>
    <xf numFmtId="0" fontId="5" fillId="0" borderId="4" xfId="0" applyFont="1" applyBorder="1" applyAlignment="1">
      <alignment horizontal="left" vertical="center" wrapText="1" indent="15"/>
    </xf>
    <xf numFmtId="0" fontId="5" fillId="0" borderId="5" xfId="0" applyFont="1" applyBorder="1" applyAlignment="1">
      <alignment horizontal="left" vertical="center" wrapText="1" indent="15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15"/>
    </xf>
    <xf numFmtId="0" fontId="5" fillId="0" borderId="10" xfId="0" applyFont="1" applyBorder="1" applyAlignment="1">
      <alignment horizontal="left" vertical="center" wrapText="1" indent="15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165" fontId="6" fillId="2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horizontal="right" vertical="center" wrapText="1"/>
    </xf>
    <xf numFmtId="165" fontId="2" fillId="0" borderId="5" xfId="0" applyNumberFormat="1" applyFont="1" applyBorder="1" applyAlignment="1">
      <alignment vertical="center" wrapText="1"/>
    </xf>
    <xf numFmtId="165" fontId="0" fillId="0" borderId="0" xfId="0" applyNumberFormat="1"/>
    <xf numFmtId="165" fontId="6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RowHeight="14.25" x14ac:dyDescent="0.2"/>
  <cols>
    <col min="1" max="1" width="22" customWidth="1"/>
    <col min="2" max="2" width="31.75" customWidth="1"/>
    <col min="3" max="3" width="30.75" customWidth="1"/>
    <col min="4" max="4" width="32.125" customWidth="1"/>
  </cols>
  <sheetData>
    <row r="1" spans="1:4" ht="18.75" thickBot="1" x14ac:dyDescent="0.25">
      <c r="A1" s="1" t="s">
        <v>0</v>
      </c>
      <c r="B1" s="2" t="s">
        <v>1</v>
      </c>
      <c r="C1" s="3" t="s">
        <v>0</v>
      </c>
      <c r="D1" s="4" t="s">
        <v>0</v>
      </c>
    </row>
    <row r="2" spans="1:4" ht="16.5" thickBot="1" x14ac:dyDescent="0.25">
      <c r="A2" s="5" t="s">
        <v>2</v>
      </c>
      <c r="B2" s="6" t="s">
        <v>3</v>
      </c>
      <c r="C2" s="7" t="s">
        <v>0</v>
      </c>
      <c r="D2" s="8" t="s">
        <v>0</v>
      </c>
    </row>
    <row r="3" spans="1:4" x14ac:dyDescent="0.2">
      <c r="A3" s="81" t="s">
        <v>4</v>
      </c>
      <c r="B3" s="78" t="s">
        <v>0</v>
      </c>
      <c r="C3" s="78" t="s">
        <v>0</v>
      </c>
      <c r="D3" s="12" t="s">
        <v>5</v>
      </c>
    </row>
    <row r="4" spans="1:4" ht="15" thickBot="1" x14ac:dyDescent="0.25">
      <c r="A4" s="82"/>
      <c r="B4" s="80"/>
      <c r="C4" s="80"/>
      <c r="D4" s="13" t="s">
        <v>6</v>
      </c>
    </row>
    <row r="5" spans="1:4" x14ac:dyDescent="0.2">
      <c r="A5" s="81" t="s">
        <v>7</v>
      </c>
      <c r="B5" s="78" t="s">
        <v>0</v>
      </c>
      <c r="C5" s="78" t="s">
        <v>0</v>
      </c>
      <c r="D5" s="12" t="s">
        <v>5</v>
      </c>
    </row>
    <row r="6" spans="1:4" ht="15" thickBot="1" x14ac:dyDescent="0.25">
      <c r="A6" s="82"/>
      <c r="B6" s="80"/>
      <c r="C6" s="80"/>
      <c r="D6" s="13" t="s">
        <v>6</v>
      </c>
    </row>
    <row r="7" spans="1:4" x14ac:dyDescent="0.2">
      <c r="A7" s="10" t="s">
        <v>8</v>
      </c>
      <c r="B7" s="15">
        <v>0.15</v>
      </c>
      <c r="C7" s="78" t="s">
        <v>0</v>
      </c>
      <c r="D7" s="18" t="s">
        <v>205</v>
      </c>
    </row>
    <row r="8" spans="1:4" x14ac:dyDescent="0.2">
      <c r="A8" s="10" t="s">
        <v>9</v>
      </c>
      <c r="B8" s="15">
        <v>0.21</v>
      </c>
      <c r="C8" s="79"/>
      <c r="D8" s="75">
        <f ca="1">List2!$D$4</f>
        <v>0</v>
      </c>
    </row>
    <row r="9" spans="1:4" ht="15" thickBot="1" x14ac:dyDescent="0.25">
      <c r="A9" s="14" t="s">
        <v>10</v>
      </c>
      <c r="B9" s="16"/>
      <c r="C9" s="80"/>
      <c r="D9" s="76"/>
    </row>
    <row r="10" spans="1:4" ht="16.5" thickBot="1" x14ac:dyDescent="0.25">
      <c r="A10" s="14" t="s">
        <v>11</v>
      </c>
      <c r="B10" s="7" t="s">
        <v>0</v>
      </c>
      <c r="C10" s="7" t="s">
        <v>0</v>
      </c>
      <c r="D10" s="77">
        <f ca="1">SUM(D8:D9)</f>
        <v>0</v>
      </c>
    </row>
    <row r="11" spans="1:4" ht="16.5" thickBot="1" x14ac:dyDescent="0.25">
      <c r="A11" s="5" t="s">
        <v>12</v>
      </c>
      <c r="B11" s="7" t="s">
        <v>0</v>
      </c>
      <c r="C11" s="7" t="s">
        <v>0</v>
      </c>
      <c r="D11" s="74">
        <f ca="1">List2!$D$4</f>
        <v>0</v>
      </c>
    </row>
    <row r="12" spans="1:4" ht="16.5" thickBot="1" x14ac:dyDescent="0.25">
      <c r="A12" s="19" t="s">
        <v>13</v>
      </c>
      <c r="B12" s="20" t="s">
        <v>14</v>
      </c>
      <c r="C12" s="21"/>
      <c r="D12" s="8" t="s">
        <v>0</v>
      </c>
    </row>
    <row r="13" spans="1:4" ht="16.5" thickBot="1" x14ac:dyDescent="0.25">
      <c r="A13" s="5" t="s">
        <v>0</v>
      </c>
      <c r="B13" s="7" t="s">
        <v>0</v>
      </c>
      <c r="C13" s="7" t="s">
        <v>0</v>
      </c>
      <c r="D13" s="8" t="s">
        <v>0</v>
      </c>
    </row>
    <row r="14" spans="1:4" ht="15.75" x14ac:dyDescent="0.2">
      <c r="A14" s="22"/>
      <c r="B14" s="17" t="s">
        <v>15</v>
      </c>
      <c r="C14" s="23" t="s">
        <v>16</v>
      </c>
      <c r="D14" s="24"/>
    </row>
  </sheetData>
  <mergeCells count="7">
    <mergeCell ref="C7:C9"/>
    <mergeCell ref="A3:A4"/>
    <mergeCell ref="B3:B4"/>
    <mergeCell ref="C3:C4"/>
    <mergeCell ref="A5:A6"/>
    <mergeCell ref="B5:B6"/>
    <mergeCell ref="C5:C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4" sqref="F4:F6"/>
    </sheetView>
  </sheetViews>
  <sheetFormatPr defaultRowHeight="14.25" x14ac:dyDescent="0.2"/>
  <cols>
    <col min="1" max="1" width="17.5" customWidth="1"/>
    <col min="2" max="2" width="31.125" customWidth="1"/>
    <col min="3" max="3" width="16.875" customWidth="1"/>
    <col min="4" max="4" width="13" customWidth="1"/>
    <col min="5" max="5" width="14.5" customWidth="1"/>
  </cols>
  <sheetData>
    <row r="1" spans="1:6" ht="18" x14ac:dyDescent="0.2">
      <c r="A1" s="83" t="s">
        <v>27</v>
      </c>
      <c r="B1" s="83"/>
      <c r="C1" s="83"/>
      <c r="D1" s="83"/>
      <c r="E1" s="83"/>
      <c r="F1" s="83"/>
    </row>
    <row r="2" spans="1:6" x14ac:dyDescent="0.2">
      <c r="A2" s="25"/>
    </row>
    <row r="3" spans="1:6" x14ac:dyDescent="0.2">
      <c r="A3" s="26" t="s">
        <v>22</v>
      </c>
      <c r="B3" s="26" t="s">
        <v>23</v>
      </c>
      <c r="D3" s="26" t="s">
        <v>24</v>
      </c>
      <c r="E3" s="26" t="s">
        <v>25</v>
      </c>
      <c r="F3" s="26" t="s">
        <v>26</v>
      </c>
    </row>
    <row r="4" spans="1:6" x14ac:dyDescent="0.2">
      <c r="A4" s="26" t="s">
        <v>17</v>
      </c>
      <c r="C4" s="26"/>
      <c r="D4" s="27">
        <f ca="1">List4!$E$19</f>
        <v>0</v>
      </c>
      <c r="E4" s="26">
        <v>0</v>
      </c>
      <c r="F4" s="26">
        <f ca="1">D4</f>
        <v>0</v>
      </c>
    </row>
    <row r="5" spans="1:6" x14ac:dyDescent="0.2">
      <c r="A5" s="26" t="s">
        <v>18</v>
      </c>
      <c r="B5" s="26" t="s">
        <v>19</v>
      </c>
      <c r="D5" s="27">
        <f ca="1">List4!$E$19</f>
        <v>0</v>
      </c>
      <c r="E5" s="26">
        <v>0</v>
      </c>
      <c r="F5" s="26">
        <f ca="1">D5</f>
        <v>0</v>
      </c>
    </row>
    <row r="6" spans="1:6" ht="15" x14ac:dyDescent="0.25">
      <c r="A6" s="28" t="s">
        <v>20</v>
      </c>
      <c r="B6" s="28" t="s">
        <v>21</v>
      </c>
      <c r="D6" s="29">
        <f ca="1">$D$5</f>
        <v>0</v>
      </c>
      <c r="E6" s="26">
        <v>0</v>
      </c>
      <c r="F6" s="26">
        <f ca="1">D6</f>
        <v>0</v>
      </c>
    </row>
  </sheetData>
  <mergeCells count="1">
    <mergeCell ref="A1:F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1"/>
    </sheetView>
  </sheetViews>
  <sheetFormatPr defaultRowHeight="14.25" x14ac:dyDescent="0.2"/>
  <cols>
    <col min="2" max="2" width="28.5" customWidth="1"/>
    <col min="3" max="3" width="12.375" customWidth="1"/>
    <col min="4" max="4" width="20.125" customWidth="1"/>
    <col min="5" max="5" width="23.875" customWidth="1"/>
  </cols>
  <sheetData>
    <row r="1" spans="1:5" ht="18" x14ac:dyDescent="0.2">
      <c r="A1" s="83" t="s">
        <v>28</v>
      </c>
      <c r="B1" s="83"/>
      <c r="C1" s="83"/>
      <c r="D1" s="83"/>
      <c r="E1" s="83"/>
    </row>
    <row r="3" spans="1:5" x14ac:dyDescent="0.2">
      <c r="A3" s="31" t="s">
        <v>22</v>
      </c>
      <c r="B3" s="32" t="s">
        <v>23</v>
      </c>
      <c r="C3" s="33" t="s">
        <v>29</v>
      </c>
      <c r="D3" s="34" t="s">
        <v>30</v>
      </c>
      <c r="E3" s="34" t="s">
        <v>31</v>
      </c>
    </row>
    <row r="4" spans="1:5" x14ac:dyDescent="0.2">
      <c r="A4" s="23">
        <v>1</v>
      </c>
      <c r="B4" s="35" t="s">
        <v>32</v>
      </c>
      <c r="C4" s="36" t="s">
        <v>33</v>
      </c>
      <c r="D4" s="17">
        <f>List6!$G$11</f>
        <v>0</v>
      </c>
      <c r="E4" s="40">
        <v>0</v>
      </c>
    </row>
    <row r="5" spans="1:5" x14ac:dyDescent="0.2">
      <c r="A5" s="23">
        <v>11</v>
      </c>
      <c r="B5" s="35" t="s">
        <v>34</v>
      </c>
      <c r="C5" s="36" t="s">
        <v>33</v>
      </c>
      <c r="D5" s="17">
        <f>List6!$G$14</f>
        <v>0</v>
      </c>
      <c r="E5" s="40">
        <v>0</v>
      </c>
    </row>
    <row r="6" spans="1:5" x14ac:dyDescent="0.2">
      <c r="A6" s="23">
        <v>2</v>
      </c>
      <c r="B6" s="35" t="s">
        <v>35</v>
      </c>
      <c r="C6" s="36" t="s">
        <v>33</v>
      </c>
      <c r="D6" s="17">
        <v>0</v>
      </c>
      <c r="E6" s="40">
        <v>91.917060000000006</v>
      </c>
    </row>
    <row r="7" spans="1:5" x14ac:dyDescent="0.2">
      <c r="A7" s="23">
        <v>21</v>
      </c>
      <c r="B7" s="35" t="s">
        <v>36</v>
      </c>
      <c r="C7" s="36" t="s">
        <v>33</v>
      </c>
      <c r="D7" s="17">
        <v>0</v>
      </c>
      <c r="E7" s="40">
        <v>0</v>
      </c>
    </row>
    <row r="8" spans="1:5" x14ac:dyDescent="0.2">
      <c r="A8" s="23">
        <v>3</v>
      </c>
      <c r="B8" s="35" t="s">
        <v>37</v>
      </c>
      <c r="C8" s="36" t="s">
        <v>33</v>
      </c>
      <c r="D8" s="17">
        <f>List6!$G$33</f>
        <v>0</v>
      </c>
      <c r="E8" s="40">
        <v>21.89696</v>
      </c>
    </row>
    <row r="9" spans="1:5" ht="25.5" x14ac:dyDescent="0.2">
      <c r="A9" s="23">
        <v>56</v>
      </c>
      <c r="B9" s="35" t="s">
        <v>38</v>
      </c>
      <c r="C9" s="36" t="s">
        <v>33</v>
      </c>
      <c r="D9" s="17">
        <f>List6!$G$36</f>
        <v>0</v>
      </c>
      <c r="E9" s="40">
        <v>30.502320000000001</v>
      </c>
    </row>
    <row r="10" spans="1:5" x14ac:dyDescent="0.2">
      <c r="A10" s="23">
        <v>61</v>
      </c>
      <c r="B10" s="35" t="s">
        <v>39</v>
      </c>
      <c r="C10" s="36" t="s">
        <v>33</v>
      </c>
      <c r="D10" s="17">
        <f>List6!$G$40</f>
        <v>0</v>
      </c>
      <c r="E10" s="40">
        <v>0.39694000000000002</v>
      </c>
    </row>
    <row r="11" spans="1:5" x14ac:dyDescent="0.2">
      <c r="A11" s="23">
        <v>63</v>
      </c>
      <c r="B11" s="35" t="s">
        <v>40</v>
      </c>
      <c r="C11" s="36" t="s">
        <v>33</v>
      </c>
      <c r="D11" s="17">
        <f>List6!$G$44</f>
        <v>0</v>
      </c>
      <c r="E11" s="40">
        <v>1.8986799999999999</v>
      </c>
    </row>
    <row r="12" spans="1:5" x14ac:dyDescent="0.2">
      <c r="A12" s="23">
        <v>8</v>
      </c>
      <c r="B12" s="35" t="s">
        <v>41</v>
      </c>
      <c r="C12" s="36" t="s">
        <v>33</v>
      </c>
      <c r="D12" s="17">
        <f>List6!$G$47</f>
        <v>0</v>
      </c>
      <c r="E12" s="40">
        <v>0</v>
      </c>
    </row>
    <row r="13" spans="1:5" x14ac:dyDescent="0.2">
      <c r="A13" s="23">
        <v>93</v>
      </c>
      <c r="B13" s="35" t="s">
        <v>42</v>
      </c>
      <c r="C13" s="36" t="s">
        <v>33</v>
      </c>
      <c r="D13" s="17">
        <f>List6!$G$50</f>
        <v>0</v>
      </c>
      <c r="E13" s="40">
        <v>0.46510000000000001</v>
      </c>
    </row>
    <row r="14" spans="1:5" x14ac:dyDescent="0.2">
      <c r="A14" s="23">
        <v>94</v>
      </c>
      <c r="B14" s="35" t="s">
        <v>43</v>
      </c>
      <c r="C14" s="36" t="s">
        <v>33</v>
      </c>
      <c r="D14" s="17">
        <f>List6!$G$56</f>
        <v>0</v>
      </c>
      <c r="E14" s="40">
        <v>1.61395</v>
      </c>
    </row>
    <row r="15" spans="1:5" x14ac:dyDescent="0.2">
      <c r="A15" s="23">
        <v>96</v>
      </c>
      <c r="B15" s="35" t="s">
        <v>44</v>
      </c>
      <c r="C15" s="36" t="s">
        <v>33</v>
      </c>
      <c r="D15" s="17">
        <f>List6!$G$63</f>
        <v>0</v>
      </c>
      <c r="E15" s="40">
        <v>0</v>
      </c>
    </row>
    <row r="16" spans="1:5" x14ac:dyDescent="0.2">
      <c r="A16" s="23">
        <v>99</v>
      </c>
      <c r="B16" s="35" t="s">
        <v>45</v>
      </c>
      <c r="C16" s="36" t="s">
        <v>33</v>
      </c>
      <c r="D16" s="17">
        <f>List6!$G$66</f>
        <v>0</v>
      </c>
      <c r="E16" s="40">
        <v>0</v>
      </c>
    </row>
    <row r="17" spans="1:5" x14ac:dyDescent="0.2">
      <c r="A17" s="23">
        <v>711</v>
      </c>
      <c r="B17" s="35" t="s">
        <v>46</v>
      </c>
      <c r="C17" s="36" t="s">
        <v>47</v>
      </c>
      <c r="D17" s="17">
        <f>List6!$G$75</f>
        <v>0</v>
      </c>
      <c r="E17" s="40">
        <v>1.111E-2</v>
      </c>
    </row>
    <row r="18" spans="1:5" x14ac:dyDescent="0.2">
      <c r="A18" s="23">
        <v>767</v>
      </c>
      <c r="B18" s="35" t="s">
        <v>48</v>
      </c>
      <c r="C18" s="36" t="s">
        <v>47</v>
      </c>
      <c r="D18" s="17">
        <f>List6!$G$80</f>
        <v>0</v>
      </c>
      <c r="E18" s="40">
        <v>0</v>
      </c>
    </row>
    <row r="19" spans="1:5" x14ac:dyDescent="0.2">
      <c r="A19" s="23" t="s">
        <v>49</v>
      </c>
      <c r="B19" s="35" t="s">
        <v>50</v>
      </c>
      <c r="C19" s="36" t="s">
        <v>51</v>
      </c>
      <c r="D19" s="73">
        <f>List6!$G$87</f>
        <v>0</v>
      </c>
      <c r="E19" s="40">
        <v>0</v>
      </c>
    </row>
    <row r="20" spans="1:5" x14ac:dyDescent="0.2">
      <c r="A20" s="23" t="s">
        <v>52</v>
      </c>
      <c r="B20" s="35" t="s">
        <v>53</v>
      </c>
      <c r="C20" s="36" t="s">
        <v>54</v>
      </c>
      <c r="D20" s="17">
        <f>List6!$G$95</f>
        <v>0</v>
      </c>
      <c r="E20" s="40">
        <v>0</v>
      </c>
    </row>
    <row r="21" spans="1:5" ht="15" thickBot="1" x14ac:dyDescent="0.25">
      <c r="A21" s="21" t="s">
        <v>55</v>
      </c>
      <c r="B21" s="37" t="s">
        <v>56</v>
      </c>
      <c r="C21" s="38" t="s">
        <v>55</v>
      </c>
      <c r="D21" s="20">
        <f>List6!$G$100</f>
        <v>0</v>
      </c>
      <c r="E21" s="41">
        <v>0</v>
      </c>
    </row>
    <row r="22" spans="1:5" ht="15.75" x14ac:dyDescent="0.2">
      <c r="A22" s="11" t="s">
        <v>0</v>
      </c>
      <c r="B22" s="11" t="s">
        <v>0</v>
      </c>
      <c r="C22" s="11" t="s">
        <v>0</v>
      </c>
      <c r="D22" s="39">
        <f>SUM(D4:D21)</f>
        <v>0</v>
      </c>
      <c r="E22" s="42">
        <f>SUM(E4:E21)</f>
        <v>148.70212000000001</v>
      </c>
    </row>
  </sheetData>
  <mergeCells count="1">
    <mergeCell ref="A1:E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0" workbookViewId="0">
      <selection activeCell="B4" sqref="B4:C4"/>
    </sheetView>
  </sheetViews>
  <sheetFormatPr defaultRowHeight="14.25" x14ac:dyDescent="0.2"/>
  <cols>
    <col min="1" max="1" width="34.75" customWidth="1"/>
    <col min="2" max="2" width="23.875" customWidth="1"/>
    <col min="3" max="3" width="29" customWidth="1"/>
  </cols>
  <sheetData>
    <row r="1" spans="1:6" ht="36" customHeight="1" thickBot="1" x14ac:dyDescent="0.25">
      <c r="A1" s="103" t="s">
        <v>57</v>
      </c>
      <c r="B1" s="104"/>
      <c r="C1" s="43" t="s">
        <v>0</v>
      </c>
      <c r="D1" s="43" t="s">
        <v>0</v>
      </c>
      <c r="E1" s="43" t="s">
        <v>0</v>
      </c>
      <c r="F1" s="44" t="s">
        <v>0</v>
      </c>
    </row>
    <row r="2" spans="1:6" ht="26.25" customHeight="1" x14ac:dyDescent="0.2">
      <c r="A2" s="57" t="s">
        <v>72</v>
      </c>
      <c r="B2" s="59" t="s">
        <v>3</v>
      </c>
      <c r="C2" s="60" t="s">
        <v>0</v>
      </c>
      <c r="D2" s="11" t="s">
        <v>0</v>
      </c>
      <c r="E2" s="11" t="s">
        <v>0</v>
      </c>
      <c r="F2" s="45" t="s">
        <v>0</v>
      </c>
    </row>
    <row r="3" spans="1:6" ht="26.25" customHeight="1" x14ac:dyDescent="0.2">
      <c r="A3" s="58" t="s">
        <v>73</v>
      </c>
      <c r="B3" s="61" t="s">
        <v>74</v>
      </c>
      <c r="C3" s="60"/>
      <c r="D3" s="11" t="s">
        <v>0</v>
      </c>
      <c r="E3" s="11" t="s">
        <v>0</v>
      </c>
      <c r="F3" s="45" t="s">
        <v>0</v>
      </c>
    </row>
    <row r="4" spans="1:6" ht="39" customHeight="1" x14ac:dyDescent="0.2">
      <c r="A4" s="58" t="s">
        <v>75</v>
      </c>
      <c r="B4" s="86" t="s">
        <v>76</v>
      </c>
      <c r="C4" s="86"/>
      <c r="D4" s="11" t="s">
        <v>0</v>
      </c>
      <c r="E4" s="11" t="s">
        <v>0</v>
      </c>
      <c r="F4" s="45" t="s">
        <v>0</v>
      </c>
    </row>
    <row r="5" spans="1:6" ht="15.75" x14ac:dyDescent="0.2">
      <c r="A5" s="99" t="s">
        <v>58</v>
      </c>
      <c r="B5" s="100"/>
      <c r="C5" s="11" t="s">
        <v>0</v>
      </c>
      <c r="D5" s="11" t="s">
        <v>0</v>
      </c>
      <c r="E5" s="11" t="s">
        <v>0</v>
      </c>
      <c r="F5" s="45" t="s">
        <v>0</v>
      </c>
    </row>
    <row r="6" spans="1:6" ht="15.75" x14ac:dyDescent="0.2">
      <c r="A6" s="99" t="s">
        <v>7</v>
      </c>
      <c r="B6" s="100"/>
      <c r="C6" s="11" t="s">
        <v>0</v>
      </c>
      <c r="D6" s="11" t="s">
        <v>0</v>
      </c>
      <c r="E6" s="11" t="s">
        <v>0</v>
      </c>
      <c r="F6" s="45" t="s">
        <v>0</v>
      </c>
    </row>
    <row r="7" spans="1:6" ht="15.75" x14ac:dyDescent="0.2">
      <c r="A7" s="99" t="s">
        <v>4</v>
      </c>
      <c r="B7" s="100"/>
      <c r="C7" s="11" t="s">
        <v>0</v>
      </c>
      <c r="D7" s="11" t="s">
        <v>0</v>
      </c>
      <c r="E7" s="11" t="s">
        <v>0</v>
      </c>
      <c r="F7" s="45" t="s">
        <v>0</v>
      </c>
    </row>
    <row r="8" spans="1:6" ht="16.5" thickBot="1" x14ac:dyDescent="0.25">
      <c r="A8" s="91" t="s">
        <v>59</v>
      </c>
      <c r="B8" s="92"/>
      <c r="C8" s="46" t="s">
        <v>0</v>
      </c>
      <c r="D8" s="46" t="s">
        <v>0</v>
      </c>
      <c r="E8" s="46" t="s">
        <v>0</v>
      </c>
      <c r="F8" s="47" t="s">
        <v>60</v>
      </c>
    </row>
    <row r="9" spans="1:6" ht="15.75" x14ac:dyDescent="0.2">
      <c r="A9" s="101" t="s">
        <v>33</v>
      </c>
      <c r="B9" s="102"/>
      <c r="C9" s="11" t="s">
        <v>0</v>
      </c>
      <c r="D9" s="11" t="s">
        <v>0</v>
      </c>
      <c r="E9" s="11" t="s">
        <v>0</v>
      </c>
      <c r="F9" s="18">
        <f ca="1">SUMIF(List5!C4:D21,A9,List5!D4:D21)</f>
        <v>0</v>
      </c>
    </row>
    <row r="10" spans="1:6" ht="15.75" x14ac:dyDescent="0.2">
      <c r="A10" s="87" t="s">
        <v>47</v>
      </c>
      <c r="B10" s="88"/>
      <c r="C10" s="11" t="s">
        <v>0</v>
      </c>
      <c r="D10" s="11" t="s">
        <v>0</v>
      </c>
      <c r="E10" s="11" t="s">
        <v>0</v>
      </c>
      <c r="F10" s="18">
        <f ca="1">SUMIF(List5!C4:D21,A10,List5!D4:D21)</f>
        <v>0</v>
      </c>
    </row>
    <row r="11" spans="1:6" ht="15.75" x14ac:dyDescent="0.2">
      <c r="A11" s="87" t="s">
        <v>51</v>
      </c>
      <c r="B11" s="88"/>
      <c r="C11" s="11" t="s">
        <v>0</v>
      </c>
      <c r="D11" s="11" t="s">
        <v>0</v>
      </c>
      <c r="E11" s="11" t="s">
        <v>0</v>
      </c>
      <c r="F11" s="18">
        <f ca="1">SUMIF(List5!C4:D21,A11,List5!D4:D21)</f>
        <v>0</v>
      </c>
    </row>
    <row r="12" spans="1:6" ht="15.75" x14ac:dyDescent="0.2">
      <c r="A12" s="87" t="s">
        <v>55</v>
      </c>
      <c r="B12" s="88"/>
      <c r="C12" s="11" t="s">
        <v>0</v>
      </c>
      <c r="D12" s="11" t="s">
        <v>0</v>
      </c>
      <c r="E12" s="11" t="s">
        <v>0</v>
      </c>
      <c r="F12" s="18">
        <f ca="1">SUMIF(List5!C4:D21,A12,List5!D4:D21)</f>
        <v>0</v>
      </c>
    </row>
    <row r="13" spans="1:6" ht="15.75" x14ac:dyDescent="0.2">
      <c r="A13" s="87" t="s">
        <v>54</v>
      </c>
      <c r="B13" s="88"/>
      <c r="C13" s="11" t="s">
        <v>0</v>
      </c>
      <c r="D13" s="11" t="s">
        <v>0</v>
      </c>
      <c r="E13" s="11" t="s">
        <v>0</v>
      </c>
      <c r="F13" s="18">
        <f ca="1">SUMIF(List5!C4:D21,A13,List5!D4:D21)</f>
        <v>0</v>
      </c>
    </row>
    <row r="14" spans="1:6" ht="15.75" x14ac:dyDescent="0.2">
      <c r="A14" s="89" t="s">
        <v>60</v>
      </c>
      <c r="B14" s="90"/>
      <c r="C14" s="11" t="s">
        <v>0</v>
      </c>
      <c r="D14" s="11" t="s">
        <v>0</v>
      </c>
      <c r="E14" s="11" t="s">
        <v>0</v>
      </c>
      <c r="F14" s="48">
        <f ca="1">SUM(F9:F13)</f>
        <v>0</v>
      </c>
    </row>
    <row r="15" spans="1:6" ht="16.5" thickBot="1" x14ac:dyDescent="0.25">
      <c r="A15" s="91" t="s">
        <v>61</v>
      </c>
      <c r="B15" s="92"/>
      <c r="C15" s="46" t="s">
        <v>0</v>
      </c>
      <c r="D15" s="46" t="s">
        <v>0</v>
      </c>
      <c r="E15" s="46" t="s">
        <v>0</v>
      </c>
      <c r="F15" s="49" t="s">
        <v>0</v>
      </c>
    </row>
    <row r="16" spans="1:6" ht="15.75" x14ac:dyDescent="0.2">
      <c r="A16" s="93" t="s">
        <v>62</v>
      </c>
      <c r="B16" s="94"/>
      <c r="C16" s="39">
        <v>15</v>
      </c>
      <c r="D16" s="39" t="s">
        <v>63</v>
      </c>
      <c r="E16" s="11" t="s">
        <v>0</v>
      </c>
      <c r="F16" s="48" t="s">
        <v>64</v>
      </c>
    </row>
    <row r="17" spans="1:6" x14ac:dyDescent="0.2">
      <c r="A17" s="95" t="s">
        <v>62</v>
      </c>
      <c r="B17" s="96"/>
      <c r="C17" s="39">
        <v>21</v>
      </c>
      <c r="D17" s="39" t="s">
        <v>63</v>
      </c>
      <c r="E17" s="48">
        <f ca="1">$F$14</f>
        <v>0</v>
      </c>
      <c r="F17" s="48" t="s">
        <v>64</v>
      </c>
    </row>
    <row r="18" spans="1:6" ht="62.25" thickBot="1" x14ac:dyDescent="0.25">
      <c r="A18" s="97" t="s">
        <v>65</v>
      </c>
      <c r="B18" s="98"/>
      <c r="C18" s="7" t="s">
        <v>0</v>
      </c>
      <c r="D18" s="7" t="s">
        <v>0</v>
      </c>
      <c r="E18" s="7" t="s">
        <v>0</v>
      </c>
      <c r="F18" s="50" t="s">
        <v>66</v>
      </c>
    </row>
    <row r="19" spans="1:6" ht="36" customHeight="1" thickBot="1" x14ac:dyDescent="0.25">
      <c r="A19" s="84" t="s">
        <v>12</v>
      </c>
      <c r="B19" s="85"/>
      <c r="C19" s="46" t="s">
        <v>0</v>
      </c>
      <c r="D19" s="46" t="s">
        <v>0</v>
      </c>
      <c r="E19" s="46">
        <f ca="1">SUM(E14:E18)</f>
        <v>0</v>
      </c>
      <c r="F19" s="51" t="s">
        <v>67</v>
      </c>
    </row>
    <row r="20" spans="1:6" ht="15.75" x14ac:dyDescent="0.2">
      <c r="A20" s="52" t="s">
        <v>68</v>
      </c>
      <c r="B20" s="53" t="s">
        <v>69</v>
      </c>
      <c r="C20" s="11" t="s">
        <v>0</v>
      </c>
      <c r="D20" s="11" t="s">
        <v>0</v>
      </c>
      <c r="E20" s="11" t="s">
        <v>0</v>
      </c>
      <c r="F20" s="45" t="s">
        <v>0</v>
      </c>
    </row>
    <row r="21" spans="1:6" ht="15.75" x14ac:dyDescent="0.2">
      <c r="A21" s="52" t="s">
        <v>70</v>
      </c>
      <c r="B21" s="53" t="s">
        <v>70</v>
      </c>
      <c r="C21" s="54">
        <v>43042</v>
      </c>
      <c r="D21" s="11" t="s">
        <v>0</v>
      </c>
      <c r="E21" s="11" t="s">
        <v>0</v>
      </c>
      <c r="F21" s="45" t="s">
        <v>0</v>
      </c>
    </row>
    <row r="22" spans="1:6" ht="16.5" thickBot="1" x14ac:dyDescent="0.25">
      <c r="A22" s="55" t="s">
        <v>71</v>
      </c>
      <c r="B22" s="56" t="s">
        <v>71</v>
      </c>
      <c r="C22" s="7" t="s">
        <v>0</v>
      </c>
      <c r="D22" s="7" t="s">
        <v>0</v>
      </c>
      <c r="E22" s="7" t="s">
        <v>0</v>
      </c>
      <c r="F22" s="8" t="s">
        <v>0</v>
      </c>
    </row>
  </sheetData>
  <mergeCells count="17">
    <mergeCell ref="A1:B1"/>
    <mergeCell ref="A5:B5"/>
    <mergeCell ref="A6:B6"/>
    <mergeCell ref="A19:B19"/>
    <mergeCell ref="B4:C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4" workbookViewId="0">
      <selection activeCell="D4" sqref="D4:D21"/>
    </sheetView>
  </sheetViews>
  <sheetFormatPr defaultRowHeight="14.25" x14ac:dyDescent="0.2"/>
  <cols>
    <col min="2" max="2" width="38.125" customWidth="1"/>
    <col min="4" max="4" width="33.75" customWidth="1"/>
  </cols>
  <sheetData>
    <row r="1" spans="1:4" ht="18" x14ac:dyDescent="0.2">
      <c r="A1" s="30" t="s">
        <v>28</v>
      </c>
    </row>
    <row r="3" spans="1:4" x14ac:dyDescent="0.2">
      <c r="A3" s="31" t="s">
        <v>22</v>
      </c>
      <c r="B3" s="32" t="s">
        <v>23</v>
      </c>
      <c r="C3" s="32" t="s">
        <v>29</v>
      </c>
      <c r="D3" s="34" t="s">
        <v>30</v>
      </c>
    </row>
    <row r="4" spans="1:4" x14ac:dyDescent="0.2">
      <c r="A4" s="23">
        <v>1</v>
      </c>
      <c r="B4" s="35" t="s">
        <v>32</v>
      </c>
      <c r="C4" s="35" t="s">
        <v>33</v>
      </c>
      <c r="D4" s="17">
        <f>List6!$G$11</f>
        <v>0</v>
      </c>
    </row>
    <row r="5" spans="1:4" x14ac:dyDescent="0.2">
      <c r="A5" s="23">
        <v>11</v>
      </c>
      <c r="B5" s="35" t="s">
        <v>77</v>
      </c>
      <c r="C5" s="35" t="s">
        <v>33</v>
      </c>
      <c r="D5" s="17">
        <f>List6!$G$14</f>
        <v>0</v>
      </c>
    </row>
    <row r="6" spans="1:4" x14ac:dyDescent="0.2">
      <c r="A6" s="23">
        <v>2</v>
      </c>
      <c r="B6" s="35" t="s">
        <v>35</v>
      </c>
      <c r="C6" s="35" t="s">
        <v>33</v>
      </c>
      <c r="D6" s="17">
        <v>0</v>
      </c>
    </row>
    <row r="7" spans="1:4" x14ac:dyDescent="0.2">
      <c r="A7" s="23">
        <v>21</v>
      </c>
      <c r="B7" s="62" t="s">
        <v>78</v>
      </c>
      <c r="C7" s="35" t="s">
        <v>33</v>
      </c>
      <c r="D7" s="17">
        <v>0</v>
      </c>
    </row>
    <row r="8" spans="1:4" x14ac:dyDescent="0.2">
      <c r="A8" s="23">
        <v>3</v>
      </c>
      <c r="B8" s="35" t="s">
        <v>37</v>
      </c>
      <c r="C8" s="35" t="s">
        <v>33</v>
      </c>
      <c r="D8" s="17">
        <f>List6!$G$33</f>
        <v>0</v>
      </c>
    </row>
    <row r="9" spans="1:4" x14ac:dyDescent="0.2">
      <c r="A9" s="23">
        <v>56</v>
      </c>
      <c r="B9" s="35" t="s">
        <v>38</v>
      </c>
      <c r="C9" s="35" t="s">
        <v>33</v>
      </c>
      <c r="D9" s="17">
        <f>List6!$G$36</f>
        <v>0</v>
      </c>
    </row>
    <row r="10" spans="1:4" x14ac:dyDescent="0.2">
      <c r="A10" s="23">
        <v>61</v>
      </c>
      <c r="B10" s="62" t="s">
        <v>79</v>
      </c>
      <c r="C10" s="35" t="s">
        <v>33</v>
      </c>
      <c r="D10" s="17">
        <f>List6!$G$40</f>
        <v>0</v>
      </c>
    </row>
    <row r="11" spans="1:4" x14ac:dyDescent="0.2">
      <c r="A11" s="23">
        <v>63</v>
      </c>
      <c r="B11" s="35" t="s">
        <v>40</v>
      </c>
      <c r="C11" s="35" t="s">
        <v>33</v>
      </c>
      <c r="D11" s="17">
        <f>List6!$G$44</f>
        <v>0</v>
      </c>
    </row>
    <row r="12" spans="1:4" x14ac:dyDescent="0.2">
      <c r="A12" s="23">
        <v>8</v>
      </c>
      <c r="B12" s="35" t="s">
        <v>41</v>
      </c>
      <c r="C12" s="35" t="s">
        <v>33</v>
      </c>
      <c r="D12" s="17">
        <f>List6!$G$47</f>
        <v>0</v>
      </c>
    </row>
    <row r="13" spans="1:4" x14ac:dyDescent="0.2">
      <c r="A13" s="23">
        <v>93</v>
      </c>
      <c r="B13" s="35" t="s">
        <v>80</v>
      </c>
      <c r="C13" s="35" t="s">
        <v>33</v>
      </c>
      <c r="D13" s="17">
        <f>List6!$G$50</f>
        <v>0</v>
      </c>
    </row>
    <row r="14" spans="1:4" x14ac:dyDescent="0.2">
      <c r="A14" s="23">
        <v>94</v>
      </c>
      <c r="B14" s="35" t="s">
        <v>43</v>
      </c>
      <c r="C14" s="35" t="s">
        <v>33</v>
      </c>
      <c r="D14" s="17">
        <f>List6!$G$56</f>
        <v>0</v>
      </c>
    </row>
    <row r="15" spans="1:4" x14ac:dyDescent="0.2">
      <c r="A15" s="23">
        <v>96</v>
      </c>
      <c r="B15" s="35" t="s">
        <v>44</v>
      </c>
      <c r="C15" s="35" t="s">
        <v>33</v>
      </c>
      <c r="D15" s="17">
        <f>List6!$G$63</f>
        <v>0</v>
      </c>
    </row>
    <row r="16" spans="1:4" x14ac:dyDescent="0.2">
      <c r="A16" s="23">
        <v>99</v>
      </c>
      <c r="B16" s="35" t="s">
        <v>45</v>
      </c>
      <c r="C16" s="35" t="s">
        <v>33</v>
      </c>
      <c r="D16" s="17">
        <f>List6!$G$66</f>
        <v>0</v>
      </c>
    </row>
    <row r="17" spans="1:4" x14ac:dyDescent="0.2">
      <c r="A17" s="23">
        <v>711</v>
      </c>
      <c r="B17" s="35" t="s">
        <v>46</v>
      </c>
      <c r="C17" s="35" t="s">
        <v>47</v>
      </c>
      <c r="D17" s="17">
        <f>List6!$G$75</f>
        <v>0</v>
      </c>
    </row>
    <row r="18" spans="1:4" x14ac:dyDescent="0.2">
      <c r="A18" s="23">
        <v>767</v>
      </c>
      <c r="B18" s="35" t="s">
        <v>48</v>
      </c>
      <c r="C18" s="35" t="s">
        <v>47</v>
      </c>
      <c r="D18" s="17">
        <f>List6!$G$80</f>
        <v>0</v>
      </c>
    </row>
    <row r="19" spans="1:4" x14ac:dyDescent="0.2">
      <c r="A19" s="23" t="s">
        <v>49</v>
      </c>
      <c r="B19" s="35" t="s">
        <v>81</v>
      </c>
      <c r="C19" s="35" t="s">
        <v>51</v>
      </c>
      <c r="D19" s="73">
        <f>List6!$G$87</f>
        <v>0</v>
      </c>
    </row>
    <row r="20" spans="1:4" x14ac:dyDescent="0.2">
      <c r="A20" s="23" t="s">
        <v>52</v>
      </c>
      <c r="B20" s="35" t="s">
        <v>53</v>
      </c>
      <c r="C20" s="35" t="s">
        <v>54</v>
      </c>
      <c r="D20" s="17">
        <f>List6!$G$95</f>
        <v>0</v>
      </c>
    </row>
    <row r="21" spans="1:4" ht="15" thickBot="1" x14ac:dyDescent="0.25">
      <c r="A21" s="21" t="s">
        <v>55</v>
      </c>
      <c r="B21" s="37" t="s">
        <v>56</v>
      </c>
      <c r="C21" s="35" t="s">
        <v>55</v>
      </c>
      <c r="D21" s="20">
        <f>List6!$G$100</f>
        <v>0</v>
      </c>
    </row>
    <row r="22" spans="1:4" ht="15.75" x14ac:dyDescent="0.2">
      <c r="A22" s="11" t="s">
        <v>0</v>
      </c>
      <c r="B22" s="11" t="s">
        <v>0</v>
      </c>
      <c r="C22" s="11" t="s">
        <v>0</v>
      </c>
      <c r="D22" s="39">
        <f>SUM(D4:D21)</f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zoomScale="125" zoomScaleNormal="125" workbookViewId="0">
      <selection activeCell="I18" sqref="I18"/>
    </sheetView>
  </sheetViews>
  <sheetFormatPr defaultRowHeight="14.25" x14ac:dyDescent="0.2"/>
  <cols>
    <col min="3" max="3" width="38.25" customWidth="1"/>
    <col min="4" max="4" width="11.875" customWidth="1"/>
    <col min="5" max="5" width="6.5" style="110" customWidth="1"/>
    <col min="6" max="7" width="9" style="110"/>
  </cols>
  <sheetData>
    <row r="1" spans="1:7" x14ac:dyDescent="0.2">
      <c r="B1" s="25" t="s">
        <v>82</v>
      </c>
      <c r="C1" s="32" t="s">
        <v>23</v>
      </c>
      <c r="D1" s="31" t="s">
        <v>83</v>
      </c>
      <c r="E1" s="106" t="s">
        <v>84</v>
      </c>
      <c r="F1" s="106" t="s">
        <v>85</v>
      </c>
      <c r="G1" s="106" t="s">
        <v>86</v>
      </c>
    </row>
    <row r="2" spans="1:7" ht="15.75" x14ac:dyDescent="0.2">
      <c r="B2" s="63" t="s">
        <v>87</v>
      </c>
      <c r="C2" s="64" t="s">
        <v>32</v>
      </c>
      <c r="D2" s="11" t="s">
        <v>0</v>
      </c>
      <c r="E2" s="107" t="s">
        <v>0</v>
      </c>
      <c r="F2" s="107" t="s">
        <v>0</v>
      </c>
      <c r="G2" s="107" t="s">
        <v>0</v>
      </c>
    </row>
    <row r="3" spans="1:7" x14ac:dyDescent="0.2">
      <c r="A3" s="72">
        <v>1</v>
      </c>
      <c r="B3" s="65">
        <v>115201601</v>
      </c>
      <c r="C3" s="35" t="s">
        <v>88</v>
      </c>
      <c r="D3" s="23" t="s">
        <v>89</v>
      </c>
      <c r="E3" s="108">
        <v>480</v>
      </c>
      <c r="F3" s="108"/>
      <c r="G3" s="108">
        <f>E3*F3</f>
        <v>0</v>
      </c>
    </row>
    <row r="4" spans="1:7" x14ac:dyDescent="0.2">
      <c r="A4" s="72">
        <v>2</v>
      </c>
      <c r="B4" s="65">
        <v>131101201</v>
      </c>
      <c r="C4" s="35" t="s">
        <v>90</v>
      </c>
      <c r="D4" s="23" t="s">
        <v>91</v>
      </c>
      <c r="E4" s="108">
        <v>77.883039999999994</v>
      </c>
      <c r="F4" s="108"/>
      <c r="G4" s="108">
        <f t="shared" ref="G4:G10" si="0">E4*F4</f>
        <v>0</v>
      </c>
    </row>
    <row r="5" spans="1:7" x14ac:dyDescent="0.2">
      <c r="A5" s="72">
        <v>3</v>
      </c>
      <c r="B5" s="65">
        <v>162701105</v>
      </c>
      <c r="C5" s="35" t="s">
        <v>92</v>
      </c>
      <c r="D5" s="23" t="s">
        <v>91</v>
      </c>
      <c r="E5" s="108">
        <v>77.8</v>
      </c>
      <c r="F5" s="108"/>
      <c r="G5" s="108">
        <f t="shared" si="0"/>
        <v>0</v>
      </c>
    </row>
    <row r="6" spans="1:7" x14ac:dyDescent="0.2">
      <c r="A6" s="72">
        <v>4</v>
      </c>
      <c r="B6" s="65">
        <v>167101101</v>
      </c>
      <c r="C6" s="35" t="s">
        <v>93</v>
      </c>
      <c r="D6" s="23" t="s">
        <v>91</v>
      </c>
      <c r="E6" s="108">
        <v>77.8</v>
      </c>
      <c r="F6" s="108"/>
      <c r="G6" s="108">
        <f t="shared" si="0"/>
        <v>0</v>
      </c>
    </row>
    <row r="7" spans="1:7" x14ac:dyDescent="0.2">
      <c r="A7" s="72">
        <v>5</v>
      </c>
      <c r="B7" s="65">
        <v>171201101</v>
      </c>
      <c r="C7" s="35" t="s">
        <v>94</v>
      </c>
      <c r="D7" s="23" t="s">
        <v>91</v>
      </c>
      <c r="E7" s="108">
        <v>77.8</v>
      </c>
      <c r="F7" s="108"/>
      <c r="G7" s="108">
        <f t="shared" si="0"/>
        <v>0</v>
      </c>
    </row>
    <row r="8" spans="1:7" x14ac:dyDescent="0.2">
      <c r="A8" s="72">
        <v>6</v>
      </c>
      <c r="B8" s="65">
        <v>175101201</v>
      </c>
      <c r="C8" s="35" t="s">
        <v>95</v>
      </c>
      <c r="D8" s="23" t="s">
        <v>91</v>
      </c>
      <c r="E8" s="108">
        <v>38.135159999999999</v>
      </c>
      <c r="F8" s="108"/>
      <c r="G8" s="108">
        <f t="shared" si="0"/>
        <v>0</v>
      </c>
    </row>
    <row r="9" spans="1:7" x14ac:dyDescent="0.2">
      <c r="A9" s="72">
        <v>7</v>
      </c>
      <c r="B9" s="65">
        <v>199000002</v>
      </c>
      <c r="C9" s="35" t="s">
        <v>96</v>
      </c>
      <c r="D9" s="23" t="s">
        <v>91</v>
      </c>
      <c r="E9" s="108">
        <v>77.8</v>
      </c>
      <c r="F9" s="108"/>
      <c r="G9" s="108">
        <f t="shared" si="0"/>
        <v>0</v>
      </c>
    </row>
    <row r="10" spans="1:7" x14ac:dyDescent="0.2">
      <c r="A10" s="72">
        <v>8</v>
      </c>
      <c r="B10" s="71">
        <v>58344171</v>
      </c>
      <c r="C10" s="35" t="s">
        <v>97</v>
      </c>
      <c r="D10" s="23" t="s">
        <v>98</v>
      </c>
      <c r="E10" s="108">
        <v>78.867000000000004</v>
      </c>
      <c r="F10" s="108"/>
      <c r="G10" s="108">
        <f t="shared" si="0"/>
        <v>0</v>
      </c>
    </row>
    <row r="11" spans="1:7" ht="16.5" thickBot="1" x14ac:dyDescent="0.25">
      <c r="A11" s="72"/>
      <c r="B11" s="66" t="s">
        <v>99</v>
      </c>
      <c r="C11" s="67" t="s">
        <v>32</v>
      </c>
      <c r="D11" s="7" t="s">
        <v>0</v>
      </c>
      <c r="E11" s="109" t="s">
        <v>0</v>
      </c>
      <c r="F11" s="109"/>
      <c r="G11" s="111">
        <f>SUM(G3:G10)</f>
        <v>0</v>
      </c>
    </row>
    <row r="12" spans="1:7" ht="15.75" x14ac:dyDescent="0.2">
      <c r="A12" s="72"/>
      <c r="B12" s="63" t="s">
        <v>100</v>
      </c>
      <c r="C12" s="64" t="s">
        <v>101</v>
      </c>
      <c r="D12" s="11" t="s">
        <v>0</v>
      </c>
      <c r="E12" s="107" t="s">
        <v>0</v>
      </c>
      <c r="F12" s="107" t="s">
        <v>0</v>
      </c>
      <c r="G12" s="107" t="s">
        <v>0</v>
      </c>
    </row>
    <row r="13" spans="1:7" x14ac:dyDescent="0.2">
      <c r="A13" s="72">
        <v>9</v>
      </c>
      <c r="B13" s="9" t="s">
        <v>196</v>
      </c>
      <c r="C13" s="35" t="s">
        <v>102</v>
      </c>
      <c r="D13" s="23" t="s">
        <v>103</v>
      </c>
      <c r="E13" s="108">
        <v>1</v>
      </c>
      <c r="F13" s="108"/>
      <c r="G13" s="108">
        <f>E13*F13</f>
        <v>0</v>
      </c>
    </row>
    <row r="14" spans="1:7" ht="16.5" thickBot="1" x14ac:dyDescent="0.25">
      <c r="A14" s="72"/>
      <c r="B14" s="66" t="s">
        <v>104</v>
      </c>
      <c r="C14" s="67" t="s">
        <v>101</v>
      </c>
      <c r="D14" s="7" t="s">
        <v>0</v>
      </c>
      <c r="E14" s="109" t="s">
        <v>0</v>
      </c>
      <c r="F14" s="109"/>
      <c r="G14" s="111">
        <f>SUM(G13)</f>
        <v>0</v>
      </c>
    </row>
    <row r="15" spans="1:7" ht="15.75" x14ac:dyDescent="0.2">
      <c r="A15" s="72"/>
      <c r="B15" s="63" t="s">
        <v>105</v>
      </c>
      <c r="C15" s="64" t="s">
        <v>35</v>
      </c>
      <c r="D15" s="11" t="s">
        <v>0</v>
      </c>
      <c r="E15" s="107" t="s">
        <v>0</v>
      </c>
      <c r="F15" s="107" t="s">
        <v>0</v>
      </c>
      <c r="G15" s="107" t="s">
        <v>0</v>
      </c>
    </row>
    <row r="16" spans="1:7" x14ac:dyDescent="0.2">
      <c r="A16" s="72">
        <v>10</v>
      </c>
      <c r="B16" s="65">
        <v>273321411</v>
      </c>
      <c r="C16" s="35" t="s">
        <v>106</v>
      </c>
      <c r="D16" s="23" t="s">
        <v>91</v>
      </c>
      <c r="E16" s="108">
        <v>6.9492399999999996</v>
      </c>
      <c r="F16" s="108"/>
      <c r="G16" s="108">
        <f t="shared" ref="G16:G25" si="1">E16*F16</f>
        <v>0</v>
      </c>
    </row>
    <row r="17" spans="1:7" x14ac:dyDescent="0.2">
      <c r="A17" s="72">
        <v>11</v>
      </c>
      <c r="B17" s="65">
        <v>273321611</v>
      </c>
      <c r="C17" s="35" t="s">
        <v>107</v>
      </c>
      <c r="D17" s="23" t="s">
        <v>91</v>
      </c>
      <c r="E17" s="108">
        <v>9.7571899999999996</v>
      </c>
      <c r="F17" s="108"/>
      <c r="G17" s="108">
        <f t="shared" si="1"/>
        <v>0</v>
      </c>
    </row>
    <row r="18" spans="1:7" x14ac:dyDescent="0.2">
      <c r="A18" s="72">
        <v>12</v>
      </c>
      <c r="B18" s="65">
        <v>273351215</v>
      </c>
      <c r="C18" s="35" t="s">
        <v>108</v>
      </c>
      <c r="D18" s="23" t="s">
        <v>109</v>
      </c>
      <c r="E18" s="108">
        <v>14.608000000000001</v>
      </c>
      <c r="F18" s="108"/>
      <c r="G18" s="108">
        <f t="shared" si="1"/>
        <v>0</v>
      </c>
    </row>
    <row r="19" spans="1:7" x14ac:dyDescent="0.2">
      <c r="A19" s="72">
        <v>13</v>
      </c>
      <c r="B19" s="65">
        <v>273351216</v>
      </c>
      <c r="C19" s="35" t="s">
        <v>110</v>
      </c>
      <c r="D19" s="23" t="s">
        <v>109</v>
      </c>
      <c r="E19" s="108">
        <v>14.608000000000001</v>
      </c>
      <c r="F19" s="108"/>
      <c r="G19" s="108">
        <f t="shared" si="1"/>
        <v>0</v>
      </c>
    </row>
    <row r="20" spans="1:7" ht="25.5" x14ac:dyDescent="0.2">
      <c r="A20" s="72">
        <v>14</v>
      </c>
      <c r="B20" s="65">
        <v>273361921</v>
      </c>
      <c r="C20" s="68" t="s">
        <v>111</v>
      </c>
      <c r="D20" s="23" t="s">
        <v>98</v>
      </c>
      <c r="E20" s="108">
        <v>0.18959999999999999</v>
      </c>
      <c r="F20" s="108"/>
      <c r="G20" s="108">
        <f t="shared" si="1"/>
        <v>0</v>
      </c>
    </row>
    <row r="21" spans="1:7" x14ac:dyDescent="0.2">
      <c r="A21" s="72">
        <v>15</v>
      </c>
      <c r="B21" s="65">
        <v>279321511</v>
      </c>
      <c r="C21" s="35" t="s">
        <v>112</v>
      </c>
      <c r="D21" s="23" t="s">
        <v>91</v>
      </c>
      <c r="E21" s="108">
        <v>16.357949999999999</v>
      </c>
      <c r="F21" s="108"/>
      <c r="G21" s="108">
        <f t="shared" si="1"/>
        <v>0</v>
      </c>
    </row>
    <row r="22" spans="1:7" x14ac:dyDescent="0.2">
      <c r="A22" s="72">
        <v>16</v>
      </c>
      <c r="B22" s="65">
        <v>279351101</v>
      </c>
      <c r="C22" s="35" t="s">
        <v>113</v>
      </c>
      <c r="D22" s="23" t="s">
        <v>109</v>
      </c>
      <c r="E22" s="108">
        <v>49.888199999999998</v>
      </c>
      <c r="F22" s="108"/>
      <c r="G22" s="108">
        <f t="shared" si="1"/>
        <v>0</v>
      </c>
    </row>
    <row r="23" spans="1:7" x14ac:dyDescent="0.2">
      <c r="A23" s="72">
        <v>17</v>
      </c>
      <c r="B23" s="65">
        <v>279351102</v>
      </c>
      <c r="C23" s="35" t="s">
        <v>114</v>
      </c>
      <c r="D23" s="23" t="s">
        <v>109</v>
      </c>
      <c r="E23" s="108">
        <v>49.888199999999998</v>
      </c>
      <c r="F23" s="108"/>
      <c r="G23" s="108">
        <f t="shared" si="1"/>
        <v>0</v>
      </c>
    </row>
    <row r="24" spans="1:7" x14ac:dyDescent="0.2">
      <c r="A24" s="72">
        <v>18</v>
      </c>
      <c r="B24" s="65">
        <v>279361821</v>
      </c>
      <c r="C24" s="35" t="s">
        <v>115</v>
      </c>
      <c r="D24" s="23" t="s">
        <v>98</v>
      </c>
      <c r="E24" s="108">
        <v>2.5066199999999998</v>
      </c>
      <c r="F24" s="108"/>
      <c r="G24" s="108">
        <f t="shared" si="1"/>
        <v>0</v>
      </c>
    </row>
    <row r="25" spans="1:7" x14ac:dyDescent="0.2">
      <c r="A25" s="72">
        <v>19</v>
      </c>
      <c r="B25" s="65">
        <v>631313511</v>
      </c>
      <c r="C25" s="35" t="s">
        <v>116</v>
      </c>
      <c r="D25" s="23" t="s">
        <v>91</v>
      </c>
      <c r="E25" s="108">
        <v>1.323</v>
      </c>
      <c r="F25" s="108"/>
      <c r="G25" s="108">
        <f t="shared" si="1"/>
        <v>0</v>
      </c>
    </row>
    <row r="26" spans="1:7" ht="16.5" thickBot="1" x14ac:dyDescent="0.25">
      <c r="A26" s="72"/>
      <c r="B26" s="66" t="s">
        <v>117</v>
      </c>
      <c r="C26" s="67" t="s">
        <v>35</v>
      </c>
      <c r="D26" s="7" t="s">
        <v>0</v>
      </c>
      <c r="E26" s="109" t="s">
        <v>0</v>
      </c>
      <c r="F26" s="109"/>
      <c r="G26" s="111">
        <f>SUM(G16:G25)</f>
        <v>0</v>
      </c>
    </row>
    <row r="27" spans="1:7" ht="15.75" x14ac:dyDescent="0.2">
      <c r="A27" s="72"/>
      <c r="B27" s="63" t="s">
        <v>118</v>
      </c>
      <c r="C27" s="64" t="s">
        <v>119</v>
      </c>
      <c r="D27" s="11" t="s">
        <v>0</v>
      </c>
      <c r="E27" s="107" t="s">
        <v>0</v>
      </c>
      <c r="F27" s="107" t="s">
        <v>0</v>
      </c>
      <c r="G27" s="107" t="s">
        <v>0</v>
      </c>
    </row>
    <row r="28" spans="1:7" ht="25.5" x14ac:dyDescent="0.2">
      <c r="A28" s="72">
        <v>20</v>
      </c>
      <c r="B28" s="65">
        <v>215901101</v>
      </c>
      <c r="C28" s="35" t="s">
        <v>120</v>
      </c>
      <c r="D28" s="23" t="s">
        <v>109</v>
      </c>
      <c r="E28" s="108">
        <v>242.40870000000001</v>
      </c>
      <c r="F28" s="108"/>
      <c r="G28" s="108">
        <f>E28*F28</f>
        <v>0</v>
      </c>
    </row>
    <row r="29" spans="1:7" ht="16.5" thickBot="1" x14ac:dyDescent="0.25">
      <c r="A29" s="72"/>
      <c r="B29" s="66" t="s">
        <v>121</v>
      </c>
      <c r="C29" s="67" t="s">
        <v>119</v>
      </c>
      <c r="D29" s="7" t="s">
        <v>0</v>
      </c>
      <c r="E29" s="109" t="s">
        <v>0</v>
      </c>
      <c r="F29" s="109"/>
      <c r="G29" s="111">
        <f>SUM(G28)</f>
        <v>0</v>
      </c>
    </row>
    <row r="30" spans="1:7" ht="15.75" x14ac:dyDescent="0.2">
      <c r="A30" s="72"/>
      <c r="B30" s="63" t="s">
        <v>122</v>
      </c>
      <c r="C30" s="64" t="s">
        <v>37</v>
      </c>
      <c r="D30" s="11" t="s">
        <v>0</v>
      </c>
      <c r="E30" s="107" t="s">
        <v>0</v>
      </c>
      <c r="F30" s="107" t="s">
        <v>0</v>
      </c>
      <c r="G30" s="107" t="s">
        <v>0</v>
      </c>
    </row>
    <row r="31" spans="1:7" ht="38.25" customHeight="1" x14ac:dyDescent="0.2">
      <c r="A31" s="72">
        <v>21</v>
      </c>
      <c r="B31" s="65">
        <v>274272110</v>
      </c>
      <c r="C31" s="105" t="s">
        <v>123</v>
      </c>
      <c r="D31" s="105"/>
      <c r="E31" s="108">
        <v>56.204999999999998</v>
      </c>
      <c r="F31" s="108"/>
      <c r="G31" s="108">
        <f t="shared" ref="G31:G32" si="2">E31*F31</f>
        <v>0</v>
      </c>
    </row>
    <row r="32" spans="1:7" x14ac:dyDescent="0.2">
      <c r="A32" s="72">
        <v>22</v>
      </c>
      <c r="B32" s="65">
        <v>311361821</v>
      </c>
      <c r="C32" s="35" t="s">
        <v>124</v>
      </c>
      <c r="D32" s="23" t="s">
        <v>98</v>
      </c>
      <c r="E32" s="108">
        <v>0.25290000000000001</v>
      </c>
      <c r="F32" s="108"/>
      <c r="G32" s="108">
        <f t="shared" si="2"/>
        <v>0</v>
      </c>
    </row>
    <row r="33" spans="1:7" ht="16.5" thickBot="1" x14ac:dyDescent="0.25">
      <c r="A33" s="72"/>
      <c r="B33" s="66" t="s">
        <v>125</v>
      </c>
      <c r="C33" s="67" t="s">
        <v>37</v>
      </c>
      <c r="D33" s="7" t="s">
        <v>0</v>
      </c>
      <c r="E33" s="109" t="s">
        <v>0</v>
      </c>
      <c r="F33" s="109"/>
      <c r="G33" s="111">
        <f>SUM(G31:G32)</f>
        <v>0</v>
      </c>
    </row>
    <row r="34" spans="1:7" ht="15.75" x14ac:dyDescent="0.2">
      <c r="A34" s="72"/>
      <c r="B34" s="63" t="s">
        <v>126</v>
      </c>
      <c r="C34" s="64" t="s">
        <v>38</v>
      </c>
      <c r="D34" s="11" t="s">
        <v>0</v>
      </c>
      <c r="E34" s="107" t="s">
        <v>0</v>
      </c>
      <c r="F34" s="107" t="s">
        <v>0</v>
      </c>
      <c r="G34" s="107" t="s">
        <v>0</v>
      </c>
    </row>
    <row r="35" spans="1:7" ht="38.25" customHeight="1" x14ac:dyDescent="0.2">
      <c r="A35" s="72">
        <v>23</v>
      </c>
      <c r="B35" s="65">
        <v>564871111</v>
      </c>
      <c r="C35" s="105" t="s">
        <v>127</v>
      </c>
      <c r="D35" s="105"/>
      <c r="E35" s="108">
        <v>55.332999999999998</v>
      </c>
      <c r="F35" s="108"/>
      <c r="G35" s="108">
        <f>E35*F35</f>
        <v>0</v>
      </c>
    </row>
    <row r="36" spans="1:7" ht="16.5" thickBot="1" x14ac:dyDescent="0.25">
      <c r="A36" s="72"/>
      <c r="B36" s="66" t="s">
        <v>128</v>
      </c>
      <c r="C36" s="67" t="s">
        <v>38</v>
      </c>
      <c r="D36" s="7" t="s">
        <v>0</v>
      </c>
      <c r="E36" s="109" t="s">
        <v>0</v>
      </c>
      <c r="F36" s="109"/>
      <c r="G36" s="111">
        <f>SUM(G35)</f>
        <v>0</v>
      </c>
    </row>
    <row r="37" spans="1:7" ht="15.75" x14ac:dyDescent="0.2">
      <c r="A37" s="72"/>
      <c r="B37" s="63" t="s">
        <v>129</v>
      </c>
      <c r="C37" s="64" t="s">
        <v>39</v>
      </c>
      <c r="D37" s="11" t="s">
        <v>0</v>
      </c>
      <c r="E37" s="107" t="s">
        <v>0</v>
      </c>
      <c r="F37" s="107" t="s">
        <v>0</v>
      </c>
      <c r="G37" s="107" t="s">
        <v>0</v>
      </c>
    </row>
    <row r="38" spans="1:7" x14ac:dyDescent="0.2">
      <c r="A38" s="72">
        <v>24</v>
      </c>
      <c r="B38" s="65">
        <v>614471713</v>
      </c>
      <c r="C38" s="35" t="s">
        <v>130</v>
      </c>
      <c r="D38" s="23" t="s">
        <v>109</v>
      </c>
      <c r="E38" s="108">
        <v>7.7</v>
      </c>
      <c r="F38" s="108"/>
      <c r="G38" s="108">
        <f t="shared" ref="G38:G39" si="3">E38*F38</f>
        <v>0</v>
      </c>
    </row>
    <row r="39" spans="1:7" x14ac:dyDescent="0.2">
      <c r="A39" s="72">
        <v>25</v>
      </c>
      <c r="B39" s="65">
        <v>614471715</v>
      </c>
      <c r="C39" s="35" t="s">
        <v>131</v>
      </c>
      <c r="D39" s="23" t="s">
        <v>109</v>
      </c>
      <c r="E39" s="108">
        <v>7.7</v>
      </c>
      <c r="F39" s="108"/>
      <c r="G39" s="108">
        <f t="shared" si="3"/>
        <v>0</v>
      </c>
    </row>
    <row r="40" spans="1:7" ht="16.5" thickBot="1" x14ac:dyDescent="0.25">
      <c r="A40" s="72"/>
      <c r="B40" s="66" t="s">
        <v>132</v>
      </c>
      <c r="C40" s="67" t="s">
        <v>39</v>
      </c>
      <c r="D40" s="7" t="s">
        <v>0</v>
      </c>
      <c r="E40" s="109" t="s">
        <v>0</v>
      </c>
      <c r="F40" s="109"/>
      <c r="G40" s="111">
        <f>SUM(G38:G39)</f>
        <v>0</v>
      </c>
    </row>
    <row r="41" spans="1:7" ht="15.75" x14ac:dyDescent="0.2">
      <c r="A41" s="72"/>
      <c r="B41" s="63" t="s">
        <v>133</v>
      </c>
      <c r="C41" s="64" t="s">
        <v>40</v>
      </c>
      <c r="D41" s="11" t="s">
        <v>0</v>
      </c>
      <c r="E41" s="107" t="s">
        <v>0</v>
      </c>
      <c r="F41" s="107" t="s">
        <v>0</v>
      </c>
      <c r="G41" s="107" t="s">
        <v>0</v>
      </c>
    </row>
    <row r="42" spans="1:7" x14ac:dyDescent="0.2">
      <c r="A42" s="72">
        <v>26</v>
      </c>
      <c r="B42" s="65">
        <v>632443111</v>
      </c>
      <c r="C42" s="35" t="s">
        <v>134</v>
      </c>
      <c r="D42" s="23" t="s">
        <v>109</v>
      </c>
      <c r="E42" s="108">
        <v>17.0898</v>
      </c>
      <c r="F42" s="108"/>
      <c r="G42" s="108">
        <f>E42*F42</f>
        <v>0</v>
      </c>
    </row>
    <row r="43" spans="1:7" x14ac:dyDescent="0.2">
      <c r="A43" s="72"/>
      <c r="B43" s="25" t="s">
        <v>82</v>
      </c>
      <c r="C43" s="25" t="s">
        <v>23</v>
      </c>
      <c r="D43" s="31" t="s">
        <v>83</v>
      </c>
      <c r="E43" s="106" t="s">
        <v>84</v>
      </c>
      <c r="F43" s="106" t="s">
        <v>85</v>
      </c>
      <c r="G43" s="106" t="s">
        <v>86</v>
      </c>
    </row>
    <row r="44" spans="1:7" ht="16.5" thickBot="1" x14ac:dyDescent="0.25">
      <c r="A44" s="72"/>
      <c r="B44" s="66" t="s">
        <v>135</v>
      </c>
      <c r="C44" s="66" t="s">
        <v>40</v>
      </c>
      <c r="D44" s="7" t="s">
        <v>0</v>
      </c>
      <c r="E44" s="109" t="s">
        <v>0</v>
      </c>
      <c r="F44" s="109" t="s">
        <v>0</v>
      </c>
      <c r="G44" s="111">
        <f>SUM(G42:G43)</f>
        <v>0</v>
      </c>
    </row>
    <row r="45" spans="1:7" ht="15.75" x14ac:dyDescent="0.2">
      <c r="A45" s="72"/>
      <c r="B45" s="63" t="s">
        <v>136</v>
      </c>
      <c r="C45" s="63" t="s">
        <v>41</v>
      </c>
      <c r="D45" s="11" t="s">
        <v>0</v>
      </c>
      <c r="E45" s="107" t="s">
        <v>0</v>
      </c>
      <c r="F45" s="107" t="s">
        <v>0</v>
      </c>
      <c r="G45" s="107" t="s">
        <v>0</v>
      </c>
    </row>
    <row r="46" spans="1:7" x14ac:dyDescent="0.2">
      <c r="A46" s="72">
        <v>27</v>
      </c>
      <c r="B46" s="9" t="s">
        <v>197</v>
      </c>
      <c r="C46" s="35" t="s">
        <v>137</v>
      </c>
      <c r="D46" s="23" t="s">
        <v>138</v>
      </c>
      <c r="E46" s="108">
        <v>1</v>
      </c>
      <c r="F46" s="108"/>
      <c r="G46" s="108">
        <f>E46*F46</f>
        <v>0</v>
      </c>
    </row>
    <row r="47" spans="1:7" ht="16.5" thickBot="1" x14ac:dyDescent="0.25">
      <c r="A47" s="72"/>
      <c r="B47" s="66" t="s">
        <v>139</v>
      </c>
      <c r="C47" s="66" t="s">
        <v>41</v>
      </c>
      <c r="D47" s="7" t="s">
        <v>0</v>
      </c>
      <c r="E47" s="109" t="s">
        <v>0</v>
      </c>
      <c r="F47" s="109"/>
      <c r="G47" s="111">
        <f>SUM(G46)</f>
        <v>0</v>
      </c>
    </row>
    <row r="48" spans="1:7" ht="15.75" x14ac:dyDescent="0.2">
      <c r="A48" s="72"/>
      <c r="B48" s="63" t="s">
        <v>140</v>
      </c>
      <c r="C48" s="63" t="s">
        <v>141</v>
      </c>
      <c r="D48" s="11" t="s">
        <v>0</v>
      </c>
      <c r="E48" s="107" t="s">
        <v>0</v>
      </c>
      <c r="F48" s="107"/>
      <c r="G48" s="107"/>
    </row>
    <row r="49" spans="1:7" x14ac:dyDescent="0.2">
      <c r="A49" s="72">
        <v>28</v>
      </c>
      <c r="B49" s="65">
        <v>939941112</v>
      </c>
      <c r="C49" s="35" t="s">
        <v>142</v>
      </c>
      <c r="D49" s="23" t="s">
        <v>143</v>
      </c>
      <c r="E49" s="108">
        <v>52.2</v>
      </c>
      <c r="F49" s="108"/>
      <c r="G49" s="108">
        <f>E49*F49</f>
        <v>0</v>
      </c>
    </row>
    <row r="50" spans="1:7" ht="16.5" thickBot="1" x14ac:dyDescent="0.25">
      <c r="A50" s="72"/>
      <c r="B50" s="66" t="s">
        <v>144</v>
      </c>
      <c r="C50" s="66" t="s">
        <v>141</v>
      </c>
      <c r="D50" s="7" t="s">
        <v>0</v>
      </c>
      <c r="E50" s="109" t="s">
        <v>0</v>
      </c>
      <c r="F50" s="109"/>
      <c r="G50" s="111">
        <f>SUM(G49)</f>
        <v>0</v>
      </c>
    </row>
    <row r="51" spans="1:7" ht="15.75" x14ac:dyDescent="0.2">
      <c r="A51" s="72"/>
      <c r="B51" s="63" t="s">
        <v>145</v>
      </c>
      <c r="C51" s="63" t="s">
        <v>43</v>
      </c>
      <c r="D51" s="11" t="s">
        <v>0</v>
      </c>
      <c r="E51" s="107" t="s">
        <v>0</v>
      </c>
      <c r="F51" s="107"/>
      <c r="G51" s="107"/>
    </row>
    <row r="52" spans="1:7" x14ac:dyDescent="0.2">
      <c r="A52" s="72">
        <v>29</v>
      </c>
      <c r="B52" s="65">
        <v>941955001</v>
      </c>
      <c r="C52" s="35" t="s">
        <v>146</v>
      </c>
      <c r="D52" s="23" t="s">
        <v>109</v>
      </c>
      <c r="E52" s="108">
        <v>11.035500000000001</v>
      </c>
      <c r="F52" s="108"/>
      <c r="G52" s="108">
        <f t="shared" ref="G52:G55" si="4">E52*F52</f>
        <v>0</v>
      </c>
    </row>
    <row r="53" spans="1:7" ht="25.5" x14ac:dyDescent="0.2">
      <c r="A53" s="72">
        <v>30</v>
      </c>
      <c r="B53" s="9" t="s">
        <v>198</v>
      </c>
      <c r="C53" s="35" t="s">
        <v>147</v>
      </c>
      <c r="D53" s="23" t="s">
        <v>109</v>
      </c>
      <c r="E53" s="108">
        <v>80</v>
      </c>
      <c r="F53" s="108"/>
      <c r="G53" s="108">
        <f t="shared" si="4"/>
        <v>0</v>
      </c>
    </row>
    <row r="54" spans="1:7" ht="25.5" x14ac:dyDescent="0.2">
      <c r="A54" s="72">
        <v>31</v>
      </c>
      <c r="B54" s="9" t="s">
        <v>199</v>
      </c>
      <c r="C54" s="35" t="s">
        <v>148</v>
      </c>
      <c r="D54" s="23" t="s">
        <v>149</v>
      </c>
      <c r="E54" s="108">
        <v>60</v>
      </c>
      <c r="F54" s="108"/>
      <c r="G54" s="108">
        <f t="shared" si="4"/>
        <v>0</v>
      </c>
    </row>
    <row r="55" spans="1:7" ht="25.5" x14ac:dyDescent="0.2">
      <c r="A55" s="72">
        <v>32</v>
      </c>
      <c r="B55" s="9" t="s">
        <v>200</v>
      </c>
      <c r="C55" s="35" t="s">
        <v>150</v>
      </c>
      <c r="D55" s="23" t="s">
        <v>109</v>
      </c>
      <c r="E55" s="108">
        <v>80</v>
      </c>
      <c r="F55" s="108"/>
      <c r="G55" s="108">
        <f t="shared" si="4"/>
        <v>0</v>
      </c>
    </row>
    <row r="56" spans="1:7" ht="16.5" thickBot="1" x14ac:dyDescent="0.25">
      <c r="A56" s="72"/>
      <c r="B56" s="66" t="s">
        <v>151</v>
      </c>
      <c r="C56" s="66" t="s">
        <v>43</v>
      </c>
      <c r="D56" s="7" t="s">
        <v>0</v>
      </c>
      <c r="E56" s="109" t="s">
        <v>0</v>
      </c>
      <c r="F56" s="109"/>
      <c r="G56" s="111">
        <f>SUM(G52:G55)</f>
        <v>0</v>
      </c>
    </row>
    <row r="57" spans="1:7" ht="15.75" x14ac:dyDescent="0.2">
      <c r="A57" s="72"/>
      <c r="B57" s="63" t="s">
        <v>152</v>
      </c>
      <c r="C57" s="63" t="s">
        <v>44</v>
      </c>
      <c r="D57" s="11" t="s">
        <v>0</v>
      </c>
      <c r="E57" s="107" t="s">
        <v>0</v>
      </c>
      <c r="F57" s="107"/>
      <c r="G57" s="107"/>
    </row>
    <row r="58" spans="1:7" x14ac:dyDescent="0.2">
      <c r="A58" s="72">
        <v>33</v>
      </c>
      <c r="B58" s="65">
        <v>113152112</v>
      </c>
      <c r="C58" s="35" t="s">
        <v>153</v>
      </c>
      <c r="D58" s="23" t="s">
        <v>91</v>
      </c>
      <c r="E58" s="108">
        <v>15.8043</v>
      </c>
      <c r="F58" s="108"/>
      <c r="G58" s="108">
        <f t="shared" ref="G58:G62" si="5">E58*F58</f>
        <v>0</v>
      </c>
    </row>
    <row r="59" spans="1:7" x14ac:dyDescent="0.2">
      <c r="A59" s="72">
        <v>34</v>
      </c>
      <c r="B59" s="65">
        <v>961055111</v>
      </c>
      <c r="C59" s="35" t="s">
        <v>154</v>
      </c>
      <c r="D59" s="23" t="s">
        <v>91</v>
      </c>
      <c r="E59" s="108">
        <v>19.170000000000002</v>
      </c>
      <c r="F59" s="108"/>
      <c r="G59" s="108">
        <f t="shared" si="5"/>
        <v>0</v>
      </c>
    </row>
    <row r="60" spans="1:7" x14ac:dyDescent="0.2">
      <c r="A60" s="72">
        <v>35</v>
      </c>
      <c r="B60" s="65">
        <v>970251100</v>
      </c>
      <c r="C60" s="35" t="s">
        <v>155</v>
      </c>
      <c r="D60" s="23" t="s">
        <v>143</v>
      </c>
      <c r="E60" s="108">
        <v>30.98</v>
      </c>
      <c r="F60" s="108"/>
      <c r="G60" s="108">
        <f t="shared" si="5"/>
        <v>0</v>
      </c>
    </row>
    <row r="61" spans="1:7" x14ac:dyDescent="0.2">
      <c r="A61" s="72">
        <v>36</v>
      </c>
      <c r="B61" s="65">
        <v>970251200</v>
      </c>
      <c r="C61" s="35" t="s">
        <v>156</v>
      </c>
      <c r="D61" s="23" t="s">
        <v>143</v>
      </c>
      <c r="E61" s="108">
        <v>80.36</v>
      </c>
      <c r="F61" s="108"/>
      <c r="G61" s="108">
        <f t="shared" si="5"/>
        <v>0</v>
      </c>
    </row>
    <row r="62" spans="1:7" x14ac:dyDescent="0.2">
      <c r="A62" s="72">
        <v>37</v>
      </c>
      <c r="B62" s="65">
        <v>972054121</v>
      </c>
      <c r="C62" s="35" t="s">
        <v>157</v>
      </c>
      <c r="D62" s="23" t="s">
        <v>138</v>
      </c>
      <c r="E62" s="108">
        <v>204</v>
      </c>
      <c r="F62" s="108"/>
      <c r="G62" s="108">
        <f t="shared" si="5"/>
        <v>0</v>
      </c>
    </row>
    <row r="63" spans="1:7" ht="16.5" thickBot="1" x14ac:dyDescent="0.25">
      <c r="A63" s="72"/>
      <c r="B63" s="66" t="s">
        <v>158</v>
      </c>
      <c r="C63" s="66" t="s">
        <v>44</v>
      </c>
      <c r="D63" s="7" t="s">
        <v>0</v>
      </c>
      <c r="E63" s="109" t="s">
        <v>0</v>
      </c>
      <c r="F63" s="109"/>
      <c r="G63" s="111">
        <f>SUM(G58:G62)</f>
        <v>0</v>
      </c>
    </row>
    <row r="64" spans="1:7" ht="15.75" x14ac:dyDescent="0.2">
      <c r="A64" s="72"/>
      <c r="B64" s="63" t="s">
        <v>159</v>
      </c>
      <c r="C64" s="63" t="s">
        <v>45</v>
      </c>
      <c r="D64" s="11" t="s">
        <v>0</v>
      </c>
      <c r="E64" s="107" t="s">
        <v>0</v>
      </c>
      <c r="F64" s="107"/>
      <c r="G64" s="107"/>
    </row>
    <row r="65" spans="1:7" x14ac:dyDescent="0.2">
      <c r="A65" s="72">
        <v>38</v>
      </c>
      <c r="B65" s="65">
        <v>998012021</v>
      </c>
      <c r="C65" s="35" t="s">
        <v>160</v>
      </c>
      <c r="D65" s="23" t="s">
        <v>98</v>
      </c>
      <c r="E65" s="108">
        <v>227.55799999999999</v>
      </c>
      <c r="F65" s="108"/>
      <c r="G65" s="108">
        <f>E65*F65</f>
        <v>0</v>
      </c>
    </row>
    <row r="66" spans="1:7" ht="16.5" thickBot="1" x14ac:dyDescent="0.25">
      <c r="A66" s="72"/>
      <c r="B66" s="66" t="s">
        <v>161</v>
      </c>
      <c r="C66" s="66" t="s">
        <v>45</v>
      </c>
      <c r="D66" s="7" t="s">
        <v>0</v>
      </c>
      <c r="E66" s="109" t="s">
        <v>0</v>
      </c>
      <c r="F66" s="109"/>
      <c r="G66" s="111">
        <f>SUM(G65)</f>
        <v>0</v>
      </c>
    </row>
    <row r="67" spans="1:7" ht="15.75" x14ac:dyDescent="0.2">
      <c r="A67" s="72"/>
      <c r="B67" s="63" t="s">
        <v>162</v>
      </c>
      <c r="C67" s="63" t="s">
        <v>46</v>
      </c>
      <c r="D67" s="11" t="s">
        <v>0</v>
      </c>
      <c r="E67" s="107" t="s">
        <v>0</v>
      </c>
      <c r="F67" s="107"/>
      <c r="G67" s="107"/>
    </row>
    <row r="68" spans="1:7" ht="25.5" x14ac:dyDescent="0.2">
      <c r="A68" s="72">
        <v>39</v>
      </c>
      <c r="B68" s="65">
        <v>711191172</v>
      </c>
      <c r="C68" s="35" t="s">
        <v>163</v>
      </c>
      <c r="D68" s="23" t="s">
        <v>109</v>
      </c>
      <c r="E68" s="108">
        <v>49.707599999999999</v>
      </c>
      <c r="F68" s="108"/>
      <c r="G68" s="108">
        <f t="shared" ref="G68:G74" si="6">E68*F68</f>
        <v>0</v>
      </c>
    </row>
    <row r="69" spans="1:7" ht="25.5" x14ac:dyDescent="0.2">
      <c r="A69" s="72">
        <v>40</v>
      </c>
      <c r="B69" s="65">
        <v>711191272</v>
      </c>
      <c r="C69" s="35" t="s">
        <v>164</v>
      </c>
      <c r="D69" s="23" t="s">
        <v>109</v>
      </c>
      <c r="E69" s="108">
        <v>130.67400000000001</v>
      </c>
      <c r="F69" s="108"/>
      <c r="G69" s="108">
        <f t="shared" si="6"/>
        <v>0</v>
      </c>
    </row>
    <row r="70" spans="1:7" x14ac:dyDescent="0.2">
      <c r="A70" s="72">
        <v>41</v>
      </c>
      <c r="B70" s="65">
        <v>711471051</v>
      </c>
      <c r="C70" s="35" t="s">
        <v>165</v>
      </c>
      <c r="D70" s="23" t="s">
        <v>109</v>
      </c>
      <c r="E70" s="108">
        <v>24.8538</v>
      </c>
      <c r="F70" s="108"/>
      <c r="G70" s="108">
        <f t="shared" si="6"/>
        <v>0</v>
      </c>
    </row>
    <row r="71" spans="1:7" x14ac:dyDescent="0.2">
      <c r="A71" s="72">
        <v>42</v>
      </c>
      <c r="B71" s="65">
        <v>711472051</v>
      </c>
      <c r="C71" s="35" t="s">
        <v>166</v>
      </c>
      <c r="D71" s="23" t="s">
        <v>109</v>
      </c>
      <c r="E71" s="108">
        <v>65.337000000000003</v>
      </c>
      <c r="F71" s="108"/>
      <c r="G71" s="108">
        <f t="shared" si="6"/>
        <v>0</v>
      </c>
    </row>
    <row r="72" spans="1:7" x14ac:dyDescent="0.2">
      <c r="A72" s="72">
        <v>43</v>
      </c>
      <c r="B72" s="65">
        <v>28322028</v>
      </c>
      <c r="C72" s="35" t="s">
        <v>167</v>
      </c>
      <c r="D72" s="23" t="s">
        <v>109</v>
      </c>
      <c r="E72" s="108">
        <v>103.61499999999999</v>
      </c>
      <c r="F72" s="108"/>
      <c r="G72" s="108">
        <f t="shared" si="6"/>
        <v>0</v>
      </c>
    </row>
    <row r="73" spans="1:7" x14ac:dyDescent="0.2">
      <c r="A73" s="72">
        <v>44</v>
      </c>
      <c r="B73" s="65">
        <v>69366198</v>
      </c>
      <c r="C73" s="35" t="s">
        <v>168</v>
      </c>
      <c r="D73" s="23" t="s">
        <v>109</v>
      </c>
      <c r="E73" s="108">
        <v>198.33</v>
      </c>
      <c r="F73" s="108"/>
      <c r="G73" s="108">
        <f t="shared" si="6"/>
        <v>0</v>
      </c>
    </row>
    <row r="74" spans="1:7" x14ac:dyDescent="0.2">
      <c r="A74" s="72">
        <v>45</v>
      </c>
      <c r="B74" s="65">
        <v>998711201</v>
      </c>
      <c r="C74" s="35" t="s">
        <v>169</v>
      </c>
      <c r="D74" s="23" t="s">
        <v>63</v>
      </c>
      <c r="E74" s="108">
        <v>458.07119999999998</v>
      </c>
      <c r="F74" s="108"/>
      <c r="G74" s="108">
        <f t="shared" si="6"/>
        <v>0</v>
      </c>
    </row>
    <row r="75" spans="1:7" ht="26.25" thickBot="1" x14ac:dyDescent="0.25">
      <c r="A75" s="72"/>
      <c r="B75" s="66" t="s">
        <v>170</v>
      </c>
      <c r="C75" s="66" t="s">
        <v>46</v>
      </c>
      <c r="D75" s="7" t="s">
        <v>0</v>
      </c>
      <c r="E75" s="109" t="s">
        <v>0</v>
      </c>
      <c r="F75" s="109"/>
      <c r="G75" s="111">
        <f>SUM(G68:G74)</f>
        <v>0</v>
      </c>
    </row>
    <row r="76" spans="1:7" ht="15.75" x14ac:dyDescent="0.2">
      <c r="A76" s="72"/>
      <c r="B76" s="63" t="s">
        <v>171</v>
      </c>
      <c r="C76" s="63" t="s">
        <v>48</v>
      </c>
      <c r="D76" s="11" t="s">
        <v>0</v>
      </c>
      <c r="E76" s="107" t="s">
        <v>0</v>
      </c>
      <c r="F76" s="107"/>
      <c r="G76" s="107"/>
    </row>
    <row r="77" spans="1:7" ht="38.25" customHeight="1" x14ac:dyDescent="0.2">
      <c r="A77" s="72">
        <v>46</v>
      </c>
      <c r="B77" s="9" t="s">
        <v>201</v>
      </c>
      <c r="C77" s="105" t="s">
        <v>172</v>
      </c>
      <c r="D77" s="105"/>
      <c r="E77" s="108">
        <v>132.29839999999999</v>
      </c>
      <c r="F77" s="108"/>
      <c r="G77" s="108">
        <f t="shared" ref="G77:G79" si="7">E77*F77</f>
        <v>0</v>
      </c>
    </row>
    <row r="78" spans="1:7" ht="15.75" x14ac:dyDescent="0.2">
      <c r="A78" s="72"/>
      <c r="B78" s="11"/>
      <c r="C78" s="105">
        <v>150</v>
      </c>
      <c r="D78" s="105"/>
      <c r="E78" s="107" t="s">
        <v>0</v>
      </c>
      <c r="F78" s="107"/>
      <c r="G78" s="108"/>
    </row>
    <row r="79" spans="1:7" x14ac:dyDescent="0.2">
      <c r="A79" s="72">
        <v>47</v>
      </c>
      <c r="B79" s="65">
        <v>998767201</v>
      </c>
      <c r="C79" s="35" t="s">
        <v>173</v>
      </c>
      <c r="D79" s="23" t="s">
        <v>63</v>
      </c>
      <c r="E79" s="108">
        <v>218.29239999999999</v>
      </c>
      <c r="F79" s="108"/>
      <c r="G79" s="108">
        <f t="shared" si="7"/>
        <v>0</v>
      </c>
    </row>
    <row r="80" spans="1:7" ht="26.25" thickBot="1" x14ac:dyDescent="0.25">
      <c r="A80" s="72"/>
      <c r="B80" s="66" t="s">
        <v>174</v>
      </c>
      <c r="C80" s="66" t="s">
        <v>48</v>
      </c>
      <c r="D80" s="7" t="s">
        <v>0</v>
      </c>
      <c r="E80" s="109" t="s">
        <v>0</v>
      </c>
      <c r="F80" s="109"/>
      <c r="G80" s="111">
        <f>SUM(G77:G79)</f>
        <v>0</v>
      </c>
    </row>
    <row r="81" spans="1:7" ht="15.75" x14ac:dyDescent="0.2">
      <c r="A81" s="72"/>
      <c r="B81" s="63" t="s">
        <v>175</v>
      </c>
      <c r="C81" s="63" t="s">
        <v>176</v>
      </c>
      <c r="D81" s="11" t="s">
        <v>0</v>
      </c>
      <c r="E81" s="107" t="s">
        <v>0</v>
      </c>
      <c r="F81" s="107"/>
      <c r="G81" s="107"/>
    </row>
    <row r="82" spans="1:7" x14ac:dyDescent="0.2">
      <c r="A82" s="72">
        <v>48</v>
      </c>
      <c r="B82" s="65">
        <v>230191014</v>
      </c>
      <c r="C82" s="35" t="s">
        <v>177</v>
      </c>
      <c r="D82" s="23" t="s">
        <v>143</v>
      </c>
      <c r="E82" s="108">
        <v>1.5</v>
      </c>
      <c r="F82" s="108"/>
      <c r="G82" s="108">
        <f t="shared" ref="G82:G85" si="8">E82*F82</f>
        <v>0</v>
      </c>
    </row>
    <row r="83" spans="1:7" x14ac:dyDescent="0.2">
      <c r="A83" s="72">
        <v>49</v>
      </c>
      <c r="B83" s="65">
        <v>230194003</v>
      </c>
      <c r="C83" s="35" t="s">
        <v>178</v>
      </c>
      <c r="D83" s="23" t="s">
        <v>138</v>
      </c>
      <c r="E83" s="108">
        <v>6</v>
      </c>
      <c r="F83" s="108"/>
      <c r="G83" s="108">
        <f t="shared" si="8"/>
        <v>0</v>
      </c>
    </row>
    <row r="84" spans="1:7" x14ac:dyDescent="0.2">
      <c r="A84" s="72">
        <v>50</v>
      </c>
      <c r="B84" s="65">
        <v>27344383</v>
      </c>
      <c r="C84" s="35" t="s">
        <v>179</v>
      </c>
      <c r="D84" s="23" t="s">
        <v>138</v>
      </c>
      <c r="E84" s="108">
        <v>6</v>
      </c>
      <c r="F84" s="108"/>
      <c r="G84" s="108">
        <f t="shared" si="8"/>
        <v>0</v>
      </c>
    </row>
    <row r="85" spans="1:7" x14ac:dyDescent="0.2">
      <c r="A85" s="72">
        <v>51</v>
      </c>
      <c r="B85" s="65">
        <v>28613765</v>
      </c>
      <c r="C85" s="35" t="s">
        <v>180</v>
      </c>
      <c r="D85" s="23" t="s">
        <v>143</v>
      </c>
      <c r="E85" s="108">
        <v>1.65</v>
      </c>
      <c r="F85" s="108"/>
      <c r="G85" s="108">
        <f t="shared" si="8"/>
        <v>0</v>
      </c>
    </row>
    <row r="86" spans="1:7" x14ac:dyDescent="0.2">
      <c r="A86" s="72"/>
      <c r="B86" s="25" t="s">
        <v>82</v>
      </c>
      <c r="C86" s="32" t="s">
        <v>23</v>
      </c>
      <c r="D86" s="69" t="s">
        <v>83</v>
      </c>
      <c r="E86" s="106" t="s">
        <v>84</v>
      </c>
      <c r="F86" s="106" t="s">
        <v>85</v>
      </c>
      <c r="G86" s="106" t="s">
        <v>86</v>
      </c>
    </row>
    <row r="87" spans="1:7" ht="26.25" thickBot="1" x14ac:dyDescent="0.25">
      <c r="A87" s="72"/>
      <c r="B87" s="66" t="s">
        <v>181</v>
      </c>
      <c r="C87" s="67" t="s">
        <v>176</v>
      </c>
      <c r="D87" s="7" t="s">
        <v>0</v>
      </c>
      <c r="E87" s="109" t="s">
        <v>0</v>
      </c>
      <c r="F87" s="109" t="s">
        <v>0</v>
      </c>
      <c r="G87" s="111">
        <f>SUM(G82:G86)</f>
        <v>0</v>
      </c>
    </row>
    <row r="88" spans="1:7" ht="15.75" x14ac:dyDescent="0.2">
      <c r="A88" s="72"/>
      <c r="B88" s="63" t="s">
        <v>182</v>
      </c>
      <c r="C88" s="64" t="s">
        <v>53</v>
      </c>
      <c r="D88" s="11" t="s">
        <v>0</v>
      </c>
      <c r="E88" s="107" t="s">
        <v>0</v>
      </c>
      <c r="F88" s="107" t="s">
        <v>0</v>
      </c>
      <c r="G88" s="107" t="s">
        <v>0</v>
      </c>
    </row>
    <row r="89" spans="1:7" x14ac:dyDescent="0.2">
      <c r="A89" s="72">
        <v>52</v>
      </c>
      <c r="B89" s="65">
        <v>979082111</v>
      </c>
      <c r="C89" s="35" t="s">
        <v>183</v>
      </c>
      <c r="D89" s="70" t="s">
        <v>98</v>
      </c>
      <c r="E89" s="108">
        <v>67.624809999999997</v>
      </c>
      <c r="F89" s="108"/>
      <c r="G89" s="108">
        <f t="shared" ref="G89:G94" si="9">E89*F89</f>
        <v>0</v>
      </c>
    </row>
    <row r="90" spans="1:7" x14ac:dyDescent="0.2">
      <c r="A90" s="72">
        <v>53</v>
      </c>
      <c r="B90" s="65">
        <v>979082121</v>
      </c>
      <c r="C90" s="35" t="s">
        <v>184</v>
      </c>
      <c r="D90" s="70" t="s">
        <v>98</v>
      </c>
      <c r="E90" s="108">
        <v>811.49767999999995</v>
      </c>
      <c r="F90" s="108"/>
      <c r="G90" s="108">
        <f t="shared" si="9"/>
        <v>0</v>
      </c>
    </row>
    <row r="91" spans="1:7" x14ac:dyDescent="0.2">
      <c r="A91" s="72">
        <v>54</v>
      </c>
      <c r="B91" s="65">
        <v>979083117</v>
      </c>
      <c r="C91" s="35" t="s">
        <v>185</v>
      </c>
      <c r="D91" s="70" t="s">
        <v>98</v>
      </c>
      <c r="E91" s="108">
        <v>67.624809999999997</v>
      </c>
      <c r="F91" s="108"/>
      <c r="G91" s="108">
        <f t="shared" si="9"/>
        <v>0</v>
      </c>
    </row>
    <row r="92" spans="1:7" x14ac:dyDescent="0.2">
      <c r="A92" s="72">
        <v>55</v>
      </c>
      <c r="B92" s="65">
        <v>979083191</v>
      </c>
      <c r="C92" s="35" t="s">
        <v>186</v>
      </c>
      <c r="D92" s="70" t="s">
        <v>98</v>
      </c>
      <c r="E92" s="108">
        <v>270.49923000000001</v>
      </c>
      <c r="F92" s="108"/>
      <c r="G92" s="108">
        <f t="shared" si="9"/>
        <v>0</v>
      </c>
    </row>
    <row r="93" spans="1:7" x14ac:dyDescent="0.2">
      <c r="A93" s="72">
        <v>56</v>
      </c>
      <c r="B93" s="65">
        <v>979990001</v>
      </c>
      <c r="C93" s="35" t="s">
        <v>187</v>
      </c>
      <c r="D93" s="70" t="s">
        <v>98</v>
      </c>
      <c r="E93" s="108">
        <v>67.624809999999997</v>
      </c>
      <c r="F93" s="108"/>
      <c r="G93" s="108">
        <f t="shared" si="9"/>
        <v>0</v>
      </c>
    </row>
    <row r="94" spans="1:7" x14ac:dyDescent="0.2">
      <c r="A94" s="72">
        <v>57</v>
      </c>
      <c r="B94" s="65">
        <v>979093111</v>
      </c>
      <c r="C94" s="35" t="s">
        <v>188</v>
      </c>
      <c r="D94" s="70" t="s">
        <v>98</v>
      </c>
      <c r="E94" s="108">
        <v>67.624809999999997</v>
      </c>
      <c r="F94" s="108"/>
      <c r="G94" s="108">
        <f t="shared" si="9"/>
        <v>0</v>
      </c>
    </row>
    <row r="95" spans="1:7" ht="26.25" thickBot="1" x14ac:dyDescent="0.25">
      <c r="A95" s="72"/>
      <c r="B95" s="66" t="s">
        <v>189</v>
      </c>
      <c r="C95" s="67" t="s">
        <v>53</v>
      </c>
      <c r="D95" s="7" t="s">
        <v>0</v>
      </c>
      <c r="E95" s="109" t="s">
        <v>0</v>
      </c>
      <c r="F95" s="109"/>
      <c r="G95" s="111">
        <f>SUM(G89:G94)</f>
        <v>0</v>
      </c>
    </row>
    <row r="96" spans="1:7" ht="15.75" x14ac:dyDescent="0.2">
      <c r="A96" s="72"/>
      <c r="B96" s="63" t="s">
        <v>190</v>
      </c>
      <c r="C96" s="64" t="s">
        <v>56</v>
      </c>
      <c r="D96" s="11" t="s">
        <v>0</v>
      </c>
      <c r="E96" s="107" t="s">
        <v>0</v>
      </c>
      <c r="F96" s="107"/>
      <c r="G96" s="107"/>
    </row>
    <row r="97" spans="1:7" x14ac:dyDescent="0.2">
      <c r="A97" s="72">
        <v>58</v>
      </c>
      <c r="B97" s="9" t="s">
        <v>202</v>
      </c>
      <c r="C97" s="35" t="s">
        <v>191</v>
      </c>
      <c r="D97" s="70" t="s">
        <v>192</v>
      </c>
      <c r="E97" s="108">
        <v>1</v>
      </c>
      <c r="F97" s="108"/>
      <c r="G97" s="108">
        <f t="shared" ref="G97:G99" si="10">E97*F97</f>
        <v>0</v>
      </c>
    </row>
    <row r="98" spans="1:7" x14ac:dyDescent="0.2">
      <c r="A98" s="72">
        <v>59</v>
      </c>
      <c r="B98" s="9" t="s">
        <v>203</v>
      </c>
      <c r="C98" s="35" t="s">
        <v>193</v>
      </c>
      <c r="D98" s="70" t="s">
        <v>192</v>
      </c>
      <c r="E98" s="108">
        <v>1</v>
      </c>
      <c r="F98" s="108"/>
      <c r="G98" s="108">
        <f t="shared" si="10"/>
        <v>0</v>
      </c>
    </row>
    <row r="99" spans="1:7" x14ac:dyDescent="0.2">
      <c r="A99" s="72">
        <v>60</v>
      </c>
      <c r="B99" s="9" t="s">
        <v>204</v>
      </c>
      <c r="C99" s="35" t="s">
        <v>194</v>
      </c>
      <c r="D99" s="70" t="s">
        <v>192</v>
      </c>
      <c r="E99" s="108">
        <v>1</v>
      </c>
      <c r="F99" s="108"/>
      <c r="G99" s="108">
        <f t="shared" si="10"/>
        <v>0</v>
      </c>
    </row>
    <row r="100" spans="1:7" ht="26.25" thickBot="1" x14ac:dyDescent="0.25">
      <c r="A100" s="72"/>
      <c r="B100" s="66" t="s">
        <v>195</v>
      </c>
      <c r="C100" s="67" t="s">
        <v>56</v>
      </c>
      <c r="D100" s="7" t="s">
        <v>0</v>
      </c>
      <c r="E100" s="109" t="s">
        <v>0</v>
      </c>
      <c r="F100" s="109"/>
      <c r="G100" s="111">
        <f>SUM(G97:G99)</f>
        <v>0</v>
      </c>
    </row>
    <row r="101" spans="1:7" ht="15" x14ac:dyDescent="0.25">
      <c r="A101" s="72"/>
      <c r="G101" s="112">
        <f>G100+G95+G87+G80+G75+G66+G63+G56+G50+G44+G40+G36+G33+G29+G26+G14+G11</f>
        <v>0</v>
      </c>
    </row>
    <row r="102" spans="1:7" x14ac:dyDescent="0.2">
      <c r="A102" s="72"/>
    </row>
  </sheetData>
  <mergeCells count="4">
    <mergeCell ref="C31:D31"/>
    <mergeCell ref="C35:D35"/>
    <mergeCell ref="C77:D77"/>
    <mergeCell ref="C78:D7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List1</vt:lpstr>
      <vt:lpstr>List2</vt:lpstr>
      <vt:lpstr>List3</vt:lpstr>
      <vt:lpstr>List4</vt:lpstr>
      <vt:lpstr>List5</vt:lpstr>
      <vt:lpstr>List6</vt:lpstr>
    </vt:vector>
  </TitlesOfParts>
  <Company>United Technologies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Valek</dc:creator>
  <cp:lastModifiedBy>Petr Valek</cp:lastModifiedBy>
  <dcterms:created xsi:type="dcterms:W3CDTF">2017-11-15T06:39:24Z</dcterms:created>
  <dcterms:modified xsi:type="dcterms:W3CDTF">2017-11-16T06:49:37Z</dcterms:modified>
</cp:coreProperties>
</file>