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" yWindow="-12" windowWidth="12612" windowHeight="9432"/>
  </bookViews>
  <sheets>
    <sheet name="rozpočet štandard" sheetId="5" r:id="rId1"/>
  </sheets>
  <definedNames>
    <definedName name="_xlnm._FilterDatabase" hidden="1">#REF!</definedName>
    <definedName name="fakt1R">#REF!</definedName>
    <definedName name="_xlnm.Print_Titles" localSheetId="0">'rozpočet štandard'!$7:$8</definedName>
    <definedName name="_xlnm.Print_Area" localSheetId="0">'rozpočet štandard'!$A:$N</definedName>
  </definedNames>
  <calcPr calcId="124519" fullCalcOnLoad="1"/>
</workbook>
</file>

<file path=xl/calcChain.xml><?xml version="1.0" encoding="utf-8"?>
<calcChain xmlns="http://schemas.openxmlformats.org/spreadsheetml/2006/main">
  <c r="H117" i="5"/>
  <c r="H121"/>
  <c r="H122"/>
  <c r="H126"/>
  <c r="H129"/>
  <c r="H131"/>
  <c r="H135"/>
  <c r="H99"/>
  <c r="H101"/>
  <c r="H102"/>
  <c r="H105"/>
  <c r="H108"/>
  <c r="H109"/>
  <c r="H111"/>
  <c r="H113"/>
  <c r="H13"/>
  <c r="H14"/>
  <c r="H15"/>
  <c r="H18"/>
  <c r="H19"/>
  <c r="H23"/>
  <c r="H24"/>
  <c r="H25"/>
  <c r="H26"/>
  <c r="H27"/>
  <c r="H28"/>
  <c r="H29"/>
  <c r="H30"/>
  <c r="H31"/>
  <c r="H32"/>
  <c r="H33"/>
  <c r="H38"/>
  <c r="H40"/>
  <c r="H42"/>
  <c r="H43"/>
  <c r="H47"/>
  <c r="H48"/>
  <c r="H49"/>
  <c r="H50"/>
  <c r="H51"/>
  <c r="H52"/>
  <c r="H53"/>
  <c r="H54"/>
  <c r="H55"/>
  <c r="H56"/>
  <c r="H92"/>
  <c r="H63"/>
  <c r="H64"/>
  <c r="H65"/>
  <c r="H66"/>
  <c r="H67"/>
  <c r="H68"/>
  <c r="H72"/>
  <c r="H73"/>
  <c r="H74"/>
  <c r="H75"/>
  <c r="H76"/>
  <c r="H77"/>
  <c r="H78"/>
  <c r="H79"/>
  <c r="H80"/>
  <c r="H81"/>
  <c r="H82"/>
  <c r="H83"/>
  <c r="H84"/>
  <c r="H85"/>
  <c r="H88"/>
  <c r="H46"/>
  <c r="H61"/>
  <c r="H62"/>
  <c r="H60"/>
  <c r="H16"/>
  <c r="H17"/>
  <c r="H39"/>
  <c r="H41"/>
  <c r="H44"/>
  <c r="H45"/>
  <c r="H86"/>
  <c r="H87"/>
  <c r="H69"/>
  <c r="H70"/>
  <c r="H71"/>
  <c r="H104"/>
  <c r="H128"/>
  <c r="H146"/>
  <c r="J131"/>
  <c r="H57"/>
  <c r="O57"/>
  <c r="H35"/>
  <c r="H20"/>
  <c r="L20"/>
  <c r="L23"/>
  <c r="L24"/>
  <c r="L35"/>
  <c r="L26"/>
  <c r="L27"/>
  <c r="L28"/>
  <c r="L29"/>
  <c r="L30"/>
  <c r="L31"/>
  <c r="L33"/>
  <c r="L34"/>
  <c r="L38"/>
  <c r="L57"/>
  <c r="L39"/>
  <c r="L40"/>
  <c r="L41"/>
  <c r="L42"/>
  <c r="L43"/>
  <c r="L44"/>
  <c r="L45"/>
  <c r="L46"/>
  <c r="L47"/>
  <c r="L48"/>
  <c r="L50"/>
  <c r="L51"/>
  <c r="L52"/>
  <c r="L54"/>
  <c r="L55"/>
  <c r="L56"/>
  <c r="L60"/>
  <c r="L89"/>
  <c r="L61"/>
  <c r="L63"/>
  <c r="L65"/>
  <c r="L66"/>
  <c r="L67"/>
  <c r="L69"/>
  <c r="L71"/>
  <c r="L72"/>
  <c r="L74"/>
  <c r="L75"/>
  <c r="L76"/>
  <c r="L77"/>
  <c r="L79"/>
  <c r="L81"/>
  <c r="L82"/>
  <c r="L84"/>
  <c r="L86"/>
  <c r="L88"/>
  <c r="L93"/>
  <c r="L100"/>
  <c r="L101"/>
  <c r="L102"/>
  <c r="L103"/>
  <c r="L104"/>
  <c r="L108"/>
  <c r="L109"/>
  <c r="L111"/>
  <c r="L112"/>
  <c r="L114"/>
  <c r="L121"/>
  <c r="L122"/>
  <c r="L132"/>
  <c r="L129"/>
  <c r="L130"/>
  <c r="L135"/>
  <c r="L138"/>
  <c r="L136"/>
  <c r="L137"/>
  <c r="J13"/>
  <c r="J14"/>
  <c r="J15"/>
  <c r="J16"/>
  <c r="J17"/>
  <c r="J18"/>
  <c r="J19"/>
  <c r="J20"/>
  <c r="J23"/>
  <c r="J24"/>
  <c r="J35"/>
  <c r="E35"/>
  <c r="J25"/>
  <c r="J26"/>
  <c r="J27"/>
  <c r="J28"/>
  <c r="J29"/>
  <c r="J30"/>
  <c r="J31"/>
  <c r="J32"/>
  <c r="J33"/>
  <c r="J34"/>
  <c r="J38"/>
  <c r="J57"/>
  <c r="E57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60"/>
  <c r="J61"/>
  <c r="J62"/>
  <c r="J89"/>
  <c r="E89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92"/>
  <c r="J93"/>
  <c r="E93"/>
  <c r="J99"/>
  <c r="J114"/>
  <c r="J100"/>
  <c r="J101"/>
  <c r="J102"/>
  <c r="J103"/>
  <c r="J104"/>
  <c r="J105"/>
  <c r="J106"/>
  <c r="J107"/>
  <c r="J108"/>
  <c r="J109"/>
  <c r="J110"/>
  <c r="J111"/>
  <c r="J112"/>
  <c r="J113"/>
  <c r="J117"/>
  <c r="J118"/>
  <c r="J119"/>
  <c r="J120"/>
  <c r="J121"/>
  <c r="J122"/>
  <c r="J123"/>
  <c r="J124"/>
  <c r="J125"/>
  <c r="J126"/>
  <c r="J127"/>
  <c r="J128"/>
  <c r="J129"/>
  <c r="J130"/>
  <c r="J132"/>
  <c r="J135"/>
  <c r="J136"/>
  <c r="J137"/>
  <c r="J138"/>
  <c r="E138"/>
  <c r="I20"/>
  <c r="I34"/>
  <c r="I35"/>
  <c r="I57"/>
  <c r="I89"/>
  <c r="I93"/>
  <c r="I100"/>
  <c r="I103"/>
  <c r="I106"/>
  <c r="I107"/>
  <c r="I110"/>
  <c r="I112"/>
  <c r="I114"/>
  <c r="I118"/>
  <c r="I119"/>
  <c r="I132"/>
  <c r="I120"/>
  <c r="I123"/>
  <c r="I124"/>
  <c r="I125"/>
  <c r="I127"/>
  <c r="I130"/>
  <c r="I136"/>
  <c r="I138"/>
  <c r="I137"/>
  <c r="H89"/>
  <c r="H93"/>
  <c r="H114"/>
  <c r="H140"/>
  <c r="H132"/>
  <c r="H138"/>
  <c r="E132"/>
  <c r="E20"/>
  <c r="J140"/>
  <c r="E140"/>
  <c r="E114"/>
  <c r="I140"/>
  <c r="L140"/>
</calcChain>
</file>

<file path=xl/sharedStrings.xml><?xml version="1.0" encoding="utf-8"?>
<sst xmlns="http://schemas.openxmlformats.org/spreadsheetml/2006/main" count="473" uniqueCount="278">
  <si>
    <t>materiál</t>
  </si>
  <si>
    <t>Konštrukcie</t>
  </si>
  <si>
    <t>Špecifikovaný</t>
  </si>
  <si>
    <t>Spolu</t>
  </si>
  <si>
    <t>Hmotnosť v tonách</t>
  </si>
  <si>
    <t>Suť v tonách</t>
  </si>
  <si>
    <t>a práce</t>
  </si>
  <si>
    <t>Por.</t>
  </si>
  <si>
    <t>Kód</t>
  </si>
  <si>
    <t>Kód položky</t>
  </si>
  <si>
    <t>Množstvo</t>
  </si>
  <si>
    <t>Merná</t>
  </si>
  <si>
    <t>Jednotková</t>
  </si>
  <si>
    <t>číslo</t>
  </si>
  <si>
    <t>cenníka</t>
  </si>
  <si>
    <t>výmera</t>
  </si>
  <si>
    <t>jednotka</t>
  </si>
  <si>
    <t>cena</t>
  </si>
  <si>
    <t>PRÁCE A DODÁVKY HSV</t>
  </si>
  <si>
    <t>011</t>
  </si>
  <si>
    <t>PRÁCE A DODÁVKY PSV</t>
  </si>
  <si>
    <t>711</t>
  </si>
  <si>
    <t>MAT</t>
  </si>
  <si>
    <t>713 - Izolácie tepelné</t>
  </si>
  <si>
    <t>713</t>
  </si>
  <si>
    <t>Konverzný kurz:  1 EUR = 30,1260 SKK</t>
  </si>
  <si>
    <t xml:space="preserve">Objekt:   </t>
  </si>
  <si>
    <t xml:space="preserve">Zhotoviteľ:   </t>
  </si>
  <si>
    <t xml:space="preserve">JKSO:  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</si>
  <si>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</si>
  <si>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</si>
  <si>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</si>
  <si>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</si>
  <si>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</si>
  <si>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</si>
  <si>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</si>
  <si>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</si>
  <si>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</si>
  <si>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</si>
  <si>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</si>
  <si>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</si>
  <si>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</si>
  <si>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</si>
  <si>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Popis</t>
  </si>
  <si>
    <t xml:space="preserve">Objednávateľ:  </t>
  </si>
  <si>
    <t xml:space="preserve">m2      </t>
  </si>
  <si>
    <t xml:space="preserve">kus     </t>
  </si>
  <si>
    <t xml:space="preserve">%       </t>
  </si>
  <si>
    <t xml:space="preserve">713 - Izolácie tepelné  spolu: </t>
  </si>
  <si>
    <t xml:space="preserve">m       </t>
  </si>
  <si>
    <t xml:space="preserve">PRÁCE A DODÁVKY PSV  spolu: </t>
  </si>
  <si>
    <t xml:space="preserve">Časť:   </t>
  </si>
  <si>
    <t xml:space="preserve">ROZPOČET </t>
  </si>
  <si>
    <t>2 - ZÁKLADY</t>
  </si>
  <si>
    <t>002</t>
  </si>
  <si>
    <t xml:space="preserve">2 - ZÁKLADY  spolu: </t>
  </si>
  <si>
    <t>9 - OSTATNÉ KONŠTRUKCIE A PRÁCE</t>
  </si>
  <si>
    <t xml:space="preserve">t       </t>
  </si>
  <si>
    <t xml:space="preserve">9 - OSTATNÉ KONŠTRUKCIE A PRÁCE  spolu: </t>
  </si>
  <si>
    <t>711 - Izolácie proti vode a vlhkosti</t>
  </si>
  <si>
    <t xml:space="preserve">711 - Izolácie proti vode a vlhkosti  spolu: </t>
  </si>
  <si>
    <t>767 - Konštrukcie doplnk. kovové stavebné</t>
  </si>
  <si>
    <t>767</t>
  </si>
  <si>
    <t xml:space="preserve">767 - Konštrukcie doplnk. kovové stavebné  spolu: </t>
  </si>
  <si>
    <t>1 - ZEMNE PRÁCE</t>
  </si>
  <si>
    <t>001</t>
  </si>
  <si>
    <t xml:space="preserve">12220-1101   </t>
  </si>
  <si>
    <t xml:space="preserve">Odkopávky a prekopávky nezapaž. v horn. tr. 3 do 100 m3                                                                 </t>
  </si>
  <si>
    <t xml:space="preserve">m3      </t>
  </si>
  <si>
    <t xml:space="preserve">13120-1102   </t>
  </si>
  <si>
    <t xml:space="preserve">Hĺbenie jám nezapaž. v horn. tr. 3 nad 100 do 1 000 m3                                                                  </t>
  </si>
  <si>
    <t>272</t>
  </si>
  <si>
    <t xml:space="preserve">13220-1101   </t>
  </si>
  <si>
    <t xml:space="preserve">Hĺbenie rýh šírka do 60 cm v horn. tr. 3 do 100 m3                                                                      </t>
  </si>
  <si>
    <t xml:space="preserve">13220-1201   </t>
  </si>
  <si>
    <t xml:space="preserve">Hĺbenie rýh šírka do 2 m v horn. tr. 3 do 100 m3                                                                        </t>
  </si>
  <si>
    <t xml:space="preserve">13220-1209   </t>
  </si>
  <si>
    <t xml:space="preserve">Príplatok za lepivosť horniny tr.3 v rýhach š. do 200 cm                                                                </t>
  </si>
  <si>
    <t xml:space="preserve">17120-1101   </t>
  </si>
  <si>
    <t xml:space="preserve">Násypy nezhutnené                                                                                                       </t>
  </si>
  <si>
    <t xml:space="preserve">17410-1002   </t>
  </si>
  <si>
    <t xml:space="preserve">Zásyp zhutnený jám, šachiet, rýh, zárezov alebo okolo objektov nad 100 do 1000m3                                        </t>
  </si>
  <si>
    <t xml:space="preserve">1 - ZEMNE PRÁCE  spolu: </t>
  </si>
  <si>
    <t xml:space="preserve">21157-1111   </t>
  </si>
  <si>
    <t xml:space="preserve">Výplň odvodňovacích rebier štrkopieskom triedeným                                                                       </t>
  </si>
  <si>
    <t xml:space="preserve">21275-5113   </t>
  </si>
  <si>
    <t xml:space="preserve">Trativody z drenážnych rúrok sv. 8 cm                                                                                   </t>
  </si>
  <si>
    <t xml:space="preserve">21590-1101   </t>
  </si>
  <si>
    <t xml:space="preserve">Zhutnenie podložia z hor. súdr. do 92%PS a nesúdr. Id do 0,8                                                            </t>
  </si>
  <si>
    <t xml:space="preserve">27157-1111   </t>
  </si>
  <si>
    <t xml:space="preserve">Vankúš pod základy zo štrkopiesku triedeného                                                                            </t>
  </si>
  <si>
    <t xml:space="preserve">27332-6131   </t>
  </si>
  <si>
    <t xml:space="preserve">Základové dosky zo železobet. vodost. V4 TO betón tr. B 25-B 30 (C20/25-C25/30)                                         </t>
  </si>
  <si>
    <t xml:space="preserve">27432-1311   </t>
  </si>
  <si>
    <t xml:space="preserve">Základové pásy zo železobetónu tr. B 20 (C16/20)                                                                        </t>
  </si>
  <si>
    <t xml:space="preserve">27435-1215   </t>
  </si>
  <si>
    <t xml:space="preserve">Debnenie základových pásov zhotovenie                                                                                   </t>
  </si>
  <si>
    <t xml:space="preserve">27435-1216   </t>
  </si>
  <si>
    <t xml:space="preserve">Debnenie základových pásov odstránenie                                                                                  </t>
  </si>
  <si>
    <t xml:space="preserve">28997-1211   </t>
  </si>
  <si>
    <t xml:space="preserve">Zhotovenie vrstvy z geotextílie v sklone do 1:5 šírka do 3 m                                                            </t>
  </si>
  <si>
    <t xml:space="preserve">693 101050   </t>
  </si>
  <si>
    <t xml:space="preserve">Geomreže TENSAR jednoosové SR110                                                                                        </t>
  </si>
  <si>
    <t>3 - ZVISLÉ A KOMPLETNÉ KONŠTRUKCIE</t>
  </si>
  <si>
    <t xml:space="preserve">31123-1401   </t>
  </si>
  <si>
    <t xml:space="preserve">Murivo nosné z tehál POROTHERM 38 P+D P8 MVC 2,5                                                                        </t>
  </si>
  <si>
    <t xml:space="preserve">31123-1502   </t>
  </si>
  <si>
    <t xml:space="preserve">Murivo nosné z tehál POROTHERM 30 P+D P12 MVC 2,5                                                                       </t>
  </si>
  <si>
    <t xml:space="preserve">31127-2203   </t>
  </si>
  <si>
    <t xml:space="preserve">Murivo nosné z bet.tvárnic PREMAC DT30 hr.300mm s výplňou B20                                                           </t>
  </si>
  <si>
    <t xml:space="preserve">31127-2204   </t>
  </si>
  <si>
    <t xml:space="preserve">Murivo nosné z bet.tvárnic PREMAC DT40 hr.400mm s výplňou B20                                                           </t>
  </si>
  <si>
    <t xml:space="preserve">31132-2000   </t>
  </si>
  <si>
    <t xml:space="preserve">Príplatok za pohľadový betón (v prírodnej farbe drviny a prísad)                                                        </t>
  </si>
  <si>
    <t xml:space="preserve">31427-1211   </t>
  </si>
  <si>
    <t xml:space="preserve">Komín Schiedel SIH PLUS kom. teleso pr. 14cm s vetr. šachtou                                                            </t>
  </si>
  <si>
    <t xml:space="preserve">31427-2111   </t>
  </si>
  <si>
    <t xml:space="preserve">Komín SCHIEDEL QUADRO p 14 cm                                                                                           </t>
  </si>
  <si>
    <t xml:space="preserve">31732-1411   </t>
  </si>
  <si>
    <t xml:space="preserve">Preklady zo železobetónu tr. B 25-B 30                                                                                  </t>
  </si>
  <si>
    <t xml:space="preserve">31735-1107   </t>
  </si>
  <si>
    <t xml:space="preserve">Debnenie prekladov s podper. konštr. do 4m zhotovenie                                                                   </t>
  </si>
  <si>
    <t xml:space="preserve">31735-1108   </t>
  </si>
  <si>
    <t xml:space="preserve">Debnenie prekladov s podper. konštr. do 4m odstránenie                                                                  </t>
  </si>
  <si>
    <t xml:space="preserve">31736-1821   </t>
  </si>
  <si>
    <t xml:space="preserve">Výstuž prekladov, ríms BSt 500 (10505)                                                                                  </t>
  </si>
  <si>
    <t>016</t>
  </si>
  <si>
    <t xml:space="preserve">33132-8716   </t>
  </si>
  <si>
    <t xml:space="preserve">Konštrukcie stĺpov hran. aj obl. zo železobet. B 25 - B 30                                                              </t>
  </si>
  <si>
    <t xml:space="preserve">33135-1101   </t>
  </si>
  <si>
    <t xml:space="preserve">Debnenie stĺpov prierezu 4-uholníka v. do 4 m zhotovenie                                                                </t>
  </si>
  <si>
    <t xml:space="preserve">33135-1102   </t>
  </si>
  <si>
    <t xml:space="preserve">Debnenie stĺpov prierezu 4-uholníka v. do 4 m odstránenie                                                               </t>
  </si>
  <si>
    <t xml:space="preserve">33136-1821   </t>
  </si>
  <si>
    <t xml:space="preserve">Výstuž stĺpov hranatých BSt 500 (10505)                                                                                 </t>
  </si>
  <si>
    <t xml:space="preserve">34136-1821   </t>
  </si>
  <si>
    <t xml:space="preserve">Výstuž stien BSt 500 (10505)                                                                                            </t>
  </si>
  <si>
    <t xml:space="preserve">3 - ZVISLÉ A KOMPLETNÉ KONŠTRUKCIE  spolu: </t>
  </si>
  <si>
    <t>4 - VODOROVNÉ KONŠTRUKCIE</t>
  </si>
  <si>
    <t xml:space="preserve">41132-1414   </t>
  </si>
  <si>
    <t xml:space="preserve">Stropy doskové zo železobetónu tr. B 25-B 30                                                                            </t>
  </si>
  <si>
    <t xml:space="preserve">41135-1101   </t>
  </si>
  <si>
    <t xml:space="preserve">Debnenie stropov doskových zhotovenie                                                                                   </t>
  </si>
  <si>
    <t xml:space="preserve">41135-1102   </t>
  </si>
  <si>
    <t xml:space="preserve">Debnenie stropov doskových odstránenie                                                                                  </t>
  </si>
  <si>
    <t xml:space="preserve">41135-4171   </t>
  </si>
  <si>
    <t xml:space="preserve">Podperná konštr. stropov pre zaťaženie do 5 kPa zhotovenie                                                              </t>
  </si>
  <si>
    <t xml:space="preserve">41135-4172   </t>
  </si>
  <si>
    <t xml:space="preserve">Podperná konštr. stropov pre zaťaženie do 5 kPa odstránenie                                                             </t>
  </si>
  <si>
    <t xml:space="preserve">41136-1721R  </t>
  </si>
  <si>
    <t xml:space="preserve">termokoše HIT-BX 10/7-20                                                                                                </t>
  </si>
  <si>
    <t xml:space="preserve">ks      </t>
  </si>
  <si>
    <t xml:space="preserve">41136-1821   </t>
  </si>
  <si>
    <t xml:space="preserve">Výstuž stropov BSt 500 (10505)                                                                                          </t>
  </si>
  <si>
    <t xml:space="preserve">41335-1107   </t>
  </si>
  <si>
    <t xml:space="preserve">Debnenie nosníkov bez podpernej konštrukcie zhotovenie                                                                  </t>
  </si>
  <si>
    <t xml:space="preserve">41335-1108   </t>
  </si>
  <si>
    <t xml:space="preserve">Debnenie nosníkov bez podpernej konštrukcie odstránenie                                                                 </t>
  </si>
  <si>
    <t xml:space="preserve">41335-1211   </t>
  </si>
  <si>
    <t xml:space="preserve">Podperná konštr. nosníkov pre zaťaženie do 5 kPa zhotovenie                                                             </t>
  </si>
  <si>
    <t xml:space="preserve">41335-1212   </t>
  </si>
  <si>
    <t xml:space="preserve">Podperná konštr. nosníkov pre zaťaženie do 5 kPa odstránenie                                                            </t>
  </si>
  <si>
    <t xml:space="preserve">41732-1414   </t>
  </si>
  <si>
    <t xml:space="preserve">41735-1115   </t>
  </si>
  <si>
    <t xml:space="preserve">Debnenie stužujúcich pásov a vencov zhotovenie                                                                          </t>
  </si>
  <si>
    <t xml:space="preserve">41735-1116   </t>
  </si>
  <si>
    <t xml:space="preserve">Debnenie stužujúcich pásov a vencov odstránenie                                                                         </t>
  </si>
  <si>
    <t xml:space="preserve">41736-1821   </t>
  </si>
  <si>
    <t xml:space="preserve">Výstuž stužujúcich pásov, vencov BSt 500 (10505)                                                                        </t>
  </si>
  <si>
    <t xml:space="preserve">43032-1414   </t>
  </si>
  <si>
    <t xml:space="preserve">Schodišťové konštrukcie zo železobetónu tr. B 25-B 30                                                                   </t>
  </si>
  <si>
    <t xml:space="preserve">43036-1821   </t>
  </si>
  <si>
    <t xml:space="preserve">Výstuž schodišťových konštrukcií BSt 500 (10505)                                                                        </t>
  </si>
  <si>
    <t xml:space="preserve">43135-1121   </t>
  </si>
  <si>
    <t xml:space="preserve">Debnenie podest priamočiar. s podpernou konštr. do 4 m zhotovenie                                                       </t>
  </si>
  <si>
    <t xml:space="preserve">43135-1122   </t>
  </si>
  <si>
    <t xml:space="preserve">Debnenie podest priamočiar. s podpernou konštr. do 4 m odstránenie                                                      </t>
  </si>
  <si>
    <t xml:space="preserve">43435-1141   </t>
  </si>
  <si>
    <t xml:space="preserve">Debnenie stupňov priamočiarych zhotovenie                                                                               </t>
  </si>
  <si>
    <t xml:space="preserve">43435-1142   </t>
  </si>
  <si>
    <t xml:space="preserve">Debnenie stupňov priamočiarych odstránenie                                                                              </t>
  </si>
  <si>
    <t xml:space="preserve">44032-1414   </t>
  </si>
  <si>
    <t xml:space="preserve">Strešné konštrukcie zo železobetónu tr. B 25-B 30                                                                       </t>
  </si>
  <si>
    <t xml:space="preserve">44035-1203   </t>
  </si>
  <si>
    <t xml:space="preserve">Debnenie streš. konštr. a trámov šírky dna nad 25 cm zhotov.                                                            </t>
  </si>
  <si>
    <t xml:space="preserve">44035-1204   </t>
  </si>
  <si>
    <t xml:space="preserve">Debnenie streš. konštr. a trámov šírky dna nad 25 cm odstrán.                                                           </t>
  </si>
  <si>
    <t xml:space="preserve">44035-1213   </t>
  </si>
  <si>
    <t xml:space="preserve">Podporné konštr. streš. konštr. zaťaž. do 10 kPa zhotovenie                                                             </t>
  </si>
  <si>
    <t xml:space="preserve">44035-1214   </t>
  </si>
  <si>
    <t xml:space="preserve">Podporné konštr. streš. konštr. zaťaž. do 10 kPa odstránenie                                                            </t>
  </si>
  <si>
    <t xml:space="preserve">44035-1233   </t>
  </si>
  <si>
    <t xml:space="preserve">Prípl. za výšku do 6 m pre podp. konštr. do 10 kPa zhotovenie                                                           </t>
  </si>
  <si>
    <t xml:space="preserve">44035-1234   </t>
  </si>
  <si>
    <t xml:space="preserve">Prípl. za výšku do 6 m pre podp. konštr. do 10 kPa odstránenie                                                          </t>
  </si>
  <si>
    <t xml:space="preserve">44036-1821   </t>
  </si>
  <si>
    <t xml:space="preserve">Výstuž strešných konštr. BSt 500 (10505)                                                                                </t>
  </si>
  <si>
    <t xml:space="preserve">4 - VODOROVNÉ KONŠTRUKCIE  spolu: </t>
  </si>
  <si>
    <t xml:space="preserve">99801-1002   </t>
  </si>
  <si>
    <t xml:space="preserve">71111-1001   </t>
  </si>
  <si>
    <t xml:space="preserve">Zhotov. izolácie proti vlhkosti za studena vodor. náterom asfalt. penetr.                                               </t>
  </si>
  <si>
    <t xml:space="preserve">111 631500   </t>
  </si>
  <si>
    <t xml:space="preserve">Lak asfaltový ALP-PENETRAL sudy                                                                                         </t>
  </si>
  <si>
    <t xml:space="preserve">71111-2001   </t>
  </si>
  <si>
    <t xml:space="preserve">Zhotov. izolácie proti vlhkosti za studena zvisl. náterom asfalt. penetr.                                               </t>
  </si>
  <si>
    <t xml:space="preserve">71112-1131   </t>
  </si>
  <si>
    <t xml:space="preserve">Zhotov. izolácie proti vlhkosti za horúca vodor. náterom asfalt.                                                        </t>
  </si>
  <si>
    <t xml:space="preserve">111 617400   </t>
  </si>
  <si>
    <t xml:space="preserve">Asfalt BITUMAX 10 bubny                                                                                                 </t>
  </si>
  <si>
    <t xml:space="preserve">71112-2131   </t>
  </si>
  <si>
    <t xml:space="preserve">Zhotov. izolácie proti vlhkosti za horúca zvisl. náterom asfalt.                                                        </t>
  </si>
  <si>
    <t xml:space="preserve">71113-1101   </t>
  </si>
  <si>
    <t xml:space="preserve">Zhotov. izolácie proti vlhkosti pásmi AIP na sucho vodor.                                                               </t>
  </si>
  <si>
    <t xml:space="preserve">628 2B0304   </t>
  </si>
  <si>
    <t xml:space="preserve">Pas asfaltovaný nataviteľný HYDROBIT V 60 S 35 - 10,0                                                                   </t>
  </si>
  <si>
    <t xml:space="preserve">71114-2559   </t>
  </si>
  <si>
    <t xml:space="preserve">Zhotov. izolácie proti vlhkosti pritavením NAIP zvislá                                                                  </t>
  </si>
  <si>
    <t xml:space="preserve">71149-1175   </t>
  </si>
  <si>
    <t xml:space="preserve">Zhotov. izolácie tlakovej pripevnenie izolácie kotviacimi pásikmi 50 mm                                                 </t>
  </si>
  <si>
    <t xml:space="preserve">283 424000   </t>
  </si>
  <si>
    <t xml:space="preserve">Profil z mäkčeného PVC C 1357                                                                                           </t>
  </si>
  <si>
    <t xml:space="preserve">71149-1272   </t>
  </si>
  <si>
    <t xml:space="preserve">Zhotov. izolácie tlakovej položením ochrannej textílie zvislej                                                          </t>
  </si>
  <si>
    <t xml:space="preserve">693 660630R  </t>
  </si>
  <si>
    <t xml:space="preserve">Polyetylénová izolačná fólia Platon P 5 2,07x20m                                                                        </t>
  </si>
  <si>
    <t xml:space="preserve">99871-1202   </t>
  </si>
  <si>
    <t xml:space="preserve">71311-1111   </t>
  </si>
  <si>
    <t xml:space="preserve">Montáž tep. izolácie stropov, položenie na vrch                                                                         </t>
  </si>
  <si>
    <t xml:space="preserve">631 5A1278   </t>
  </si>
  <si>
    <t xml:space="preserve">631 5A1279   </t>
  </si>
  <si>
    <t xml:space="preserve">631 5A1585R  </t>
  </si>
  <si>
    <t xml:space="preserve">71311-1125   </t>
  </si>
  <si>
    <t xml:space="preserve">Montáž tep. izolácie stropov rovných spodom, prilepenie                                                                 </t>
  </si>
  <si>
    <t xml:space="preserve">71312-1111   </t>
  </si>
  <si>
    <t xml:space="preserve">Montáž tep. izolácie podláh 1 x položenie                                                                               </t>
  </si>
  <si>
    <t xml:space="preserve">283 1C0811   </t>
  </si>
  <si>
    <t xml:space="preserve">Doska z extr.pol.AUSTROTHERM XPS                                                                                        </t>
  </si>
  <si>
    <t xml:space="preserve">283 1F0802   </t>
  </si>
  <si>
    <t xml:space="preserve">283 1F0806   </t>
  </si>
  <si>
    <t xml:space="preserve">71312-1121   </t>
  </si>
  <si>
    <t xml:space="preserve">Montáž tep. izolácie podláh 2 x položenie                                                                               </t>
  </si>
  <si>
    <t xml:space="preserve">283 1B0307   </t>
  </si>
  <si>
    <t xml:space="preserve">Polystyrén extrudovaný Styrodur 2800 C hr.100 mm                                                                        </t>
  </si>
  <si>
    <t xml:space="preserve">71313-1121   </t>
  </si>
  <si>
    <t xml:space="preserve">Montáž tep. izolácie stien, pripevnenie drôtom                                                                          </t>
  </si>
  <si>
    <t xml:space="preserve">71319-1121   </t>
  </si>
  <si>
    <t xml:space="preserve">Izolácia tepelná podláh, stropov, striech vrchom, položením A400H                                                       </t>
  </si>
  <si>
    <t xml:space="preserve">628 111200   </t>
  </si>
  <si>
    <t xml:space="preserve">99871-3202   </t>
  </si>
  <si>
    <t xml:space="preserve">76764-1351R  </t>
  </si>
  <si>
    <t xml:space="preserve">Montáž anglických dvorcov 1000x1000x500                                                                                 </t>
  </si>
  <si>
    <t xml:space="preserve">156 111100R  </t>
  </si>
  <si>
    <t xml:space="preserve">Anglický dvorec ACO MARKANT s pozinkovaným roštom pochodzny 100x100x50 cm                                               </t>
  </si>
  <si>
    <t xml:space="preserve">156 111150R  </t>
  </si>
  <si>
    <t xml:space="preserve">Anglický dvorec ACO MARKANT - napojenie na kanalizáciu                                                                  </t>
  </si>
  <si>
    <t xml:space="preserve">27157-1111R  </t>
  </si>
  <si>
    <t xml:space="preserve">Vankúš pod základy zo štrkopiesku triedeného - pod základovú dosku                                                      </t>
  </si>
  <si>
    <t xml:space="preserve">27336-2021   </t>
  </si>
  <si>
    <t xml:space="preserve">Výstuž základových dosiek zo zvarovaných sietí KARI                                                                     </t>
  </si>
  <si>
    <t xml:space="preserve">31123-1311   </t>
  </si>
  <si>
    <t xml:space="preserve">34224-3111   </t>
  </si>
  <si>
    <t xml:space="preserve">Priečky POROTHERM  P10 HR115mm 11,5X50X23,8 P+D                                                                         </t>
  </si>
  <si>
    <t xml:space="preserve">Doska z polystyrénu EPS 150 S - hr.150 mm                                                                               </t>
  </si>
  <si>
    <t xml:space="preserve">Doska z polystyrénu EPS 150 S - hr.40 mm                                                                                </t>
  </si>
  <si>
    <t xml:space="preserve">Doska z polystyrénu EPS 150 S - hr.80 mm                                                                                </t>
  </si>
  <si>
    <t>Prace bez DPH</t>
  </si>
  <si>
    <t>Prace z DPH</t>
  </si>
  <si>
    <t xml:space="preserve">Dátum:   </t>
  </si>
  <si>
    <t xml:space="preserve">Betón stužujúcich pásov a atik železový tr. B 25 (C 20/25)                                                            </t>
  </si>
  <si>
    <t xml:space="preserve">YTONG Multipor - tepelnoizolačná doska YTONG Multipor hr.100 mm   - obvod plast                                                      </t>
  </si>
  <si>
    <t xml:space="preserve">Presun hmôt pre izolácie tepelné </t>
  </si>
  <si>
    <t>Presun hmôt pre izolácie proti vode</t>
  </si>
  <si>
    <t xml:space="preserve">Folia stresna -Fatrafol                                                                                                </t>
  </si>
  <si>
    <t xml:space="preserve">Presun hmôt pre budovy murované   - praca                                                                     </t>
  </si>
  <si>
    <t>DPH</t>
  </si>
  <si>
    <t>Hruba stavba</t>
  </si>
  <si>
    <t xml:space="preserve">Murivo nosné z tehál POROTHERM 30 P+D P10 MVC 2,5                                                                       </t>
  </si>
  <si>
    <t>Stavba: RD 01 + RD 02</t>
  </si>
</sst>
</file>

<file path=xl/styles.xml><?xml version="1.0" encoding="utf-8"?>
<styleSheet xmlns="http://schemas.openxmlformats.org/spreadsheetml/2006/main">
  <numFmts count="6">
    <numFmt numFmtId="168" formatCode="_-* #,##0\ &quot;Sk&quot;_-;\-* #,##0\ &quot;Sk&quot;_-;_-* &quot;-&quot;\ &quot;Sk&quot;_-;_-@_-"/>
    <numFmt numFmtId="180" formatCode="#,##0.000"/>
    <numFmt numFmtId="181" formatCode="#,##0.00000"/>
    <numFmt numFmtId="189" formatCode="#,##0&quot; Sk&quot;;[Red]&quot;-&quot;#,##0&quot; Sk&quot;"/>
    <numFmt numFmtId="197" formatCode="#,##0.00000\ &quot;Sk&quot;"/>
    <numFmt numFmtId="198" formatCode="#,##0.00\ [$€-1]"/>
  </numFmts>
  <fonts count="32">
    <font>
      <sz val="10"/>
      <name val="Arial"/>
      <charset val="238"/>
    </font>
    <font>
      <sz val="8"/>
      <name val="Arial Narrow"/>
      <family val="2"/>
      <charset val="238"/>
    </font>
    <font>
      <b/>
      <sz val="8"/>
      <name val="Arial Narrow"/>
      <family val="2"/>
      <charset val="238"/>
    </font>
    <font>
      <sz val="10"/>
      <name val="Arial CE"/>
      <charset val="238"/>
    </font>
    <font>
      <b/>
      <sz val="7"/>
      <name val="Letter Gothic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8"/>
      <name val="Arial"/>
      <charset val="238"/>
    </font>
    <font>
      <sz val="8"/>
      <color indexed="10"/>
      <name val="Arial Narrow"/>
      <family val="2"/>
      <charset val="238"/>
    </font>
    <font>
      <b/>
      <sz val="8"/>
      <color indexed="10"/>
      <name val="Arial Narrow"/>
      <family val="2"/>
      <charset val="238"/>
    </font>
    <font>
      <sz val="8"/>
      <color indexed="9"/>
      <name val="Arial Narrow"/>
      <family val="2"/>
      <charset val="238"/>
    </font>
    <font>
      <sz val="10"/>
      <color indexed="22"/>
      <name val="Arial"/>
      <charset val="238"/>
    </font>
    <font>
      <sz val="8"/>
      <color indexed="22"/>
      <name val="Arial CE"/>
      <charset val="238"/>
    </font>
    <font>
      <b/>
      <sz val="14"/>
      <color indexed="22"/>
      <name val="MicrogrammaDMedExt"/>
      <family val="2"/>
    </font>
    <font>
      <sz val="10"/>
      <color indexed="22"/>
      <name val="MicrogrammaDMedExt"/>
      <family val="2"/>
    </font>
    <font>
      <sz val="8"/>
      <color indexed="22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0">
    <xf numFmtId="0" fontId="0" fillId="0" borderId="0"/>
    <xf numFmtId="0" fontId="4" fillId="0" borderId="1">
      <alignment vertical="center"/>
    </xf>
    <xf numFmtId="0" fontId="4" fillId="0" borderId="1" applyFont="0" applyFill="0" applyBorder="0">
      <alignment vertical="center"/>
    </xf>
    <xf numFmtId="189" fontId="4" fillId="0" borderId="1"/>
    <xf numFmtId="0" fontId="4" fillId="0" borderId="1" applyFont="0" applyFill="0"/>
    <xf numFmtId="168" fontId="3" fillId="0" borderId="0" applyFont="0" applyFill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3" borderId="0" applyNumberFormat="0" applyBorder="0" applyAlignment="0" applyProtection="0"/>
    <xf numFmtId="0" fontId="8" fillId="0" borderId="3" applyNumberFormat="0" applyFill="0" applyAlignment="0" applyProtection="0"/>
    <xf numFmtId="0" fontId="3" fillId="0" borderId="0"/>
    <xf numFmtId="0" fontId="9" fillId="12" borderId="0" applyNumberFormat="0" applyBorder="0" applyAlignment="0" applyProtection="0"/>
    <xf numFmtId="0" fontId="10" fillId="13" borderId="7" applyNumberFormat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5" fillId="4" borderId="8" applyNumberFormat="0" applyFont="0" applyAlignment="0" applyProtection="0"/>
    <xf numFmtId="0" fontId="16" fillId="0" borderId="10" applyNumberFormat="0" applyFill="0" applyAlignment="0" applyProtection="0"/>
    <xf numFmtId="0" fontId="17" fillId="6" borderId="0" applyNumberFormat="0" applyBorder="0" applyAlignment="0" applyProtection="0"/>
    <xf numFmtId="0" fontId="4" fillId="0" borderId="11" applyBorder="0">
      <alignment vertical="center"/>
    </xf>
    <xf numFmtId="0" fontId="18" fillId="0" borderId="0" applyNumberFormat="0" applyFill="0" applyBorder="0" applyAlignment="0" applyProtection="0"/>
    <xf numFmtId="0" fontId="4" fillId="0" borderId="11">
      <alignment vertical="center"/>
    </xf>
    <xf numFmtId="0" fontId="19" fillId="7" borderId="2" applyNumberFormat="0" applyAlignment="0" applyProtection="0"/>
    <xf numFmtId="0" fontId="20" fillId="11" borderId="2" applyNumberFormat="0" applyAlignment="0" applyProtection="0"/>
    <xf numFmtId="0" fontId="21" fillId="11" borderId="9" applyNumberFormat="0" applyAlignment="0" applyProtection="0"/>
    <xf numFmtId="0" fontId="22" fillId="0" borderId="0" applyNumberFormat="0" applyFill="0" applyBorder="0" applyAlignment="0" applyProtection="0"/>
    <xf numFmtId="0" fontId="7" fillId="14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</cellStyleXfs>
  <cellXfs count="111">
    <xf numFmtId="0" fontId="0" fillId="0" borderId="0" xfId="0"/>
    <xf numFmtId="0" fontId="1" fillId="0" borderId="0" xfId="0" applyFont="1" applyProtection="1"/>
    <xf numFmtId="49" fontId="1" fillId="0" borderId="0" xfId="0" applyNumberFormat="1" applyFont="1" applyAlignment="1" applyProtection="1">
      <alignment horizontal="center"/>
    </xf>
    <xf numFmtId="49" fontId="1" fillId="0" borderId="0" xfId="0" applyNumberFormat="1" applyFont="1" applyAlignment="1" applyProtection="1"/>
    <xf numFmtId="180" fontId="1" fillId="0" borderId="0" xfId="0" applyNumberFormat="1" applyFont="1" applyProtection="1"/>
    <xf numFmtId="4" fontId="1" fillId="0" borderId="0" xfId="0" applyNumberFormat="1" applyFont="1" applyProtection="1"/>
    <xf numFmtId="181" fontId="1" fillId="0" borderId="0" xfId="0" applyNumberFormat="1" applyFont="1" applyProtection="1"/>
    <xf numFmtId="0" fontId="1" fillId="0" borderId="0" xfId="0" applyFont="1" applyAlignment="1" applyProtection="1">
      <alignment horizontal="right"/>
    </xf>
    <xf numFmtId="0" fontId="1" fillId="0" borderId="0" xfId="0" applyFont="1" applyAlignment="1" applyProtection="1">
      <alignment horizontal="right" vertical="top"/>
    </xf>
    <xf numFmtId="49" fontId="2" fillId="0" borderId="0" xfId="0" applyNumberFormat="1" applyFont="1" applyAlignment="1" applyProtection="1">
      <alignment vertical="top"/>
    </xf>
    <xf numFmtId="49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vertical="top" wrapText="1"/>
    </xf>
    <xf numFmtId="180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vertical="top"/>
    </xf>
    <xf numFmtId="4" fontId="1" fillId="0" borderId="0" xfId="0" applyNumberFormat="1" applyFont="1" applyAlignment="1" applyProtection="1">
      <alignment vertical="top"/>
    </xf>
    <xf numFmtId="181" fontId="1" fillId="0" borderId="0" xfId="0" applyNumberFormat="1" applyFont="1" applyAlignment="1" applyProtection="1">
      <alignment vertical="top"/>
    </xf>
    <xf numFmtId="49" fontId="1" fillId="0" borderId="0" xfId="0" applyNumberFormat="1" applyFont="1" applyAlignment="1" applyProtection="1">
      <alignment horizontal="center" vertical="top"/>
    </xf>
    <xf numFmtId="4" fontId="2" fillId="0" borderId="0" xfId="0" applyNumberFormat="1" applyFont="1" applyAlignment="1" applyProtection="1">
      <alignment vertical="top"/>
    </xf>
    <xf numFmtId="181" fontId="2" fillId="0" borderId="0" xfId="0" applyNumberFormat="1" applyFont="1" applyAlignment="1" applyProtection="1">
      <alignment vertical="top"/>
    </xf>
    <xf numFmtId="180" fontId="2" fillId="0" borderId="0" xfId="0" applyNumberFormat="1" applyFont="1" applyAlignment="1" applyProtection="1">
      <alignment vertical="top"/>
    </xf>
    <xf numFmtId="0" fontId="2" fillId="0" borderId="0" xfId="0" applyFont="1" applyAlignment="1" applyProtection="1">
      <alignment vertical="top" wrapText="1"/>
    </xf>
    <xf numFmtId="180" fontId="24" fillId="0" borderId="0" xfId="0" applyNumberFormat="1" applyFont="1" applyAlignment="1" applyProtection="1">
      <alignment vertical="top"/>
    </xf>
    <xf numFmtId="0" fontId="24" fillId="0" borderId="0" xfId="0" applyFont="1" applyAlignment="1" applyProtection="1">
      <alignment vertical="top"/>
    </xf>
    <xf numFmtId="0" fontId="24" fillId="0" borderId="0" xfId="0" applyFont="1" applyProtection="1"/>
    <xf numFmtId="180" fontId="25" fillId="0" borderId="0" xfId="0" applyNumberFormat="1" applyFont="1" applyAlignment="1" applyProtection="1">
      <alignment vertical="top"/>
    </xf>
    <xf numFmtId="180" fontId="24" fillId="0" borderId="0" xfId="0" applyNumberFormat="1" applyFont="1" applyProtection="1"/>
    <xf numFmtId="0" fontId="24" fillId="0" borderId="0" xfId="0" applyFont="1" applyAlignment="1" applyProtection="1">
      <alignment horizontal="right" vertical="top"/>
    </xf>
    <xf numFmtId="49" fontId="24" fillId="0" borderId="0" xfId="0" applyNumberFormat="1" applyFont="1" applyAlignment="1" applyProtection="1">
      <alignment horizontal="center" vertical="top"/>
    </xf>
    <xf numFmtId="49" fontId="24" fillId="0" borderId="0" xfId="0" applyNumberFormat="1" applyFont="1" applyAlignment="1" applyProtection="1">
      <alignment vertical="top"/>
    </xf>
    <xf numFmtId="0" fontId="24" fillId="0" borderId="0" xfId="0" applyFont="1" applyAlignment="1" applyProtection="1">
      <alignment vertical="top" wrapText="1"/>
    </xf>
    <xf numFmtId="4" fontId="24" fillId="0" borderId="0" xfId="0" applyNumberFormat="1" applyFont="1" applyAlignment="1" applyProtection="1">
      <alignment vertical="top"/>
    </xf>
    <xf numFmtId="181" fontId="24" fillId="0" borderId="0" xfId="0" applyNumberFormat="1" applyFont="1" applyAlignment="1" applyProtection="1">
      <alignment vertical="top"/>
    </xf>
    <xf numFmtId="0" fontId="26" fillId="18" borderId="12" xfId="0" applyFont="1" applyFill="1" applyBorder="1" applyAlignment="1" applyProtection="1">
      <alignment horizontal="center"/>
    </xf>
    <xf numFmtId="0" fontId="26" fillId="18" borderId="13" xfId="0" applyFont="1" applyFill="1" applyBorder="1" applyAlignment="1" applyProtection="1">
      <alignment horizontal="centerContinuous"/>
    </xf>
    <xf numFmtId="0" fontId="26" fillId="18" borderId="14" xfId="0" applyFont="1" applyFill="1" applyBorder="1" applyAlignment="1" applyProtection="1">
      <alignment horizontal="center"/>
    </xf>
    <xf numFmtId="0" fontId="26" fillId="18" borderId="14" xfId="0" applyFont="1" applyFill="1" applyBorder="1" applyAlignment="1" applyProtection="1">
      <alignment horizontal="center" vertical="center"/>
    </xf>
    <xf numFmtId="0" fontId="26" fillId="18" borderId="13" xfId="0" applyFont="1" applyFill="1" applyBorder="1" applyAlignment="1" applyProtection="1">
      <alignment horizontal="center"/>
    </xf>
    <xf numFmtId="0" fontId="28" fillId="19" borderId="0" xfId="0" applyFont="1" applyFill="1" applyAlignment="1" applyProtection="1">
      <alignment horizontal="left"/>
    </xf>
    <xf numFmtId="0" fontId="27" fillId="19" borderId="0" xfId="0" applyFont="1" applyFill="1" applyAlignment="1">
      <alignment horizontal="left" vertical="top"/>
    </xf>
    <xf numFmtId="4" fontId="1" fillId="20" borderId="0" xfId="0" applyNumberFormat="1" applyFont="1" applyFill="1" applyAlignment="1" applyProtection="1">
      <alignment vertical="top"/>
    </xf>
    <xf numFmtId="4" fontId="24" fillId="20" borderId="0" xfId="0" applyNumberFormat="1" applyFont="1" applyFill="1" applyAlignment="1" applyProtection="1">
      <alignment vertical="top"/>
    </xf>
    <xf numFmtId="0" fontId="1" fillId="21" borderId="0" xfId="0" applyFont="1" applyFill="1" applyAlignment="1" applyProtection="1">
      <alignment horizontal="right" vertical="top"/>
    </xf>
    <xf numFmtId="49" fontId="1" fillId="21" borderId="0" xfId="0" applyNumberFormat="1" applyFont="1" applyFill="1" applyAlignment="1" applyProtection="1">
      <alignment vertical="top"/>
    </xf>
    <xf numFmtId="0" fontId="1" fillId="21" borderId="0" xfId="0" applyFont="1" applyFill="1" applyAlignment="1" applyProtection="1">
      <alignment vertical="top" wrapText="1"/>
    </xf>
    <xf numFmtId="180" fontId="1" fillId="21" borderId="0" xfId="0" applyNumberFormat="1" applyFont="1" applyFill="1" applyAlignment="1" applyProtection="1">
      <alignment vertical="top"/>
    </xf>
    <xf numFmtId="0" fontId="1" fillId="21" borderId="0" xfId="0" applyFont="1" applyFill="1" applyAlignment="1" applyProtection="1">
      <alignment vertical="top"/>
    </xf>
    <xf numFmtId="4" fontId="1" fillId="21" borderId="0" xfId="0" applyNumberFormat="1" applyFont="1" applyFill="1" applyAlignment="1" applyProtection="1">
      <alignment vertical="top"/>
    </xf>
    <xf numFmtId="181" fontId="1" fillId="21" borderId="0" xfId="0" applyNumberFormat="1" applyFont="1" applyFill="1" applyAlignment="1" applyProtection="1">
      <alignment vertical="top"/>
    </xf>
    <xf numFmtId="4" fontId="1" fillId="22" borderId="0" xfId="0" applyNumberFormat="1" applyFont="1" applyFill="1" applyAlignment="1" applyProtection="1">
      <alignment vertical="top"/>
    </xf>
    <xf numFmtId="4" fontId="2" fillId="23" borderId="0" xfId="0" applyNumberFormat="1" applyFont="1" applyFill="1" applyAlignment="1" applyProtection="1">
      <alignment vertical="top"/>
    </xf>
    <xf numFmtId="0" fontId="1" fillId="23" borderId="0" xfId="0" applyFont="1" applyFill="1" applyAlignment="1" applyProtection="1">
      <alignment horizontal="right" vertical="top" wrapText="1"/>
    </xf>
    <xf numFmtId="0" fontId="31" fillId="19" borderId="0" xfId="0" applyFont="1" applyFill="1" applyAlignment="1" applyProtection="1">
      <alignment horizontal="left"/>
    </xf>
    <xf numFmtId="0" fontId="31" fillId="19" borderId="0" xfId="0" applyFont="1" applyFill="1" applyAlignment="1">
      <alignment horizontal="left" vertical="top"/>
    </xf>
    <xf numFmtId="180" fontId="1" fillId="21" borderId="0" xfId="0" applyNumberFormat="1" applyFont="1" applyFill="1" applyProtection="1"/>
    <xf numFmtId="0" fontId="1" fillId="24" borderId="0" xfId="0" applyFont="1" applyFill="1" applyAlignment="1" applyProtection="1">
      <alignment horizontal="right" vertical="top"/>
    </xf>
    <xf numFmtId="49" fontId="2" fillId="24" borderId="0" xfId="0" applyNumberFormat="1" applyFont="1" applyFill="1" applyAlignment="1" applyProtection="1">
      <alignment vertical="top"/>
    </xf>
    <xf numFmtId="49" fontId="1" fillId="24" borderId="0" xfId="0" applyNumberFormat="1" applyFont="1" applyFill="1" applyAlignment="1" applyProtection="1">
      <alignment vertical="top"/>
    </xf>
    <xf numFmtId="0" fontId="1" fillId="24" borderId="0" xfId="0" applyFont="1" applyFill="1" applyAlignment="1" applyProtection="1">
      <alignment vertical="top" wrapText="1"/>
    </xf>
    <xf numFmtId="180" fontId="1" fillId="24" borderId="0" xfId="0" applyNumberFormat="1" applyFont="1" applyFill="1" applyAlignment="1" applyProtection="1">
      <alignment vertical="top"/>
    </xf>
    <xf numFmtId="0" fontId="1" fillId="24" borderId="0" xfId="0" applyFont="1" applyFill="1" applyAlignment="1" applyProtection="1">
      <alignment vertical="top"/>
    </xf>
    <xf numFmtId="4" fontId="1" fillId="24" borderId="0" xfId="0" applyNumberFormat="1" applyFont="1" applyFill="1" applyAlignment="1" applyProtection="1">
      <alignment vertical="top"/>
    </xf>
    <xf numFmtId="181" fontId="1" fillId="24" borderId="0" xfId="0" applyNumberFormat="1" applyFont="1" applyFill="1" applyAlignment="1" applyProtection="1">
      <alignment vertical="top"/>
    </xf>
    <xf numFmtId="180" fontId="1" fillId="24" borderId="0" xfId="0" applyNumberFormat="1" applyFont="1" applyFill="1" applyProtection="1"/>
    <xf numFmtId="0" fontId="1" fillId="25" borderId="0" xfId="0" applyFont="1" applyFill="1" applyAlignment="1" applyProtection="1">
      <alignment horizontal="right" vertical="top"/>
    </xf>
    <xf numFmtId="49" fontId="1" fillId="25" borderId="0" xfId="0" applyNumberFormat="1" applyFont="1" applyFill="1" applyAlignment="1" applyProtection="1">
      <alignment vertical="top"/>
    </xf>
    <xf numFmtId="0" fontId="1" fillId="25" borderId="0" xfId="0" applyFont="1" applyFill="1" applyAlignment="1" applyProtection="1">
      <alignment vertical="top" wrapText="1"/>
    </xf>
    <xf numFmtId="180" fontId="1" fillId="25" borderId="0" xfId="0" applyNumberFormat="1" applyFont="1" applyFill="1" applyAlignment="1" applyProtection="1">
      <alignment vertical="top"/>
    </xf>
    <xf numFmtId="0" fontId="1" fillId="25" borderId="0" xfId="0" applyFont="1" applyFill="1" applyAlignment="1" applyProtection="1">
      <alignment vertical="top"/>
    </xf>
    <xf numFmtId="4" fontId="1" fillId="25" borderId="0" xfId="0" applyNumberFormat="1" applyFont="1" applyFill="1" applyAlignment="1" applyProtection="1">
      <alignment vertical="top"/>
    </xf>
    <xf numFmtId="181" fontId="1" fillId="25" borderId="0" xfId="0" applyNumberFormat="1" applyFont="1" applyFill="1" applyAlignment="1" applyProtection="1">
      <alignment vertical="top"/>
    </xf>
    <xf numFmtId="180" fontId="1" fillId="25" borderId="0" xfId="0" applyNumberFormat="1" applyFont="1" applyFill="1" applyProtection="1"/>
    <xf numFmtId="0" fontId="1" fillId="22" borderId="0" xfId="0" applyFont="1" applyFill="1" applyAlignment="1" applyProtection="1">
      <alignment vertical="top" wrapText="1"/>
    </xf>
    <xf numFmtId="180" fontId="1" fillId="22" borderId="0" xfId="0" applyNumberFormat="1" applyFont="1" applyFill="1" applyAlignment="1" applyProtection="1">
      <alignment vertical="top"/>
    </xf>
    <xf numFmtId="0" fontId="1" fillId="22" borderId="0" xfId="0" applyFont="1" applyFill="1" applyAlignment="1" applyProtection="1">
      <alignment vertical="top"/>
    </xf>
    <xf numFmtId="181" fontId="1" fillId="22" borderId="0" xfId="0" applyNumberFormat="1" applyFont="1" applyFill="1" applyAlignment="1" applyProtection="1">
      <alignment vertical="top"/>
    </xf>
    <xf numFmtId="0" fontId="1" fillId="22" borderId="0" xfId="0" applyFont="1" applyFill="1" applyAlignment="1" applyProtection="1">
      <alignment horizontal="right" vertical="top" wrapText="1"/>
    </xf>
    <xf numFmtId="180" fontId="2" fillId="22" borderId="0" xfId="0" applyNumberFormat="1" applyFont="1" applyFill="1" applyAlignment="1" applyProtection="1">
      <alignment vertical="top"/>
    </xf>
    <xf numFmtId="4" fontId="2" fillId="22" borderId="0" xfId="0" applyNumberFormat="1" applyFont="1" applyFill="1" applyAlignment="1" applyProtection="1">
      <alignment vertical="top"/>
    </xf>
    <xf numFmtId="181" fontId="2" fillId="22" borderId="0" xfId="0" applyNumberFormat="1" applyFont="1" applyFill="1" applyAlignment="1" applyProtection="1">
      <alignment vertical="top"/>
    </xf>
    <xf numFmtId="4" fontId="2" fillId="26" borderId="0" xfId="0" applyNumberFormat="1" applyFont="1" applyFill="1" applyAlignment="1" applyProtection="1">
      <alignment vertical="top"/>
    </xf>
    <xf numFmtId="0" fontId="1" fillId="26" borderId="0" xfId="0" applyFont="1" applyFill="1" applyAlignment="1" applyProtection="1">
      <alignment horizontal="right" vertical="top" wrapText="1"/>
    </xf>
    <xf numFmtId="0" fontId="26" fillId="19" borderId="0" xfId="0" applyFont="1" applyFill="1" applyAlignment="1" applyProtection="1">
      <alignment horizontal="right"/>
    </xf>
    <xf numFmtId="49" fontId="26" fillId="19" borderId="0" xfId="0" applyNumberFormat="1" applyFont="1" applyFill="1" applyAlignment="1" applyProtection="1">
      <alignment horizontal="center"/>
    </xf>
    <xf numFmtId="49" fontId="26" fillId="19" borderId="0" xfId="0" applyNumberFormat="1" applyFont="1" applyFill="1" applyAlignment="1" applyProtection="1"/>
    <xf numFmtId="0" fontId="26" fillId="19" borderId="0" xfId="0" applyFont="1" applyFill="1" applyProtection="1"/>
    <xf numFmtId="180" fontId="26" fillId="19" borderId="0" xfId="0" applyNumberFormat="1" applyFont="1" applyFill="1" applyProtection="1"/>
    <xf numFmtId="4" fontId="26" fillId="19" borderId="0" xfId="0" applyNumberFormat="1" applyFont="1" applyFill="1" applyProtection="1"/>
    <xf numFmtId="0" fontId="1" fillId="18" borderId="0" xfId="0" applyFont="1" applyFill="1" applyBorder="1" applyAlignment="1" applyProtection="1">
      <alignment horizontal="right"/>
    </xf>
    <xf numFmtId="49" fontId="1" fillId="18" borderId="0" xfId="0" applyNumberFormat="1" applyFont="1" applyFill="1" applyBorder="1" applyAlignment="1" applyProtection="1">
      <alignment horizontal="center"/>
    </xf>
    <xf numFmtId="49" fontId="1" fillId="18" borderId="0" xfId="0" applyNumberFormat="1" applyFont="1" applyFill="1" applyBorder="1" applyAlignment="1" applyProtection="1"/>
    <xf numFmtId="0" fontId="1" fillId="18" borderId="0" xfId="0" applyFont="1" applyFill="1" applyBorder="1" applyProtection="1"/>
    <xf numFmtId="180" fontId="1" fillId="18" borderId="0" xfId="0" applyNumberFormat="1" applyFont="1" applyFill="1" applyBorder="1" applyProtection="1"/>
    <xf numFmtId="4" fontId="1" fillId="18" borderId="0" xfId="0" applyNumberFormat="1" applyFont="1" applyFill="1" applyBorder="1" applyProtection="1"/>
    <xf numFmtId="4" fontId="26" fillId="18" borderId="0" xfId="0" applyNumberFormat="1" applyFont="1" applyFill="1" applyBorder="1" applyProtection="1"/>
    <xf numFmtId="0" fontId="26" fillId="18" borderId="0" xfId="0" applyFont="1" applyFill="1" applyBorder="1" applyProtection="1"/>
    <xf numFmtId="0" fontId="1" fillId="21" borderId="0" xfId="0" applyFont="1" applyFill="1" applyAlignment="1" applyProtection="1">
      <alignment horizontal="right"/>
    </xf>
    <xf numFmtId="49" fontId="1" fillId="21" borderId="0" xfId="0" applyNumberFormat="1" applyFont="1" applyFill="1" applyAlignment="1" applyProtection="1">
      <alignment horizontal="center"/>
    </xf>
    <xf numFmtId="49" fontId="1" fillId="21" borderId="0" xfId="0" applyNumberFormat="1" applyFont="1" applyFill="1" applyAlignment="1" applyProtection="1"/>
    <xf numFmtId="0" fontId="1" fillId="21" borderId="0" xfId="0" applyFont="1" applyFill="1" applyProtection="1"/>
    <xf numFmtId="4" fontId="1" fillId="21" borderId="0" xfId="0" applyNumberFormat="1" applyFont="1" applyFill="1" applyProtection="1"/>
    <xf numFmtId="198" fontId="2" fillId="22" borderId="0" xfId="0" applyNumberFormat="1" applyFont="1" applyFill="1" applyBorder="1" applyProtection="1"/>
    <xf numFmtId="197" fontId="1" fillId="22" borderId="15" xfId="0" applyNumberFormat="1" applyFont="1" applyFill="1" applyBorder="1" applyProtection="1"/>
    <xf numFmtId="181" fontId="1" fillId="22" borderId="0" xfId="0" applyNumberFormat="1" applyFont="1" applyFill="1" applyProtection="1"/>
    <xf numFmtId="4" fontId="26" fillId="22" borderId="0" xfId="0" applyNumberFormat="1" applyFont="1" applyFill="1" applyProtection="1"/>
    <xf numFmtId="181" fontId="26" fillId="22" borderId="0" xfId="0" applyNumberFormat="1" applyFont="1" applyFill="1" applyProtection="1"/>
    <xf numFmtId="180" fontId="26" fillId="22" borderId="0" xfId="0" applyNumberFormat="1" applyFont="1" applyFill="1" applyProtection="1"/>
    <xf numFmtId="0" fontId="31" fillId="19" borderId="0" xfId="0" applyFont="1" applyFill="1" applyAlignment="1" applyProtection="1">
      <alignment horizontal="left" vertical="center" wrapText="1"/>
    </xf>
    <xf numFmtId="0" fontId="31" fillId="19" borderId="0" xfId="0" applyFont="1" applyFill="1" applyAlignment="1">
      <alignment horizontal="left" vertical="center" wrapText="1"/>
    </xf>
    <xf numFmtId="0" fontId="29" fillId="19" borderId="0" xfId="0" applyFont="1" applyFill="1" applyAlignment="1" applyProtection="1">
      <alignment horizontal="left"/>
    </xf>
    <xf numFmtId="0" fontId="30" fillId="19" borderId="0" xfId="0" applyFont="1" applyFill="1" applyAlignment="1">
      <alignment horizontal="left"/>
    </xf>
    <xf numFmtId="4" fontId="1" fillId="0" borderId="0" xfId="0" applyNumberFormat="1" applyFont="1" applyAlignment="1" applyProtection="1">
      <alignment horizontal="center" vertical="top"/>
    </xf>
  </cellXfs>
  <cellStyles count="50">
    <cellStyle name="1 000 Sk" xfId="1"/>
    <cellStyle name="1 000,-  Sk" xfId="2"/>
    <cellStyle name="1 000,- Kč" xfId="3"/>
    <cellStyle name="1 000,- Sk" xfId="4"/>
    <cellStyle name="1000 Sk_fakturuj99" xfId="5"/>
    <cellStyle name="20 % – Zvýraznění1" xfId="6"/>
    <cellStyle name="20 % – Zvýraznění2" xfId="7"/>
    <cellStyle name="20 % – Zvýraznění3" xfId="8"/>
    <cellStyle name="20 % – Zvýraznění4" xfId="9"/>
    <cellStyle name="20 % – Zvýraznění5" xfId="10"/>
    <cellStyle name="20 % – Zvýraznění6" xfId="11"/>
    <cellStyle name="40 % – Zvýraznění1" xfId="12"/>
    <cellStyle name="40 % – Zvýraznění2" xfId="13"/>
    <cellStyle name="40 % – Zvýraznění3" xfId="14"/>
    <cellStyle name="40 % – Zvýraznění4" xfId="15"/>
    <cellStyle name="40 % – Zvýraznění5" xfId="16"/>
    <cellStyle name="40 % – Zvýraznění6" xfId="17"/>
    <cellStyle name="60 % – Zvýraznění1" xfId="18"/>
    <cellStyle name="60 % – Zvýraznění2" xfId="19"/>
    <cellStyle name="60 % – Zvýraznění3" xfId="20"/>
    <cellStyle name="60 % – Zvýraznění4" xfId="21"/>
    <cellStyle name="60 % – Zvýraznění5" xfId="22"/>
    <cellStyle name="60 % – Zvýraznění6" xfId="23"/>
    <cellStyle name="Celkem" xfId="24"/>
    <cellStyle name="data" xfId="25"/>
    <cellStyle name="Chybně" xfId="26"/>
    <cellStyle name="Kontrolní buňka" xfId="27"/>
    <cellStyle name="Nadpis 1" xfId="28"/>
    <cellStyle name="Nadpis 2" xfId="29"/>
    <cellStyle name="Nadpis 3" xfId="30"/>
    <cellStyle name="Nadpis 4" xfId="31"/>
    <cellStyle name="Název" xfId="32"/>
    <cellStyle name="Neutrální" xfId="33"/>
    <cellStyle name="normálne" xfId="0" builtinId="0"/>
    <cellStyle name="Poznámka" xfId="34"/>
    <cellStyle name="Propojená buňka" xfId="35"/>
    <cellStyle name="Správně" xfId="36"/>
    <cellStyle name="TEXT" xfId="37"/>
    <cellStyle name="Text upozornění" xfId="38"/>
    <cellStyle name="TEXT1" xfId="39"/>
    <cellStyle name="Vstup" xfId="40"/>
    <cellStyle name="Výpočet" xfId="41"/>
    <cellStyle name="Výstup" xfId="42"/>
    <cellStyle name="Vysvětlující text" xfId="43"/>
    <cellStyle name="Zvýraznění 1" xfId="44"/>
    <cellStyle name="Zvýraznění 2" xfId="45"/>
    <cellStyle name="Zvýraznění 3" xfId="46"/>
    <cellStyle name="Zvýraznění 4" xfId="47"/>
    <cellStyle name="Zvýraznění 5" xfId="48"/>
    <cellStyle name="Zvýraznění 6" xfId="4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50"/>
  <sheetViews>
    <sheetView showGridLines="0" tabSelected="1" workbookViewId="0">
      <pane ySplit="9" topLeftCell="A10" activePane="bottomLeft" state="frozen"/>
      <selection pane="bottomLeft" activeCell="E14" sqref="E14"/>
    </sheetView>
  </sheetViews>
  <sheetFormatPr defaultColWidth="9.109375" defaultRowHeight="10.199999999999999"/>
  <cols>
    <col min="1" max="1" width="4.6640625" style="7" customWidth="1"/>
    <col min="2" max="2" width="5.33203125" style="2" customWidth="1"/>
    <col min="3" max="3" width="13" style="3" customWidth="1"/>
    <col min="4" max="4" width="35.6640625" style="1" customWidth="1"/>
    <col min="5" max="5" width="11.33203125" style="4" customWidth="1"/>
    <col min="6" max="6" width="5.88671875" style="1" customWidth="1"/>
    <col min="7" max="7" width="9.6640625" style="5" customWidth="1"/>
    <col min="8" max="9" width="11.33203125" style="5" customWidth="1"/>
    <col min="10" max="10" width="8.33203125" style="5" customWidth="1"/>
    <col min="11" max="11" width="7.44140625" style="6" customWidth="1"/>
    <col min="12" max="12" width="8.33203125" style="6" customWidth="1"/>
    <col min="13" max="13" width="7.109375" style="4" customWidth="1"/>
    <col min="14" max="14" width="7" style="4" customWidth="1"/>
    <col min="15" max="15" width="15.5546875" style="1" customWidth="1"/>
    <col min="16" max="16384" width="9.109375" style="1"/>
  </cols>
  <sheetData>
    <row r="1" spans="1:15" ht="17.399999999999999">
      <c r="A1" s="108" t="s">
        <v>52</v>
      </c>
      <c r="B1" s="109"/>
      <c r="C1" s="109"/>
      <c r="D1" s="109"/>
      <c r="E1" s="37"/>
      <c r="F1" s="37"/>
      <c r="G1" s="37"/>
      <c r="H1" s="38"/>
      <c r="I1" s="37"/>
      <c r="J1" s="37"/>
      <c r="K1" s="37"/>
      <c r="L1" s="38"/>
      <c r="M1" s="37"/>
      <c r="N1" s="37"/>
    </row>
    <row r="2" spans="1:15" ht="13.2">
      <c r="A2" s="51" t="s">
        <v>277</v>
      </c>
      <c r="B2" s="51"/>
      <c r="C2" s="51"/>
      <c r="D2" s="51"/>
      <c r="E2" s="51"/>
      <c r="F2" s="51"/>
      <c r="G2" s="106" t="s">
        <v>25</v>
      </c>
      <c r="H2" s="107"/>
      <c r="I2" s="106"/>
      <c r="J2" s="37"/>
      <c r="K2" s="37"/>
      <c r="L2" s="38"/>
      <c r="M2" s="37"/>
      <c r="N2" s="37"/>
    </row>
    <row r="3" spans="1:15" ht="13.2">
      <c r="A3" s="51" t="s">
        <v>26</v>
      </c>
      <c r="B3" s="51"/>
      <c r="C3" s="51"/>
      <c r="D3" s="51"/>
      <c r="E3" s="51"/>
      <c r="F3" s="51"/>
      <c r="G3" s="51" t="s">
        <v>44</v>
      </c>
      <c r="H3" s="52"/>
      <c r="I3" s="51"/>
      <c r="J3" s="37"/>
      <c r="K3" s="37"/>
      <c r="L3" s="38"/>
      <c r="M3" s="37"/>
      <c r="N3" s="37"/>
    </row>
    <row r="4" spans="1:15" ht="13.2">
      <c r="A4" s="51" t="s">
        <v>51</v>
      </c>
      <c r="B4" s="51" t="s">
        <v>275</v>
      </c>
      <c r="C4" s="51"/>
      <c r="D4" s="51"/>
      <c r="E4" s="51"/>
      <c r="F4" s="51"/>
      <c r="G4" s="51" t="s">
        <v>27</v>
      </c>
      <c r="H4" s="52"/>
      <c r="I4" s="51"/>
      <c r="J4" s="37"/>
      <c r="K4" s="37"/>
      <c r="L4" s="38"/>
      <c r="M4" s="37"/>
      <c r="N4" s="37"/>
    </row>
    <row r="5" spans="1:15" ht="13.2">
      <c r="A5" s="51" t="s">
        <v>28</v>
      </c>
      <c r="B5" s="51"/>
      <c r="C5" s="51"/>
      <c r="D5" s="51"/>
      <c r="E5" s="51"/>
      <c r="F5" s="51"/>
      <c r="G5" s="51" t="s">
        <v>267</v>
      </c>
      <c r="H5" s="52"/>
      <c r="I5" s="51"/>
      <c r="J5" s="37"/>
      <c r="K5" s="37"/>
      <c r="L5" s="38"/>
      <c r="M5" s="37"/>
      <c r="N5" s="37"/>
    </row>
    <row r="6" spans="1:15" ht="13.2">
      <c r="A6" s="37"/>
      <c r="B6" s="37"/>
      <c r="C6" s="37"/>
      <c r="D6" s="37"/>
      <c r="E6" s="37"/>
      <c r="F6" s="37"/>
      <c r="G6" s="37"/>
      <c r="H6" s="38"/>
      <c r="I6" s="37"/>
      <c r="J6" s="37"/>
      <c r="K6" s="37"/>
      <c r="L6" s="38"/>
      <c r="M6" s="37"/>
      <c r="N6" s="37"/>
    </row>
    <row r="7" spans="1:15">
      <c r="A7" s="32" t="s">
        <v>7</v>
      </c>
      <c r="B7" s="32" t="s">
        <v>8</v>
      </c>
      <c r="C7" s="32" t="s">
        <v>9</v>
      </c>
      <c r="D7" s="32" t="s">
        <v>43</v>
      </c>
      <c r="E7" s="32" t="s">
        <v>10</v>
      </c>
      <c r="F7" s="32" t="s">
        <v>11</v>
      </c>
      <c r="G7" s="32" t="s">
        <v>12</v>
      </c>
      <c r="H7" s="32" t="s">
        <v>1</v>
      </c>
      <c r="I7" s="32" t="s">
        <v>2</v>
      </c>
      <c r="J7" s="32" t="s">
        <v>3</v>
      </c>
      <c r="K7" s="33" t="s">
        <v>4</v>
      </c>
      <c r="L7" s="33"/>
      <c r="M7" s="33" t="s">
        <v>5</v>
      </c>
      <c r="N7" s="33"/>
    </row>
    <row r="8" spans="1:15">
      <c r="A8" s="34" t="s">
        <v>13</v>
      </c>
      <c r="B8" s="34" t="s">
        <v>14</v>
      </c>
      <c r="C8" s="35"/>
      <c r="D8" s="34"/>
      <c r="E8" s="34" t="s">
        <v>15</v>
      </c>
      <c r="F8" s="34" t="s">
        <v>16</v>
      </c>
      <c r="G8" s="34" t="s">
        <v>17</v>
      </c>
      <c r="H8" s="34" t="s">
        <v>6</v>
      </c>
      <c r="I8" s="34" t="s">
        <v>0</v>
      </c>
      <c r="J8" s="34"/>
      <c r="K8" s="36" t="s">
        <v>12</v>
      </c>
      <c r="L8" s="36" t="s">
        <v>3</v>
      </c>
      <c r="M8" s="36" t="s">
        <v>12</v>
      </c>
      <c r="N8" s="36" t="s">
        <v>3</v>
      </c>
    </row>
    <row r="9" spans="1:15">
      <c r="A9" s="36" t="s">
        <v>29</v>
      </c>
      <c r="B9" s="36" t="s">
        <v>30</v>
      </c>
      <c r="C9" s="36" t="s">
        <v>31</v>
      </c>
      <c r="D9" s="36" t="s">
        <v>32</v>
      </c>
      <c r="E9" s="36" t="s">
        <v>33</v>
      </c>
      <c r="F9" s="36" t="s">
        <v>34</v>
      </c>
      <c r="G9" s="36" t="s">
        <v>35</v>
      </c>
      <c r="H9" s="36" t="s">
        <v>36</v>
      </c>
      <c r="I9" s="36" t="s">
        <v>37</v>
      </c>
      <c r="J9" s="36" t="s">
        <v>38</v>
      </c>
      <c r="K9" s="36" t="s">
        <v>39</v>
      </c>
      <c r="L9" s="36" t="s">
        <v>40</v>
      </c>
      <c r="M9" s="36" t="s">
        <v>41</v>
      </c>
      <c r="N9" s="36" t="s">
        <v>42</v>
      </c>
    </row>
    <row r="11" spans="1:15">
      <c r="A11" s="8"/>
      <c r="B11" s="9" t="s">
        <v>18</v>
      </c>
      <c r="C11" s="10"/>
      <c r="D11" s="11"/>
      <c r="E11" s="12"/>
      <c r="F11" s="13"/>
      <c r="G11" s="14"/>
      <c r="H11" s="14"/>
      <c r="I11" s="14"/>
      <c r="J11" s="14"/>
      <c r="K11" s="15"/>
      <c r="L11" s="15"/>
      <c r="M11" s="12"/>
      <c r="N11" s="12"/>
      <c r="O11" s="13"/>
    </row>
    <row r="12" spans="1:15">
      <c r="A12" s="41"/>
      <c r="B12" s="42" t="s">
        <v>64</v>
      </c>
      <c r="C12" s="42"/>
      <c r="D12" s="43"/>
      <c r="E12" s="44"/>
      <c r="F12" s="45"/>
      <c r="G12" s="46"/>
      <c r="H12" s="46"/>
      <c r="I12" s="46"/>
      <c r="J12" s="46"/>
      <c r="K12" s="47"/>
      <c r="L12" s="47"/>
      <c r="M12" s="44"/>
      <c r="N12" s="44"/>
      <c r="O12" s="13"/>
    </row>
    <row r="13" spans="1:15">
      <c r="A13" s="8">
        <v>1</v>
      </c>
      <c r="B13" s="16" t="s">
        <v>65</v>
      </c>
      <c r="C13" s="10" t="s">
        <v>66</v>
      </c>
      <c r="D13" s="11" t="s">
        <v>67</v>
      </c>
      <c r="E13" s="12">
        <v>22</v>
      </c>
      <c r="F13" s="13" t="s">
        <v>68</v>
      </c>
      <c r="G13" s="14"/>
      <c r="H13" s="39">
        <f t="shared" ref="H13:H19" si="0">ROUND(E13*G13, 2)</f>
        <v>0</v>
      </c>
      <c r="I13" s="14"/>
      <c r="J13" s="14">
        <f t="shared" ref="J13:J19" si="1">ROUND(E13*G13, 2)</f>
        <v>0</v>
      </c>
      <c r="K13" s="15"/>
      <c r="L13" s="15"/>
      <c r="M13" s="12"/>
      <c r="N13" s="12"/>
      <c r="O13" s="13"/>
    </row>
    <row r="14" spans="1:15">
      <c r="A14" s="8">
        <v>2</v>
      </c>
      <c r="B14" s="16" t="s">
        <v>65</v>
      </c>
      <c r="C14" s="10" t="s">
        <v>69</v>
      </c>
      <c r="D14" s="11" t="s">
        <v>70</v>
      </c>
      <c r="E14" s="12">
        <v>0</v>
      </c>
      <c r="F14" s="13" t="s">
        <v>68</v>
      </c>
      <c r="G14" s="14"/>
      <c r="H14" s="39">
        <f t="shared" si="0"/>
        <v>0</v>
      </c>
      <c r="I14" s="14"/>
      <c r="J14" s="14">
        <f t="shared" si="1"/>
        <v>0</v>
      </c>
      <c r="K14" s="15"/>
      <c r="L14" s="15"/>
      <c r="M14" s="12"/>
      <c r="N14" s="19"/>
      <c r="O14" s="13"/>
    </row>
    <row r="15" spans="1:15">
      <c r="A15" s="8">
        <v>3</v>
      </c>
      <c r="B15" s="16" t="s">
        <v>71</v>
      </c>
      <c r="C15" s="10" t="s">
        <v>72</v>
      </c>
      <c r="D15" s="11" t="s">
        <v>73</v>
      </c>
      <c r="E15" s="12">
        <v>17</v>
      </c>
      <c r="F15" s="13" t="s">
        <v>68</v>
      </c>
      <c r="G15" s="14"/>
      <c r="H15" s="39">
        <f t="shared" si="0"/>
        <v>0</v>
      </c>
      <c r="I15" s="14"/>
      <c r="J15" s="14">
        <f t="shared" si="1"/>
        <v>0</v>
      </c>
      <c r="K15" s="15"/>
      <c r="L15" s="15"/>
      <c r="M15" s="12"/>
      <c r="N15" s="12"/>
      <c r="O15" s="13"/>
    </row>
    <row r="16" spans="1:15">
      <c r="A16" s="8">
        <v>4</v>
      </c>
      <c r="B16" s="16" t="s">
        <v>71</v>
      </c>
      <c r="C16" s="10" t="s">
        <v>74</v>
      </c>
      <c r="D16" s="11" t="s">
        <v>75</v>
      </c>
      <c r="E16" s="12">
        <v>0</v>
      </c>
      <c r="F16" s="13" t="s">
        <v>68</v>
      </c>
      <c r="G16" s="14"/>
      <c r="H16" s="39">
        <f t="shared" si="0"/>
        <v>0</v>
      </c>
      <c r="I16" s="14"/>
      <c r="J16" s="14">
        <f t="shared" si="1"/>
        <v>0</v>
      </c>
      <c r="K16" s="15"/>
      <c r="L16" s="15"/>
      <c r="M16" s="12"/>
      <c r="N16" s="12"/>
      <c r="O16" s="13"/>
    </row>
    <row r="17" spans="1:15">
      <c r="A17" s="8">
        <v>5</v>
      </c>
      <c r="B17" s="16" t="s">
        <v>71</v>
      </c>
      <c r="C17" s="10" t="s">
        <v>76</v>
      </c>
      <c r="D17" s="11" t="s">
        <v>77</v>
      </c>
      <c r="E17" s="12">
        <v>0</v>
      </c>
      <c r="F17" s="13" t="s">
        <v>68</v>
      </c>
      <c r="G17" s="14"/>
      <c r="H17" s="39">
        <f t="shared" si="0"/>
        <v>0</v>
      </c>
      <c r="I17" s="14"/>
      <c r="J17" s="14">
        <f t="shared" si="1"/>
        <v>0</v>
      </c>
      <c r="K17" s="15"/>
      <c r="L17" s="15"/>
      <c r="M17" s="12"/>
      <c r="N17" s="12"/>
      <c r="O17" s="13"/>
    </row>
    <row r="18" spans="1:15">
      <c r="A18" s="8">
        <v>6</v>
      </c>
      <c r="B18" s="16" t="s">
        <v>65</v>
      </c>
      <c r="C18" s="10" t="s">
        <v>78</v>
      </c>
      <c r="D18" s="11" t="s">
        <v>79</v>
      </c>
      <c r="E18" s="12">
        <v>9</v>
      </c>
      <c r="F18" s="13" t="s">
        <v>68</v>
      </c>
      <c r="G18" s="14"/>
      <c r="H18" s="39">
        <f t="shared" si="0"/>
        <v>0</v>
      </c>
      <c r="I18" s="14"/>
      <c r="J18" s="14">
        <f t="shared" si="1"/>
        <v>0</v>
      </c>
      <c r="K18" s="15"/>
      <c r="L18" s="15"/>
      <c r="M18" s="12"/>
      <c r="N18" s="12"/>
      <c r="O18" s="13"/>
    </row>
    <row r="19" spans="1:15" ht="20.399999999999999">
      <c r="A19" s="8">
        <v>7</v>
      </c>
      <c r="B19" s="16" t="s">
        <v>65</v>
      </c>
      <c r="C19" s="10" t="s">
        <v>80</v>
      </c>
      <c r="D19" s="11" t="s">
        <v>81</v>
      </c>
      <c r="E19" s="12">
        <v>5</v>
      </c>
      <c r="F19" s="13" t="s">
        <v>68</v>
      </c>
      <c r="G19" s="14"/>
      <c r="H19" s="39">
        <f t="shared" si="0"/>
        <v>0</v>
      </c>
      <c r="I19" s="14"/>
      <c r="J19" s="14">
        <f t="shared" si="1"/>
        <v>0</v>
      </c>
      <c r="K19" s="15"/>
      <c r="L19" s="15"/>
      <c r="M19" s="12"/>
      <c r="N19" s="12"/>
      <c r="O19" s="13"/>
    </row>
    <row r="20" spans="1:15">
      <c r="A20" s="8"/>
      <c r="B20" s="16"/>
      <c r="C20" s="10"/>
      <c r="D20" s="50" t="s">
        <v>82</v>
      </c>
      <c r="E20" s="17">
        <f>J20</f>
        <v>0</v>
      </c>
      <c r="F20" s="13"/>
      <c r="G20" s="14"/>
      <c r="H20" s="49">
        <f>SUM(H11:H19)</f>
        <v>0</v>
      </c>
      <c r="I20" s="17">
        <f>SUM(I11:I19)</f>
        <v>0</v>
      </c>
      <c r="J20" s="17">
        <f>SUM(J11:J19)</f>
        <v>0</v>
      </c>
      <c r="K20" s="15"/>
      <c r="L20" s="18">
        <f>SUM(L11:L19)</f>
        <v>0</v>
      </c>
      <c r="M20" s="12"/>
      <c r="N20" s="19"/>
      <c r="O20" s="13"/>
    </row>
    <row r="21" spans="1:15">
      <c r="A21" s="8"/>
      <c r="B21" s="16"/>
      <c r="C21" s="10"/>
      <c r="D21" s="11"/>
      <c r="E21" s="12"/>
      <c r="F21" s="13"/>
      <c r="G21" s="14"/>
      <c r="H21" s="48"/>
      <c r="I21" s="14"/>
      <c r="J21" s="14"/>
      <c r="K21" s="15"/>
      <c r="L21" s="15"/>
      <c r="M21" s="12"/>
      <c r="N21" s="12"/>
      <c r="O21" s="13"/>
    </row>
    <row r="22" spans="1:15">
      <c r="A22" s="41"/>
      <c r="B22" s="42" t="s">
        <v>53</v>
      </c>
      <c r="C22" s="42"/>
      <c r="D22" s="43"/>
      <c r="E22" s="44"/>
      <c r="F22" s="45"/>
      <c r="G22" s="46"/>
      <c r="H22" s="46"/>
      <c r="I22" s="46"/>
      <c r="J22" s="46"/>
      <c r="K22" s="47"/>
      <c r="L22" s="47"/>
      <c r="M22" s="44"/>
      <c r="N22" s="44"/>
      <c r="O22" s="13"/>
    </row>
    <row r="23" spans="1:15">
      <c r="A23" s="8">
        <v>8</v>
      </c>
      <c r="B23" s="16" t="s">
        <v>54</v>
      </c>
      <c r="C23" s="10" t="s">
        <v>83</v>
      </c>
      <c r="D23" s="11" t="s">
        <v>84</v>
      </c>
      <c r="E23" s="12">
        <v>4</v>
      </c>
      <c r="F23" s="13" t="s">
        <v>68</v>
      </c>
      <c r="G23" s="14"/>
      <c r="H23" s="39">
        <f t="shared" ref="H23:H33" si="2">ROUND(E23*G23, 2)</f>
        <v>0</v>
      </c>
      <c r="I23" s="14"/>
      <c r="J23" s="14">
        <f t="shared" ref="J23:J34" si="3">ROUND(E23*G23, 2)</f>
        <v>0</v>
      </c>
      <c r="K23" s="15">
        <v>1.9205000000000001</v>
      </c>
      <c r="L23" s="15">
        <f>E23*K23</f>
        <v>7.6820000000000004</v>
      </c>
      <c r="M23" s="12"/>
      <c r="N23" s="12"/>
      <c r="O23" s="13"/>
    </row>
    <row r="24" spans="1:15">
      <c r="A24" s="8">
        <v>9</v>
      </c>
      <c r="B24" s="16" t="s">
        <v>54</v>
      </c>
      <c r="C24" s="10" t="s">
        <v>85</v>
      </c>
      <c r="D24" s="11" t="s">
        <v>86</v>
      </c>
      <c r="E24" s="12">
        <v>30</v>
      </c>
      <c r="F24" s="13" t="s">
        <v>49</v>
      </c>
      <c r="G24" s="14"/>
      <c r="H24" s="39">
        <f t="shared" si="2"/>
        <v>0</v>
      </c>
      <c r="I24" s="14"/>
      <c r="J24" s="14">
        <f t="shared" si="3"/>
        <v>0</v>
      </c>
      <c r="K24" s="15">
        <v>7.7499999999999999E-3</v>
      </c>
      <c r="L24" s="15">
        <f>E24*K24</f>
        <v>0.23249999999999998</v>
      </c>
      <c r="M24" s="12"/>
      <c r="N24" s="12"/>
      <c r="O24" s="13"/>
    </row>
    <row r="25" spans="1:15">
      <c r="A25" s="8">
        <v>10</v>
      </c>
      <c r="B25" s="16" t="s">
        <v>65</v>
      </c>
      <c r="C25" s="10" t="s">
        <v>87</v>
      </c>
      <c r="D25" s="11" t="s">
        <v>88</v>
      </c>
      <c r="E25" s="12">
        <v>50</v>
      </c>
      <c r="F25" s="13" t="s">
        <v>45</v>
      </c>
      <c r="G25" s="14"/>
      <c r="H25" s="39">
        <f t="shared" si="2"/>
        <v>0</v>
      </c>
      <c r="I25" s="14"/>
      <c r="J25" s="14">
        <f t="shared" si="3"/>
        <v>0</v>
      </c>
      <c r="K25" s="15"/>
      <c r="L25" s="15"/>
      <c r="M25" s="12"/>
      <c r="N25" s="12"/>
      <c r="O25" s="13"/>
    </row>
    <row r="26" spans="1:15">
      <c r="A26" s="8">
        <v>11</v>
      </c>
      <c r="B26" s="16" t="s">
        <v>54</v>
      </c>
      <c r="C26" s="10" t="s">
        <v>89</v>
      </c>
      <c r="D26" s="11" t="s">
        <v>90</v>
      </c>
      <c r="E26" s="12">
        <v>1.75</v>
      </c>
      <c r="F26" s="13" t="s">
        <v>68</v>
      </c>
      <c r="G26" s="14"/>
      <c r="H26" s="39">
        <f t="shared" si="2"/>
        <v>0</v>
      </c>
      <c r="I26" s="14"/>
      <c r="J26" s="14">
        <f t="shared" si="3"/>
        <v>0</v>
      </c>
      <c r="K26" s="15">
        <v>1.93971</v>
      </c>
      <c r="L26" s="15">
        <f t="shared" ref="L26:L31" si="4">E26*K26</f>
        <v>3.3944925000000001</v>
      </c>
      <c r="M26" s="12"/>
      <c r="N26" s="12"/>
      <c r="O26" s="13"/>
    </row>
    <row r="27" spans="1:15" s="23" customFormat="1" ht="20.399999999999999">
      <c r="A27" s="8">
        <v>12</v>
      </c>
      <c r="B27" s="16" t="s">
        <v>54</v>
      </c>
      <c r="C27" s="10" t="s">
        <v>255</v>
      </c>
      <c r="D27" s="11" t="s">
        <v>256</v>
      </c>
      <c r="E27" s="12">
        <v>46.5</v>
      </c>
      <c r="F27" s="13" t="s">
        <v>68</v>
      </c>
      <c r="G27" s="14"/>
      <c r="H27" s="39">
        <f t="shared" si="2"/>
        <v>0</v>
      </c>
      <c r="I27" s="14"/>
      <c r="J27" s="14">
        <f t="shared" si="3"/>
        <v>0</v>
      </c>
      <c r="K27" s="15">
        <v>1.93971</v>
      </c>
      <c r="L27" s="15">
        <f t="shared" si="4"/>
        <v>90.196515000000005</v>
      </c>
      <c r="M27" s="21"/>
      <c r="N27" s="21"/>
      <c r="O27" s="22"/>
    </row>
    <row r="28" spans="1:15" s="23" customFormat="1" ht="20.399999999999999">
      <c r="A28" s="8">
        <v>13</v>
      </c>
      <c r="B28" s="16" t="s">
        <v>71</v>
      </c>
      <c r="C28" s="10" t="s">
        <v>91</v>
      </c>
      <c r="D28" s="11" t="s">
        <v>92</v>
      </c>
      <c r="E28" s="12">
        <v>7</v>
      </c>
      <c r="F28" s="13" t="s">
        <v>68</v>
      </c>
      <c r="G28" s="14"/>
      <c r="H28" s="39">
        <f t="shared" si="2"/>
        <v>0</v>
      </c>
      <c r="I28" s="14"/>
      <c r="J28" s="14">
        <f t="shared" si="3"/>
        <v>0</v>
      </c>
      <c r="K28" s="15">
        <v>2.5558800000000002</v>
      </c>
      <c r="L28" s="15">
        <f t="shared" si="4"/>
        <v>17.891159999999999</v>
      </c>
      <c r="M28" s="21"/>
      <c r="N28" s="24"/>
      <c r="O28" s="22"/>
    </row>
    <row r="29" spans="1:15" s="23" customFormat="1">
      <c r="A29" s="8">
        <v>14</v>
      </c>
      <c r="B29" s="16" t="s">
        <v>19</v>
      </c>
      <c r="C29" s="10" t="s">
        <v>257</v>
      </c>
      <c r="D29" s="11" t="s">
        <v>258</v>
      </c>
      <c r="E29" s="12">
        <v>0.25</v>
      </c>
      <c r="F29" s="13" t="s">
        <v>57</v>
      </c>
      <c r="G29" s="14"/>
      <c r="H29" s="39">
        <f t="shared" si="2"/>
        <v>0</v>
      </c>
      <c r="I29" s="14"/>
      <c r="J29" s="14">
        <f t="shared" si="3"/>
        <v>0</v>
      </c>
      <c r="K29" s="15">
        <v>0.98900999999999994</v>
      </c>
      <c r="L29" s="15">
        <f t="shared" si="4"/>
        <v>0.24725249999999999</v>
      </c>
      <c r="M29" s="21"/>
      <c r="N29" s="21"/>
      <c r="O29" s="22"/>
    </row>
    <row r="30" spans="1:15">
      <c r="A30" s="8">
        <v>15</v>
      </c>
      <c r="B30" s="16" t="s">
        <v>19</v>
      </c>
      <c r="C30" s="10" t="s">
        <v>93</v>
      </c>
      <c r="D30" s="11" t="s">
        <v>94</v>
      </c>
      <c r="E30" s="12">
        <v>17</v>
      </c>
      <c r="F30" s="13" t="s">
        <v>68</v>
      </c>
      <c r="G30" s="14"/>
      <c r="H30" s="39">
        <f t="shared" si="2"/>
        <v>0</v>
      </c>
      <c r="I30" s="14"/>
      <c r="J30" s="14">
        <f t="shared" si="3"/>
        <v>0</v>
      </c>
      <c r="K30" s="15">
        <v>2.4186000000000001</v>
      </c>
      <c r="L30" s="15">
        <f t="shared" si="4"/>
        <v>41.116199999999999</v>
      </c>
      <c r="M30" s="12"/>
      <c r="N30" s="19"/>
      <c r="O30" s="13"/>
    </row>
    <row r="31" spans="1:15">
      <c r="A31" s="8">
        <v>16</v>
      </c>
      <c r="B31" s="16" t="s">
        <v>19</v>
      </c>
      <c r="C31" s="10" t="s">
        <v>95</v>
      </c>
      <c r="D31" s="11" t="s">
        <v>96</v>
      </c>
      <c r="E31" s="12">
        <v>30</v>
      </c>
      <c r="F31" s="13" t="s">
        <v>45</v>
      </c>
      <c r="G31" s="14"/>
      <c r="H31" s="39">
        <f t="shared" si="2"/>
        <v>0</v>
      </c>
      <c r="I31" s="14"/>
      <c r="J31" s="14">
        <f t="shared" si="3"/>
        <v>0</v>
      </c>
      <c r="K31" s="15">
        <v>2.2300000000000002E-3</v>
      </c>
      <c r="L31" s="15">
        <f t="shared" si="4"/>
        <v>6.6900000000000001E-2</v>
      </c>
      <c r="M31" s="12"/>
      <c r="N31" s="12"/>
      <c r="O31" s="13"/>
    </row>
    <row r="32" spans="1:15">
      <c r="A32" s="8">
        <v>17</v>
      </c>
      <c r="B32" s="16" t="s">
        <v>19</v>
      </c>
      <c r="C32" s="10" t="s">
        <v>97</v>
      </c>
      <c r="D32" s="11" t="s">
        <v>98</v>
      </c>
      <c r="E32" s="12">
        <v>30</v>
      </c>
      <c r="F32" s="13" t="s">
        <v>45</v>
      </c>
      <c r="G32" s="14"/>
      <c r="H32" s="39">
        <f t="shared" si="2"/>
        <v>0</v>
      </c>
      <c r="I32" s="14"/>
      <c r="J32" s="14">
        <f t="shared" si="3"/>
        <v>0</v>
      </c>
      <c r="K32" s="15"/>
      <c r="L32" s="15"/>
      <c r="M32" s="12"/>
      <c r="N32" s="12"/>
      <c r="O32" s="13"/>
    </row>
    <row r="33" spans="1:15">
      <c r="A33" s="8">
        <v>18</v>
      </c>
      <c r="B33" s="16" t="s">
        <v>54</v>
      </c>
      <c r="C33" s="10" t="s">
        <v>99</v>
      </c>
      <c r="D33" s="11" t="s">
        <v>100</v>
      </c>
      <c r="E33" s="12">
        <v>0</v>
      </c>
      <c r="F33" s="13" t="s">
        <v>45</v>
      </c>
      <c r="G33" s="14"/>
      <c r="H33" s="39">
        <f t="shared" si="2"/>
        <v>0</v>
      </c>
      <c r="I33" s="14"/>
      <c r="J33" s="14">
        <f t="shared" si="3"/>
        <v>0</v>
      </c>
      <c r="K33" s="15">
        <v>3.0000000000000001E-5</v>
      </c>
      <c r="L33" s="15">
        <f>E33*K33</f>
        <v>0</v>
      </c>
      <c r="M33" s="12"/>
      <c r="N33" s="12"/>
      <c r="O33" s="13"/>
    </row>
    <row r="34" spans="1:15">
      <c r="A34" s="8">
        <v>19</v>
      </c>
      <c r="B34" s="16" t="s">
        <v>22</v>
      </c>
      <c r="C34" s="10" t="s">
        <v>101</v>
      </c>
      <c r="D34" s="11" t="s">
        <v>102</v>
      </c>
      <c r="E34" s="12">
        <v>0</v>
      </c>
      <c r="F34" s="13" t="s">
        <v>45</v>
      </c>
      <c r="G34" s="14"/>
      <c r="H34" s="39">
        <v>307.5</v>
      </c>
      <c r="I34" s="14">
        <f>ROUND(E34*G34, 2)</f>
        <v>0</v>
      </c>
      <c r="J34" s="14">
        <f t="shared" si="3"/>
        <v>0</v>
      </c>
      <c r="K34" s="15">
        <v>1.16E-3</v>
      </c>
      <c r="L34" s="15">
        <f>E34*K34</f>
        <v>0</v>
      </c>
      <c r="M34" s="12"/>
      <c r="N34" s="12"/>
      <c r="O34" s="13"/>
    </row>
    <row r="35" spans="1:15">
      <c r="A35" s="8"/>
      <c r="B35" s="16"/>
      <c r="C35" s="10"/>
      <c r="D35" s="50" t="s">
        <v>55</v>
      </c>
      <c r="E35" s="17">
        <f>J35</f>
        <v>0</v>
      </c>
      <c r="F35" s="13"/>
      <c r="G35" s="14"/>
      <c r="H35" s="49">
        <f>SUM(H22:H34)</f>
        <v>307.5</v>
      </c>
      <c r="I35" s="17">
        <f>SUM(I22:I34)</f>
        <v>0</v>
      </c>
      <c r="J35" s="17">
        <f>SUM(J22:J34)</f>
        <v>0</v>
      </c>
      <c r="K35" s="15"/>
      <c r="L35" s="18">
        <f>SUM(L22:L34)</f>
        <v>160.82702</v>
      </c>
      <c r="M35" s="12"/>
      <c r="N35" s="19"/>
      <c r="O35" s="13"/>
    </row>
    <row r="36" spans="1:15">
      <c r="A36" s="8"/>
      <c r="B36" s="16"/>
      <c r="C36" s="10"/>
      <c r="D36" s="11"/>
      <c r="E36" s="12"/>
      <c r="F36" s="13"/>
      <c r="G36" s="14"/>
      <c r="H36" s="48"/>
      <c r="I36" s="14"/>
      <c r="J36" s="14"/>
      <c r="K36" s="15"/>
      <c r="L36" s="15"/>
      <c r="M36" s="12"/>
      <c r="N36" s="12"/>
      <c r="O36" s="13"/>
    </row>
    <row r="37" spans="1:15">
      <c r="A37" s="41"/>
      <c r="B37" s="42" t="s">
        <v>103</v>
      </c>
      <c r="C37" s="42"/>
      <c r="D37" s="43"/>
      <c r="E37" s="44"/>
      <c r="F37" s="45"/>
      <c r="G37" s="46"/>
      <c r="H37" s="46"/>
      <c r="I37" s="46"/>
      <c r="J37" s="46"/>
      <c r="K37" s="47"/>
      <c r="L37" s="47"/>
      <c r="M37" s="44"/>
      <c r="N37" s="44"/>
      <c r="O37" s="13"/>
    </row>
    <row r="38" spans="1:15">
      <c r="A38" s="8">
        <v>20</v>
      </c>
      <c r="B38" s="16" t="s">
        <v>19</v>
      </c>
      <c r="C38" s="10" t="s">
        <v>259</v>
      </c>
      <c r="D38" s="11" t="s">
        <v>276</v>
      </c>
      <c r="E38" s="12">
        <v>0</v>
      </c>
      <c r="F38" s="13" t="s">
        <v>68</v>
      </c>
      <c r="G38" s="14"/>
      <c r="H38" s="39">
        <f t="shared" ref="H38:H56" si="5">ROUND(E38*G38, 2)</f>
        <v>0</v>
      </c>
      <c r="I38" s="14"/>
      <c r="J38" s="14">
        <f t="shared" ref="J38:J56" si="6">ROUND(E38*G38, 2)</f>
        <v>0</v>
      </c>
      <c r="K38" s="15">
        <v>0.98529999999999995</v>
      </c>
      <c r="L38" s="15">
        <f t="shared" ref="L38:L48" si="7">E38*K38</f>
        <v>0</v>
      </c>
      <c r="M38" s="12"/>
      <c r="N38" s="12"/>
      <c r="O38" s="13"/>
    </row>
    <row r="39" spans="1:15">
      <c r="A39" s="8">
        <v>21</v>
      </c>
      <c r="B39" s="16" t="s">
        <v>19</v>
      </c>
      <c r="C39" s="10" t="s">
        <v>104</v>
      </c>
      <c r="D39" s="11" t="s">
        <v>105</v>
      </c>
      <c r="E39" s="12">
        <v>0</v>
      </c>
      <c r="F39" s="13" t="s">
        <v>68</v>
      </c>
      <c r="G39" s="14"/>
      <c r="H39" s="39">
        <f t="shared" si="5"/>
        <v>0</v>
      </c>
      <c r="I39" s="14"/>
      <c r="J39" s="14">
        <f t="shared" si="6"/>
        <v>0</v>
      </c>
      <c r="K39" s="15">
        <v>0.96048999999999995</v>
      </c>
      <c r="L39" s="15">
        <f t="shared" si="7"/>
        <v>0</v>
      </c>
      <c r="M39" s="12"/>
      <c r="N39" s="12"/>
      <c r="O39" s="13"/>
    </row>
    <row r="40" spans="1:15">
      <c r="A40" s="8">
        <v>22</v>
      </c>
      <c r="B40" s="16" t="s">
        <v>19</v>
      </c>
      <c r="C40" s="10" t="s">
        <v>106</v>
      </c>
      <c r="D40" s="11" t="s">
        <v>107</v>
      </c>
      <c r="E40" s="12">
        <v>42</v>
      </c>
      <c r="F40" s="13" t="s">
        <v>68</v>
      </c>
      <c r="G40" s="14"/>
      <c r="H40" s="39">
        <f t="shared" si="5"/>
        <v>0</v>
      </c>
      <c r="I40" s="14"/>
      <c r="J40" s="14">
        <f t="shared" si="6"/>
        <v>0</v>
      </c>
      <c r="K40" s="15">
        <v>0.99585999999999997</v>
      </c>
      <c r="L40" s="15">
        <f t="shared" si="7"/>
        <v>41.826119999999996</v>
      </c>
      <c r="M40" s="12"/>
      <c r="N40" s="12"/>
      <c r="O40" s="13"/>
    </row>
    <row r="41" spans="1:15">
      <c r="A41" s="8">
        <v>23</v>
      </c>
      <c r="B41" s="16" t="s">
        <v>19</v>
      </c>
      <c r="C41" s="10" t="s">
        <v>106</v>
      </c>
      <c r="D41" s="11" t="s">
        <v>107</v>
      </c>
      <c r="E41" s="12">
        <v>0</v>
      </c>
      <c r="F41" s="13" t="s">
        <v>68</v>
      </c>
      <c r="G41" s="14"/>
      <c r="H41" s="39">
        <f t="shared" si="5"/>
        <v>0</v>
      </c>
      <c r="I41" s="14"/>
      <c r="J41" s="14">
        <f t="shared" si="6"/>
        <v>0</v>
      </c>
      <c r="K41" s="15">
        <v>0.99585999999999997</v>
      </c>
      <c r="L41" s="15">
        <f t="shared" si="7"/>
        <v>0</v>
      </c>
      <c r="M41" s="12"/>
      <c r="N41" s="12"/>
      <c r="O41" s="13"/>
    </row>
    <row r="42" spans="1:15" ht="20.399999999999999">
      <c r="A42" s="8">
        <v>24</v>
      </c>
      <c r="B42" s="16" t="s">
        <v>19</v>
      </c>
      <c r="C42" s="10" t="s">
        <v>108</v>
      </c>
      <c r="D42" s="11" t="s">
        <v>109</v>
      </c>
      <c r="E42" s="12">
        <v>0</v>
      </c>
      <c r="F42" s="13" t="s">
        <v>68</v>
      </c>
      <c r="G42" s="14"/>
      <c r="H42" s="39">
        <f t="shared" si="5"/>
        <v>0</v>
      </c>
      <c r="I42" s="14"/>
      <c r="J42" s="14">
        <f t="shared" si="6"/>
        <v>0</v>
      </c>
      <c r="K42" s="15">
        <v>2.2825500000000001</v>
      </c>
      <c r="L42" s="15">
        <f t="shared" si="7"/>
        <v>0</v>
      </c>
      <c r="M42" s="12"/>
      <c r="N42" s="12"/>
      <c r="O42" s="13"/>
    </row>
    <row r="43" spans="1:15" ht="20.399999999999999">
      <c r="A43" s="8">
        <v>25</v>
      </c>
      <c r="B43" s="16" t="s">
        <v>19</v>
      </c>
      <c r="C43" s="10" t="s">
        <v>110</v>
      </c>
      <c r="D43" s="11" t="s">
        <v>111</v>
      </c>
      <c r="E43" s="12">
        <v>0</v>
      </c>
      <c r="F43" s="13" t="s">
        <v>68</v>
      </c>
      <c r="G43" s="14"/>
      <c r="H43" s="39">
        <f t="shared" si="5"/>
        <v>0</v>
      </c>
      <c r="I43" s="14"/>
      <c r="J43" s="14">
        <f t="shared" si="6"/>
        <v>0</v>
      </c>
      <c r="K43" s="15">
        <v>2.3194900000000001</v>
      </c>
      <c r="L43" s="15">
        <f t="shared" si="7"/>
        <v>0</v>
      </c>
      <c r="M43" s="12"/>
      <c r="N43" s="12"/>
      <c r="O43" s="13"/>
    </row>
    <row r="44" spans="1:15">
      <c r="A44" s="8">
        <v>26</v>
      </c>
      <c r="B44" s="16" t="s">
        <v>19</v>
      </c>
      <c r="C44" s="10" t="s">
        <v>112</v>
      </c>
      <c r="D44" s="11" t="s">
        <v>113</v>
      </c>
      <c r="E44" s="12">
        <v>0</v>
      </c>
      <c r="F44" s="13" t="s">
        <v>68</v>
      </c>
      <c r="G44" s="14"/>
      <c r="H44" s="39">
        <f t="shared" si="5"/>
        <v>0</v>
      </c>
      <c r="I44" s="14"/>
      <c r="J44" s="14">
        <f t="shared" si="6"/>
        <v>0</v>
      </c>
      <c r="K44" s="15">
        <v>4.0000000000000001E-3</v>
      </c>
      <c r="L44" s="15">
        <f t="shared" si="7"/>
        <v>0</v>
      </c>
      <c r="M44" s="12"/>
      <c r="N44" s="12"/>
      <c r="O44" s="13"/>
    </row>
    <row r="45" spans="1:15">
      <c r="A45" s="8">
        <v>27</v>
      </c>
      <c r="B45" s="16" t="s">
        <v>19</v>
      </c>
      <c r="C45" s="10" t="s">
        <v>114</v>
      </c>
      <c r="D45" s="11" t="s">
        <v>115</v>
      </c>
      <c r="E45" s="12">
        <v>6</v>
      </c>
      <c r="F45" s="13" t="s">
        <v>49</v>
      </c>
      <c r="G45" s="14"/>
      <c r="H45" s="39">
        <f t="shared" si="5"/>
        <v>0</v>
      </c>
      <c r="I45" s="14"/>
      <c r="J45" s="14">
        <f t="shared" si="6"/>
        <v>0</v>
      </c>
      <c r="K45" s="15">
        <v>0.20362</v>
      </c>
      <c r="L45" s="15">
        <f t="shared" si="7"/>
        <v>1.2217199999999999</v>
      </c>
      <c r="M45" s="12"/>
      <c r="N45" s="12"/>
      <c r="O45" s="13"/>
    </row>
    <row r="46" spans="1:15">
      <c r="A46" s="8">
        <v>28</v>
      </c>
      <c r="B46" s="16" t="s">
        <v>19</v>
      </c>
      <c r="C46" s="10" t="s">
        <v>116</v>
      </c>
      <c r="D46" s="11" t="s">
        <v>117</v>
      </c>
      <c r="E46" s="12">
        <v>0</v>
      </c>
      <c r="F46" s="13" t="s">
        <v>49</v>
      </c>
      <c r="G46" s="14"/>
      <c r="H46" s="39">
        <f t="shared" si="5"/>
        <v>0</v>
      </c>
      <c r="I46" s="14"/>
      <c r="J46" s="14">
        <f t="shared" si="6"/>
        <v>0</v>
      </c>
      <c r="K46" s="15">
        <v>0.12676999999999999</v>
      </c>
      <c r="L46" s="15">
        <f t="shared" si="7"/>
        <v>0</v>
      </c>
      <c r="M46" s="12"/>
      <c r="N46" s="12"/>
      <c r="O46" s="13"/>
    </row>
    <row r="47" spans="1:15">
      <c r="A47" s="8">
        <v>29</v>
      </c>
      <c r="B47" s="16" t="s">
        <v>19</v>
      </c>
      <c r="C47" s="10" t="s">
        <v>118</v>
      </c>
      <c r="D47" s="11" t="s">
        <v>119</v>
      </c>
      <c r="E47" s="12">
        <v>3</v>
      </c>
      <c r="F47" s="13" t="s">
        <v>68</v>
      </c>
      <c r="G47" s="14"/>
      <c r="H47" s="39">
        <f t="shared" si="5"/>
        <v>0</v>
      </c>
      <c r="I47" s="14"/>
      <c r="J47" s="14">
        <f t="shared" si="6"/>
        <v>0</v>
      </c>
      <c r="K47" s="15">
        <v>2.4468000000000001</v>
      </c>
      <c r="L47" s="15">
        <f t="shared" si="7"/>
        <v>7.3404000000000007</v>
      </c>
      <c r="M47" s="12"/>
      <c r="N47" s="12"/>
      <c r="O47" s="13"/>
    </row>
    <row r="48" spans="1:15">
      <c r="A48" s="8">
        <v>30</v>
      </c>
      <c r="B48" s="16" t="s">
        <v>19</v>
      </c>
      <c r="C48" s="10" t="s">
        <v>120</v>
      </c>
      <c r="D48" s="11" t="s">
        <v>121</v>
      </c>
      <c r="E48" s="12">
        <v>15</v>
      </c>
      <c r="F48" s="13" t="s">
        <v>45</v>
      </c>
      <c r="G48" s="14"/>
      <c r="H48" s="39">
        <f t="shared" si="5"/>
        <v>0</v>
      </c>
      <c r="I48" s="14"/>
      <c r="J48" s="14">
        <f t="shared" si="6"/>
        <v>0</v>
      </c>
      <c r="K48" s="15">
        <v>7.26E-3</v>
      </c>
      <c r="L48" s="15">
        <f t="shared" si="7"/>
        <v>0.1089</v>
      </c>
      <c r="M48" s="12"/>
      <c r="N48" s="12"/>
      <c r="O48" s="13"/>
    </row>
    <row r="49" spans="1:15">
      <c r="A49" s="8">
        <v>31</v>
      </c>
      <c r="B49" s="16" t="s">
        <v>19</v>
      </c>
      <c r="C49" s="10" t="s">
        <v>122</v>
      </c>
      <c r="D49" s="11" t="s">
        <v>123</v>
      </c>
      <c r="E49" s="12">
        <v>15</v>
      </c>
      <c r="F49" s="13" t="s">
        <v>45</v>
      </c>
      <c r="G49" s="14"/>
      <c r="H49" s="39">
        <f t="shared" si="5"/>
        <v>0</v>
      </c>
      <c r="I49" s="14"/>
      <c r="J49" s="14">
        <f t="shared" si="6"/>
        <v>0</v>
      </c>
      <c r="K49" s="15"/>
      <c r="L49" s="15"/>
      <c r="M49" s="12"/>
      <c r="N49" s="12"/>
      <c r="O49" s="13"/>
    </row>
    <row r="50" spans="1:15">
      <c r="A50" s="8">
        <v>32</v>
      </c>
      <c r="B50" s="16" t="s">
        <v>19</v>
      </c>
      <c r="C50" s="10" t="s">
        <v>124</v>
      </c>
      <c r="D50" s="11" t="s">
        <v>125</v>
      </c>
      <c r="E50" s="12">
        <v>0.4</v>
      </c>
      <c r="F50" s="13" t="s">
        <v>57</v>
      </c>
      <c r="G50" s="14"/>
      <c r="H50" s="39">
        <f t="shared" si="5"/>
        <v>0</v>
      </c>
      <c r="I50" s="14"/>
      <c r="J50" s="14">
        <f t="shared" si="6"/>
        <v>0</v>
      </c>
      <c r="K50" s="15">
        <v>1.0442499999999999</v>
      </c>
      <c r="L50" s="15">
        <f>E50*K50</f>
        <v>0.41769999999999996</v>
      </c>
      <c r="M50" s="12"/>
      <c r="N50" s="12"/>
      <c r="O50" s="13"/>
    </row>
    <row r="51" spans="1:15">
      <c r="A51" s="8">
        <v>33</v>
      </c>
      <c r="B51" s="16" t="s">
        <v>126</v>
      </c>
      <c r="C51" s="10" t="s">
        <v>127</v>
      </c>
      <c r="D51" s="11" t="s">
        <v>128</v>
      </c>
      <c r="E51" s="12">
        <v>0</v>
      </c>
      <c r="F51" s="13" t="s">
        <v>68</v>
      </c>
      <c r="G51" s="14"/>
      <c r="H51" s="39">
        <f t="shared" si="5"/>
        <v>0</v>
      </c>
      <c r="I51" s="14"/>
      <c r="J51" s="14">
        <f t="shared" si="6"/>
        <v>0</v>
      </c>
      <c r="K51" s="15">
        <v>2.4488400000000001</v>
      </c>
      <c r="L51" s="15">
        <f>E51*K51</f>
        <v>0</v>
      </c>
      <c r="M51" s="12"/>
      <c r="N51" s="12"/>
      <c r="O51" s="13"/>
    </row>
    <row r="52" spans="1:15">
      <c r="A52" s="8">
        <v>34</v>
      </c>
      <c r="B52" s="16" t="s">
        <v>19</v>
      </c>
      <c r="C52" s="10" t="s">
        <v>129</v>
      </c>
      <c r="D52" s="11" t="s">
        <v>130</v>
      </c>
      <c r="E52" s="12">
        <v>0</v>
      </c>
      <c r="F52" s="13" t="s">
        <v>45</v>
      </c>
      <c r="G52" s="14"/>
      <c r="H52" s="39">
        <f t="shared" si="5"/>
        <v>0</v>
      </c>
      <c r="I52" s="14"/>
      <c r="J52" s="14">
        <f t="shared" si="6"/>
        <v>0</v>
      </c>
      <c r="K52" s="15">
        <v>5.9800000000000001E-3</v>
      </c>
      <c r="L52" s="15">
        <f>E52*K52</f>
        <v>0</v>
      </c>
      <c r="M52" s="12"/>
      <c r="N52" s="12"/>
      <c r="O52" s="13"/>
    </row>
    <row r="53" spans="1:15">
      <c r="A53" s="8">
        <v>35</v>
      </c>
      <c r="B53" s="16" t="s">
        <v>19</v>
      </c>
      <c r="C53" s="10" t="s">
        <v>131</v>
      </c>
      <c r="D53" s="11" t="s">
        <v>132</v>
      </c>
      <c r="E53" s="12">
        <v>0</v>
      </c>
      <c r="F53" s="13" t="s">
        <v>45</v>
      </c>
      <c r="G53" s="14"/>
      <c r="H53" s="39">
        <f t="shared" si="5"/>
        <v>0</v>
      </c>
      <c r="I53" s="14"/>
      <c r="J53" s="14">
        <f t="shared" si="6"/>
        <v>0</v>
      </c>
      <c r="K53" s="15"/>
      <c r="L53" s="15"/>
      <c r="M53" s="12"/>
      <c r="N53" s="19"/>
      <c r="O53" s="13"/>
    </row>
    <row r="54" spans="1:15">
      <c r="A54" s="8">
        <v>36</v>
      </c>
      <c r="B54" s="16" t="s">
        <v>19</v>
      </c>
      <c r="C54" s="10" t="s">
        <v>133</v>
      </c>
      <c r="D54" s="11" t="s">
        <v>134</v>
      </c>
      <c r="E54" s="12">
        <v>0</v>
      </c>
      <c r="F54" s="13" t="s">
        <v>57</v>
      </c>
      <c r="G54" s="14"/>
      <c r="H54" s="39">
        <f t="shared" si="5"/>
        <v>0</v>
      </c>
      <c r="I54" s="14"/>
      <c r="J54" s="14">
        <f t="shared" si="6"/>
        <v>0</v>
      </c>
      <c r="K54" s="15">
        <v>1.0990200000000001</v>
      </c>
      <c r="L54" s="15">
        <f>E54*K54</f>
        <v>0</v>
      </c>
      <c r="M54" s="12"/>
      <c r="N54" s="12"/>
      <c r="O54" s="13"/>
    </row>
    <row r="55" spans="1:15">
      <c r="A55" s="8">
        <v>37</v>
      </c>
      <c r="B55" s="16" t="s">
        <v>19</v>
      </c>
      <c r="C55" s="10" t="s">
        <v>135</v>
      </c>
      <c r="D55" s="11" t="s">
        <v>136</v>
      </c>
      <c r="E55" s="12">
        <v>0.1</v>
      </c>
      <c r="F55" s="13" t="s">
        <v>57</v>
      </c>
      <c r="G55" s="14"/>
      <c r="H55" s="39">
        <f t="shared" si="5"/>
        <v>0</v>
      </c>
      <c r="I55" s="14"/>
      <c r="J55" s="14">
        <f t="shared" si="6"/>
        <v>0</v>
      </c>
      <c r="K55" s="15">
        <v>1.0446</v>
      </c>
      <c r="L55" s="15">
        <f>E55*K55</f>
        <v>0.10446</v>
      </c>
      <c r="M55" s="12"/>
      <c r="N55" s="12"/>
      <c r="O55" s="13"/>
    </row>
    <row r="56" spans="1:15">
      <c r="A56" s="8">
        <v>38</v>
      </c>
      <c r="B56" s="16" t="s">
        <v>19</v>
      </c>
      <c r="C56" s="10" t="s">
        <v>260</v>
      </c>
      <c r="D56" s="11" t="s">
        <v>261</v>
      </c>
      <c r="E56" s="12">
        <v>35</v>
      </c>
      <c r="F56" s="13" t="s">
        <v>45</v>
      </c>
      <c r="G56" s="14"/>
      <c r="H56" s="39">
        <f t="shared" si="5"/>
        <v>0</v>
      </c>
      <c r="I56" s="14"/>
      <c r="J56" s="14">
        <f t="shared" si="6"/>
        <v>0</v>
      </c>
      <c r="K56" s="15">
        <v>0.12501000000000001</v>
      </c>
      <c r="L56" s="15">
        <f>E56*K56</f>
        <v>4.3753500000000001</v>
      </c>
      <c r="M56" s="12"/>
      <c r="N56" s="12"/>
      <c r="O56" s="13"/>
    </row>
    <row r="57" spans="1:15">
      <c r="A57" s="8"/>
      <c r="B57" s="16"/>
      <c r="C57" s="10"/>
      <c r="D57" s="50" t="s">
        <v>137</v>
      </c>
      <c r="E57" s="17">
        <f>J57</f>
        <v>0</v>
      </c>
      <c r="F57" s="13"/>
      <c r="G57" s="14"/>
      <c r="H57" s="49">
        <f>SUM(H37:H56)</f>
        <v>0</v>
      </c>
      <c r="I57" s="17">
        <f>SUM(I37:I56)</f>
        <v>0</v>
      </c>
      <c r="J57" s="17">
        <f>SUM(J37:J56)</f>
        <v>0</v>
      </c>
      <c r="K57" s="15"/>
      <c r="L57" s="18">
        <f>SUM(L37:L56)</f>
        <v>55.394649999999999</v>
      </c>
      <c r="M57" s="12"/>
      <c r="N57" s="12"/>
      <c r="O57" s="14">
        <f>SUM(H57+H35+H20)</f>
        <v>307.5</v>
      </c>
    </row>
    <row r="58" spans="1:15">
      <c r="A58" s="8"/>
      <c r="B58" s="16"/>
      <c r="C58" s="10"/>
      <c r="D58" s="11"/>
      <c r="E58" s="12"/>
      <c r="F58" s="13"/>
      <c r="G58" s="14"/>
      <c r="H58" s="48"/>
      <c r="I58" s="14"/>
      <c r="J58" s="14"/>
      <c r="K58" s="15"/>
      <c r="L58" s="15"/>
      <c r="M58" s="12"/>
      <c r="N58" s="12"/>
      <c r="O58" s="13"/>
    </row>
    <row r="59" spans="1:15">
      <c r="A59" s="41"/>
      <c r="B59" s="42" t="s">
        <v>138</v>
      </c>
      <c r="C59" s="42"/>
      <c r="D59" s="43"/>
      <c r="E59" s="44"/>
      <c r="F59" s="45"/>
      <c r="G59" s="46"/>
      <c r="H59" s="46"/>
      <c r="I59" s="46"/>
      <c r="J59" s="46"/>
      <c r="K59" s="47"/>
      <c r="L59" s="47"/>
      <c r="M59" s="12"/>
      <c r="N59" s="12"/>
      <c r="O59" s="13"/>
    </row>
    <row r="60" spans="1:15">
      <c r="A60" s="8">
        <v>39</v>
      </c>
      <c r="B60" s="16" t="s">
        <v>19</v>
      </c>
      <c r="C60" s="10" t="s">
        <v>139</v>
      </c>
      <c r="D60" s="11" t="s">
        <v>140</v>
      </c>
      <c r="E60" s="12">
        <v>8</v>
      </c>
      <c r="F60" s="13" t="s">
        <v>68</v>
      </c>
      <c r="G60" s="14"/>
      <c r="H60" s="39">
        <f t="shared" ref="H60:H88" si="8">ROUND(E60*G60, 2)</f>
        <v>0</v>
      </c>
      <c r="I60" s="14"/>
      <c r="J60" s="14">
        <f t="shared" ref="J60:J88" si="9">ROUND(E60*G60, 2)</f>
        <v>0</v>
      </c>
      <c r="K60" s="15">
        <v>2.4468000000000001</v>
      </c>
      <c r="L60" s="15">
        <f>E60*K60</f>
        <v>19.574400000000001</v>
      </c>
      <c r="M60" s="12"/>
      <c r="N60" s="12"/>
      <c r="O60" s="13"/>
    </row>
    <row r="61" spans="1:15">
      <c r="A61" s="8">
        <v>40</v>
      </c>
      <c r="B61" s="16" t="s">
        <v>19</v>
      </c>
      <c r="C61" s="10" t="s">
        <v>141</v>
      </c>
      <c r="D61" s="11" t="s">
        <v>142</v>
      </c>
      <c r="E61" s="12">
        <v>46</v>
      </c>
      <c r="F61" s="13" t="s">
        <v>45</v>
      </c>
      <c r="G61" s="14"/>
      <c r="H61" s="39">
        <f t="shared" si="8"/>
        <v>0</v>
      </c>
      <c r="I61" s="14"/>
      <c r="J61" s="14">
        <f t="shared" si="9"/>
        <v>0</v>
      </c>
      <c r="K61" s="15">
        <v>1.99E-3</v>
      </c>
      <c r="L61" s="15">
        <f>E61*K61</f>
        <v>9.1539999999999996E-2</v>
      </c>
      <c r="M61" s="12"/>
      <c r="N61" s="19"/>
      <c r="O61" s="13"/>
    </row>
    <row r="62" spans="1:15">
      <c r="A62" s="8">
        <v>41</v>
      </c>
      <c r="B62" s="16" t="s">
        <v>19</v>
      </c>
      <c r="C62" s="10" t="s">
        <v>143</v>
      </c>
      <c r="D62" s="11" t="s">
        <v>144</v>
      </c>
      <c r="E62" s="12">
        <v>46</v>
      </c>
      <c r="F62" s="13" t="s">
        <v>45</v>
      </c>
      <c r="G62" s="14"/>
      <c r="H62" s="39">
        <f t="shared" si="8"/>
        <v>0</v>
      </c>
      <c r="I62" s="14"/>
      <c r="J62" s="14">
        <f t="shared" si="9"/>
        <v>0</v>
      </c>
      <c r="K62" s="15"/>
      <c r="L62" s="15"/>
      <c r="M62" s="12"/>
      <c r="N62" s="12"/>
    </row>
    <row r="63" spans="1:15">
      <c r="A63" s="8">
        <v>42</v>
      </c>
      <c r="B63" s="16" t="s">
        <v>19</v>
      </c>
      <c r="C63" s="10" t="s">
        <v>145</v>
      </c>
      <c r="D63" s="11" t="s">
        <v>146</v>
      </c>
      <c r="E63" s="12">
        <v>25</v>
      </c>
      <c r="F63" s="13" t="s">
        <v>45</v>
      </c>
      <c r="G63" s="14"/>
      <c r="H63" s="39">
        <f t="shared" si="8"/>
        <v>0</v>
      </c>
      <c r="I63" s="14"/>
      <c r="J63" s="14">
        <f t="shared" si="9"/>
        <v>0</v>
      </c>
      <c r="K63" s="15">
        <v>1.7899999999999999E-3</v>
      </c>
      <c r="L63" s="15">
        <f>E63*K63</f>
        <v>4.4749999999999998E-2</v>
      </c>
      <c r="M63" s="12"/>
      <c r="N63" s="12"/>
    </row>
    <row r="64" spans="1:15">
      <c r="A64" s="8">
        <v>43</v>
      </c>
      <c r="B64" s="16" t="s">
        <v>19</v>
      </c>
      <c r="C64" s="10" t="s">
        <v>147</v>
      </c>
      <c r="D64" s="11" t="s">
        <v>148</v>
      </c>
      <c r="E64" s="12">
        <v>25</v>
      </c>
      <c r="F64" s="13" t="s">
        <v>45</v>
      </c>
      <c r="G64" s="14"/>
      <c r="H64" s="39">
        <f t="shared" si="8"/>
        <v>0</v>
      </c>
      <c r="I64" s="14"/>
      <c r="J64" s="14">
        <f t="shared" si="9"/>
        <v>0</v>
      </c>
      <c r="K64" s="15"/>
      <c r="L64" s="15"/>
      <c r="M64" s="12"/>
      <c r="N64" s="12"/>
    </row>
    <row r="65" spans="1:14" s="23" customFormat="1">
      <c r="A65" s="26">
        <v>44</v>
      </c>
      <c r="B65" s="27" t="s">
        <v>19</v>
      </c>
      <c r="C65" s="28" t="s">
        <v>149</v>
      </c>
      <c r="D65" s="29" t="s">
        <v>150</v>
      </c>
      <c r="E65" s="21">
        <v>0</v>
      </c>
      <c r="F65" s="22" t="s">
        <v>151</v>
      </c>
      <c r="G65" s="30"/>
      <c r="H65" s="40">
        <f t="shared" si="8"/>
        <v>0</v>
      </c>
      <c r="I65" s="30"/>
      <c r="J65" s="30">
        <f t="shared" si="9"/>
        <v>0</v>
      </c>
      <c r="K65" s="31">
        <v>6.6180000000000003E-2</v>
      </c>
      <c r="L65" s="31">
        <f>E65*K65</f>
        <v>0</v>
      </c>
      <c r="M65" s="21"/>
      <c r="N65" s="21"/>
    </row>
    <row r="66" spans="1:14">
      <c r="A66" s="8">
        <v>45</v>
      </c>
      <c r="B66" s="16" t="s">
        <v>19</v>
      </c>
      <c r="C66" s="10" t="s">
        <v>152</v>
      </c>
      <c r="D66" s="11" t="s">
        <v>153</v>
      </c>
      <c r="E66" s="12">
        <v>0.6</v>
      </c>
      <c r="F66" s="13" t="s">
        <v>57</v>
      </c>
      <c r="G66" s="14"/>
      <c r="H66" s="39">
        <f t="shared" si="8"/>
        <v>0</v>
      </c>
      <c r="I66" s="14"/>
      <c r="J66" s="14">
        <f t="shared" si="9"/>
        <v>0</v>
      </c>
      <c r="K66" s="15">
        <v>1.0442400000000001</v>
      </c>
      <c r="L66" s="15">
        <f>E66*K66</f>
        <v>0.62654399999999999</v>
      </c>
      <c r="M66" s="12"/>
      <c r="N66" s="19"/>
    </row>
    <row r="67" spans="1:14">
      <c r="A67" s="8">
        <v>46</v>
      </c>
      <c r="B67" s="16" t="s">
        <v>19</v>
      </c>
      <c r="C67" s="10" t="s">
        <v>154</v>
      </c>
      <c r="D67" s="11" t="s">
        <v>155</v>
      </c>
      <c r="E67" s="12">
        <v>21</v>
      </c>
      <c r="F67" s="13" t="s">
        <v>45</v>
      </c>
      <c r="G67" s="14"/>
      <c r="H67" s="39">
        <f t="shared" si="8"/>
        <v>0</v>
      </c>
      <c r="I67" s="14"/>
      <c r="J67" s="14">
        <f t="shared" si="9"/>
        <v>0</v>
      </c>
      <c r="K67" s="15">
        <v>3.9199999999999999E-3</v>
      </c>
      <c r="L67" s="15">
        <f>E67*K67</f>
        <v>8.2320000000000004E-2</v>
      </c>
      <c r="M67" s="12"/>
      <c r="N67" s="12"/>
    </row>
    <row r="68" spans="1:14">
      <c r="A68" s="8">
        <v>47</v>
      </c>
      <c r="B68" s="16" t="s">
        <v>19</v>
      </c>
      <c r="C68" s="10" t="s">
        <v>156</v>
      </c>
      <c r="D68" s="11" t="s">
        <v>157</v>
      </c>
      <c r="E68" s="12">
        <v>21</v>
      </c>
      <c r="F68" s="13" t="s">
        <v>45</v>
      </c>
      <c r="G68" s="14"/>
      <c r="H68" s="39">
        <f t="shared" si="8"/>
        <v>0</v>
      </c>
      <c r="I68" s="14"/>
      <c r="J68" s="14">
        <f t="shared" si="9"/>
        <v>0</v>
      </c>
      <c r="K68" s="15"/>
      <c r="L68" s="15"/>
      <c r="M68" s="12"/>
      <c r="N68" s="19"/>
    </row>
    <row r="69" spans="1:14">
      <c r="A69" s="8">
        <v>48</v>
      </c>
      <c r="B69" s="16" t="s">
        <v>19</v>
      </c>
      <c r="C69" s="10" t="s">
        <v>158</v>
      </c>
      <c r="D69" s="11" t="s">
        <v>159</v>
      </c>
      <c r="E69" s="12">
        <v>0.7</v>
      </c>
      <c r="F69" s="13" t="s">
        <v>45</v>
      </c>
      <c r="G69" s="14"/>
      <c r="H69" s="39">
        <f t="shared" si="8"/>
        <v>0</v>
      </c>
      <c r="I69" s="14"/>
      <c r="J69" s="14">
        <f t="shared" si="9"/>
        <v>0</v>
      </c>
      <c r="K69" s="15">
        <v>4.5399999999999998E-3</v>
      </c>
      <c r="L69" s="15">
        <f>E69*K69</f>
        <v>3.1779999999999998E-3</v>
      </c>
      <c r="M69" s="12"/>
      <c r="N69" s="12"/>
    </row>
    <row r="70" spans="1:14">
      <c r="A70" s="8">
        <v>49</v>
      </c>
      <c r="B70" s="16" t="s">
        <v>19</v>
      </c>
      <c r="C70" s="10" t="s">
        <v>160</v>
      </c>
      <c r="D70" s="11" t="s">
        <v>161</v>
      </c>
      <c r="E70" s="12">
        <v>0.7</v>
      </c>
      <c r="F70" s="13" t="s">
        <v>45</v>
      </c>
      <c r="G70" s="14"/>
      <c r="H70" s="39">
        <f t="shared" si="8"/>
        <v>0</v>
      </c>
      <c r="I70" s="14"/>
      <c r="J70" s="14">
        <f t="shared" si="9"/>
        <v>0</v>
      </c>
      <c r="K70" s="15"/>
      <c r="L70" s="15"/>
      <c r="M70" s="12"/>
      <c r="N70" s="19"/>
    </row>
    <row r="71" spans="1:14">
      <c r="A71" s="8">
        <v>50</v>
      </c>
      <c r="B71" s="16" t="s">
        <v>19</v>
      </c>
      <c r="C71" s="10" t="s">
        <v>162</v>
      </c>
      <c r="D71" s="11" t="s">
        <v>268</v>
      </c>
      <c r="E71" s="12">
        <v>6</v>
      </c>
      <c r="F71" s="13" t="s">
        <v>68</v>
      </c>
      <c r="G71" s="14"/>
      <c r="H71" s="39">
        <f t="shared" si="8"/>
        <v>0</v>
      </c>
      <c r="I71" s="14"/>
      <c r="J71" s="14">
        <f t="shared" si="9"/>
        <v>0</v>
      </c>
      <c r="K71" s="15">
        <v>2.4476100000000001</v>
      </c>
      <c r="L71" s="15">
        <f>E71*K71</f>
        <v>14.68566</v>
      </c>
      <c r="M71" s="12"/>
      <c r="N71" s="12"/>
    </row>
    <row r="72" spans="1:14">
      <c r="A72" s="8">
        <v>51</v>
      </c>
      <c r="B72" s="16" t="s">
        <v>19</v>
      </c>
      <c r="C72" s="10" t="s">
        <v>163</v>
      </c>
      <c r="D72" s="11" t="s">
        <v>164</v>
      </c>
      <c r="E72" s="12">
        <v>22</v>
      </c>
      <c r="F72" s="13" t="s">
        <v>45</v>
      </c>
      <c r="G72" s="14"/>
      <c r="H72" s="39">
        <f t="shared" si="8"/>
        <v>0</v>
      </c>
      <c r="I72" s="14"/>
      <c r="J72" s="14">
        <f t="shared" si="9"/>
        <v>0</v>
      </c>
      <c r="K72" s="15">
        <v>3.3500000000000001E-3</v>
      </c>
      <c r="L72" s="15">
        <f>E72*K72</f>
        <v>7.3700000000000002E-2</v>
      </c>
      <c r="M72" s="12"/>
      <c r="N72" s="12"/>
    </row>
    <row r="73" spans="1:14">
      <c r="A73" s="8">
        <v>52</v>
      </c>
      <c r="B73" s="16" t="s">
        <v>19</v>
      </c>
      <c r="C73" s="10" t="s">
        <v>165</v>
      </c>
      <c r="D73" s="11" t="s">
        <v>166</v>
      </c>
      <c r="E73" s="12">
        <v>22</v>
      </c>
      <c r="F73" s="13" t="s">
        <v>45</v>
      </c>
      <c r="G73" s="14"/>
      <c r="H73" s="39">
        <f t="shared" si="8"/>
        <v>0</v>
      </c>
      <c r="I73" s="14"/>
      <c r="J73" s="14">
        <f t="shared" si="9"/>
        <v>0</v>
      </c>
      <c r="K73" s="15"/>
      <c r="L73" s="15"/>
      <c r="M73" s="12"/>
      <c r="N73" s="12"/>
    </row>
    <row r="74" spans="1:14">
      <c r="A74" s="8">
        <v>53</v>
      </c>
      <c r="B74" s="16" t="s">
        <v>19</v>
      </c>
      <c r="C74" s="10" t="s">
        <v>167</v>
      </c>
      <c r="D74" s="11" t="s">
        <v>168</v>
      </c>
      <c r="E74" s="12">
        <v>0.45</v>
      </c>
      <c r="F74" s="13" t="s">
        <v>57</v>
      </c>
      <c r="G74" s="14"/>
      <c r="H74" s="39">
        <f t="shared" si="8"/>
        <v>0</v>
      </c>
      <c r="I74" s="14"/>
      <c r="J74" s="14">
        <f t="shared" si="9"/>
        <v>0</v>
      </c>
      <c r="K74" s="15">
        <v>1.0415700000000001</v>
      </c>
      <c r="L74" s="15">
        <f>E74*K74</f>
        <v>0.46870650000000008</v>
      </c>
      <c r="M74" s="12"/>
      <c r="N74" s="12"/>
    </row>
    <row r="75" spans="1:14">
      <c r="A75" s="8">
        <v>54</v>
      </c>
      <c r="B75" s="16" t="s">
        <v>19</v>
      </c>
      <c r="C75" s="10" t="s">
        <v>169</v>
      </c>
      <c r="D75" s="11" t="s">
        <v>170</v>
      </c>
      <c r="E75" s="12">
        <v>2.2999999999999998</v>
      </c>
      <c r="F75" s="13" t="s">
        <v>68</v>
      </c>
      <c r="G75" s="14"/>
      <c r="H75" s="39">
        <f t="shared" si="8"/>
        <v>0</v>
      </c>
      <c r="I75" s="14"/>
      <c r="J75" s="14">
        <f t="shared" si="9"/>
        <v>0</v>
      </c>
      <c r="K75" s="15">
        <v>2.4542099999999998</v>
      </c>
      <c r="L75" s="15">
        <f>E75*K75</f>
        <v>5.6446829999999988</v>
      </c>
      <c r="M75" s="12"/>
      <c r="N75" s="12"/>
    </row>
    <row r="76" spans="1:14">
      <c r="A76" s="8">
        <v>55</v>
      </c>
      <c r="B76" s="16" t="s">
        <v>19</v>
      </c>
      <c r="C76" s="10" t="s">
        <v>171</v>
      </c>
      <c r="D76" s="11" t="s">
        <v>172</v>
      </c>
      <c r="E76" s="12">
        <v>0.12</v>
      </c>
      <c r="F76" s="13" t="s">
        <v>57</v>
      </c>
      <c r="G76" s="14"/>
      <c r="H76" s="39">
        <f t="shared" si="8"/>
        <v>0</v>
      </c>
      <c r="I76" s="14"/>
      <c r="J76" s="14">
        <f t="shared" si="9"/>
        <v>0</v>
      </c>
      <c r="K76" s="15">
        <v>1.0463100000000001</v>
      </c>
      <c r="L76" s="15">
        <f>E76*K76</f>
        <v>0.12555720000000001</v>
      </c>
    </row>
    <row r="77" spans="1:14" ht="20.399999999999999">
      <c r="A77" s="8">
        <v>56</v>
      </c>
      <c r="B77" s="16" t="s">
        <v>19</v>
      </c>
      <c r="C77" s="10" t="s">
        <v>173</v>
      </c>
      <c r="D77" s="11" t="s">
        <v>174</v>
      </c>
      <c r="E77" s="12">
        <v>4</v>
      </c>
      <c r="F77" s="13" t="s">
        <v>45</v>
      </c>
      <c r="G77" s="14"/>
      <c r="H77" s="39">
        <f t="shared" si="8"/>
        <v>0</v>
      </c>
      <c r="I77" s="14"/>
      <c r="J77" s="14">
        <f t="shared" si="9"/>
        <v>0</v>
      </c>
      <c r="K77" s="15">
        <v>7.7299999999999999E-3</v>
      </c>
      <c r="L77" s="15">
        <f>E77*K77</f>
        <v>3.092E-2</v>
      </c>
    </row>
    <row r="78" spans="1:14" ht="20.399999999999999">
      <c r="A78" s="8">
        <v>57</v>
      </c>
      <c r="B78" s="16" t="s">
        <v>19</v>
      </c>
      <c r="C78" s="10" t="s">
        <v>175</v>
      </c>
      <c r="D78" s="11" t="s">
        <v>176</v>
      </c>
      <c r="E78" s="12">
        <v>4</v>
      </c>
      <c r="F78" s="13" t="s">
        <v>45</v>
      </c>
      <c r="G78" s="14"/>
      <c r="H78" s="39">
        <f t="shared" si="8"/>
        <v>0</v>
      </c>
      <c r="I78" s="14"/>
      <c r="J78" s="14">
        <f t="shared" si="9"/>
        <v>0</v>
      </c>
      <c r="K78" s="15"/>
      <c r="L78" s="15"/>
    </row>
    <row r="79" spans="1:14">
      <c r="A79" s="8">
        <v>58</v>
      </c>
      <c r="B79" s="16" t="s">
        <v>19</v>
      </c>
      <c r="C79" s="10" t="s">
        <v>177</v>
      </c>
      <c r="D79" s="11" t="s">
        <v>178</v>
      </c>
      <c r="E79" s="12">
        <v>5</v>
      </c>
      <c r="F79" s="13" t="s">
        <v>45</v>
      </c>
      <c r="G79" s="14"/>
      <c r="H79" s="39">
        <f t="shared" si="8"/>
        <v>0</v>
      </c>
      <c r="I79" s="14"/>
      <c r="J79" s="14">
        <f t="shared" si="9"/>
        <v>0</v>
      </c>
      <c r="K79" s="15">
        <v>4.3299999999999996E-3</v>
      </c>
      <c r="L79" s="15">
        <f>E79*K79</f>
        <v>2.1649999999999999E-2</v>
      </c>
    </row>
    <row r="80" spans="1:14">
      <c r="A80" s="8">
        <v>59</v>
      </c>
      <c r="B80" s="16" t="s">
        <v>19</v>
      </c>
      <c r="C80" s="10" t="s">
        <v>179</v>
      </c>
      <c r="D80" s="11" t="s">
        <v>180</v>
      </c>
      <c r="E80" s="12">
        <v>5</v>
      </c>
      <c r="F80" s="13" t="s">
        <v>45</v>
      </c>
      <c r="G80" s="14"/>
      <c r="H80" s="39">
        <f t="shared" si="8"/>
        <v>0</v>
      </c>
      <c r="I80" s="14"/>
      <c r="J80" s="14">
        <f t="shared" si="9"/>
        <v>0</v>
      </c>
      <c r="K80" s="15"/>
      <c r="L80" s="15"/>
    </row>
    <row r="81" spans="1:14">
      <c r="A81" s="8">
        <v>60</v>
      </c>
      <c r="B81" s="16" t="s">
        <v>19</v>
      </c>
      <c r="C81" s="10" t="s">
        <v>181</v>
      </c>
      <c r="D81" s="11" t="s">
        <v>182</v>
      </c>
      <c r="E81" s="12">
        <v>9.5</v>
      </c>
      <c r="F81" s="13" t="s">
        <v>68</v>
      </c>
      <c r="G81" s="14"/>
      <c r="H81" s="39">
        <f t="shared" si="8"/>
        <v>0</v>
      </c>
      <c r="I81" s="14"/>
      <c r="J81" s="14">
        <f t="shared" si="9"/>
        <v>0</v>
      </c>
      <c r="K81" s="15">
        <v>2.4468000000000001</v>
      </c>
      <c r="L81" s="15">
        <f>E81*K81</f>
        <v>23.244600000000002</v>
      </c>
    </row>
    <row r="82" spans="1:14">
      <c r="A82" s="8">
        <v>61</v>
      </c>
      <c r="B82" s="16" t="s">
        <v>19</v>
      </c>
      <c r="C82" s="10" t="s">
        <v>183</v>
      </c>
      <c r="D82" s="11" t="s">
        <v>184</v>
      </c>
      <c r="E82" s="12">
        <v>45</v>
      </c>
      <c r="F82" s="13" t="s">
        <v>45</v>
      </c>
      <c r="G82" s="14"/>
      <c r="H82" s="39">
        <f t="shared" si="8"/>
        <v>0</v>
      </c>
      <c r="I82" s="14"/>
      <c r="J82" s="14">
        <f t="shared" si="9"/>
        <v>0</v>
      </c>
      <c r="K82" s="15">
        <v>4.5700000000000003E-3</v>
      </c>
      <c r="L82" s="15">
        <f>E82*K82</f>
        <v>0.20565</v>
      </c>
    </row>
    <row r="83" spans="1:14">
      <c r="A83" s="8">
        <v>62</v>
      </c>
      <c r="B83" s="16" t="s">
        <v>19</v>
      </c>
      <c r="C83" s="10" t="s">
        <v>185</v>
      </c>
      <c r="D83" s="11" t="s">
        <v>186</v>
      </c>
      <c r="E83" s="12">
        <v>45</v>
      </c>
      <c r="F83" s="13" t="s">
        <v>45</v>
      </c>
      <c r="G83" s="14"/>
      <c r="H83" s="39">
        <f t="shared" si="8"/>
        <v>0</v>
      </c>
      <c r="I83" s="14"/>
      <c r="J83" s="14">
        <f t="shared" si="9"/>
        <v>0</v>
      </c>
      <c r="K83" s="15"/>
      <c r="L83" s="15"/>
    </row>
    <row r="84" spans="1:14">
      <c r="A84" s="8">
        <v>63</v>
      </c>
      <c r="B84" s="16" t="s">
        <v>19</v>
      </c>
      <c r="C84" s="10" t="s">
        <v>187</v>
      </c>
      <c r="D84" s="11" t="s">
        <v>188</v>
      </c>
      <c r="E84" s="12">
        <v>30</v>
      </c>
      <c r="F84" s="13" t="s">
        <v>45</v>
      </c>
      <c r="G84" s="14"/>
      <c r="H84" s="39">
        <f t="shared" si="8"/>
        <v>0</v>
      </c>
      <c r="I84" s="14"/>
      <c r="J84" s="14">
        <f t="shared" si="9"/>
        <v>0</v>
      </c>
      <c r="K84" s="15">
        <v>5.3400000000000001E-3</v>
      </c>
      <c r="L84" s="15">
        <f>E84*K84</f>
        <v>0.16020000000000001</v>
      </c>
    </row>
    <row r="85" spans="1:14">
      <c r="A85" s="8">
        <v>64</v>
      </c>
      <c r="B85" s="16" t="s">
        <v>19</v>
      </c>
      <c r="C85" s="10" t="s">
        <v>189</v>
      </c>
      <c r="D85" s="11" t="s">
        <v>190</v>
      </c>
      <c r="E85" s="12">
        <v>30</v>
      </c>
      <c r="F85" s="13" t="s">
        <v>45</v>
      </c>
      <c r="G85" s="14"/>
      <c r="H85" s="39">
        <f t="shared" si="8"/>
        <v>0</v>
      </c>
      <c r="I85" s="14"/>
      <c r="J85" s="14">
        <f t="shared" si="9"/>
        <v>0</v>
      </c>
      <c r="K85" s="15"/>
      <c r="L85" s="15"/>
    </row>
    <row r="86" spans="1:14">
      <c r="A86" s="8">
        <v>65</v>
      </c>
      <c r="B86" s="16" t="s">
        <v>19</v>
      </c>
      <c r="C86" s="10" t="s">
        <v>191</v>
      </c>
      <c r="D86" s="11" t="s">
        <v>192</v>
      </c>
      <c r="E86" s="12">
        <v>0</v>
      </c>
      <c r="F86" s="13" t="s">
        <v>45</v>
      </c>
      <c r="G86" s="14"/>
      <c r="H86" s="39">
        <f t="shared" si="8"/>
        <v>0</v>
      </c>
      <c r="I86" s="14"/>
      <c r="J86" s="14">
        <f t="shared" si="9"/>
        <v>0</v>
      </c>
      <c r="K86" s="15">
        <v>3.0799999999999998E-3</v>
      </c>
      <c r="L86" s="15">
        <f>E86*K86</f>
        <v>0</v>
      </c>
    </row>
    <row r="87" spans="1:14">
      <c r="A87" s="8">
        <v>66</v>
      </c>
      <c r="B87" s="16" t="s">
        <v>19</v>
      </c>
      <c r="C87" s="10" t="s">
        <v>193</v>
      </c>
      <c r="D87" s="11" t="s">
        <v>194</v>
      </c>
      <c r="E87" s="12">
        <v>0</v>
      </c>
      <c r="F87" s="13" t="s">
        <v>45</v>
      </c>
      <c r="G87" s="14"/>
      <c r="H87" s="39">
        <f t="shared" si="8"/>
        <v>0</v>
      </c>
      <c r="I87" s="14"/>
      <c r="J87" s="14">
        <f t="shared" si="9"/>
        <v>0</v>
      </c>
      <c r="K87" s="15"/>
      <c r="L87" s="15"/>
    </row>
    <row r="88" spans="1:14">
      <c r="A88" s="8">
        <v>67</v>
      </c>
      <c r="B88" s="16" t="s">
        <v>19</v>
      </c>
      <c r="C88" s="10" t="s">
        <v>195</v>
      </c>
      <c r="D88" s="11" t="s">
        <v>196</v>
      </c>
      <c r="E88" s="12">
        <v>0.5</v>
      </c>
      <c r="F88" s="13" t="s">
        <v>57</v>
      </c>
      <c r="G88" s="14"/>
      <c r="H88" s="39">
        <f t="shared" si="8"/>
        <v>0</v>
      </c>
      <c r="I88" s="14"/>
      <c r="J88" s="14">
        <f t="shared" si="9"/>
        <v>0</v>
      </c>
      <c r="K88" s="15">
        <v>1.04277</v>
      </c>
      <c r="L88" s="15">
        <f>E88*K88</f>
        <v>0.52138499999999999</v>
      </c>
    </row>
    <row r="89" spans="1:14">
      <c r="A89" s="8"/>
      <c r="B89" s="16"/>
      <c r="C89" s="10"/>
      <c r="D89" s="50" t="s">
        <v>197</v>
      </c>
      <c r="E89" s="17">
        <f>J89</f>
        <v>0</v>
      </c>
      <c r="F89" s="13"/>
      <c r="G89" s="14"/>
      <c r="H89" s="49">
        <f>SUM(H59:H88)</f>
        <v>0</v>
      </c>
      <c r="I89" s="17">
        <f>SUM(I59:I88)</f>
        <v>0</v>
      </c>
      <c r="J89" s="17">
        <f>SUM(J59:J88)</f>
        <v>0</v>
      </c>
      <c r="K89" s="15"/>
      <c r="L89" s="18">
        <f>SUM(L59:L88)</f>
        <v>65.605443700000009</v>
      </c>
    </row>
    <row r="90" spans="1:14">
      <c r="A90" s="8"/>
      <c r="B90" s="16"/>
      <c r="C90" s="10"/>
      <c r="D90" s="11"/>
      <c r="E90" s="12"/>
      <c r="F90" s="13"/>
      <c r="G90" s="14"/>
      <c r="H90" s="48"/>
      <c r="I90" s="14"/>
      <c r="J90" s="14"/>
      <c r="K90" s="15"/>
      <c r="L90" s="15"/>
    </row>
    <row r="91" spans="1:14">
      <c r="A91" s="41"/>
      <c r="B91" s="42" t="s">
        <v>56</v>
      </c>
      <c r="C91" s="42"/>
      <c r="D91" s="43"/>
      <c r="E91" s="44"/>
      <c r="F91" s="45"/>
      <c r="G91" s="46"/>
      <c r="H91" s="46"/>
      <c r="I91" s="46"/>
      <c r="J91" s="46"/>
      <c r="K91" s="47"/>
      <c r="L91" s="47"/>
      <c r="M91" s="53"/>
      <c r="N91" s="53"/>
    </row>
    <row r="92" spans="1:14" s="23" customFormat="1">
      <c r="A92" s="8">
        <v>68</v>
      </c>
      <c r="B92" s="16" t="s">
        <v>19</v>
      </c>
      <c r="C92" s="10" t="s">
        <v>198</v>
      </c>
      <c r="D92" s="11" t="s">
        <v>273</v>
      </c>
      <c r="E92" s="12">
        <v>15</v>
      </c>
      <c r="F92" s="13" t="s">
        <v>57</v>
      </c>
      <c r="G92" s="14"/>
      <c r="H92" s="39">
        <f>ROUND(E92*G92, 2)</f>
        <v>0</v>
      </c>
      <c r="I92" s="14"/>
      <c r="J92" s="14">
        <f>ROUND(E92*G92, 2)</f>
        <v>0</v>
      </c>
      <c r="K92" s="31"/>
      <c r="L92" s="31"/>
      <c r="M92" s="25"/>
      <c r="N92" s="25"/>
    </row>
    <row r="93" spans="1:14">
      <c r="A93" s="8"/>
      <c r="B93" s="16"/>
      <c r="C93" s="10"/>
      <c r="D93" s="50" t="s">
        <v>58</v>
      </c>
      <c r="E93" s="17">
        <f>J93</f>
        <v>0</v>
      </c>
      <c r="F93" s="13"/>
      <c r="G93" s="14"/>
      <c r="H93" s="49">
        <f>SUM(H91:H92)</f>
        <v>0</v>
      </c>
      <c r="I93" s="17">
        <f>SUM(I91:I92)</f>
        <v>0</v>
      </c>
      <c r="J93" s="17">
        <f>SUM(J91:J92)</f>
        <v>0</v>
      </c>
      <c r="K93" s="15"/>
      <c r="L93" s="18">
        <f>SUM(L91:L92)</f>
        <v>0</v>
      </c>
    </row>
    <row r="94" spans="1:14">
      <c r="A94" s="8"/>
      <c r="B94" s="16"/>
      <c r="C94" s="10"/>
      <c r="D94" s="71"/>
      <c r="E94" s="72"/>
      <c r="F94" s="73"/>
      <c r="G94" s="48"/>
      <c r="H94" s="48"/>
      <c r="I94" s="48"/>
      <c r="J94" s="48"/>
      <c r="K94" s="74"/>
      <c r="L94" s="74"/>
    </row>
    <row r="95" spans="1:14">
      <c r="A95" s="8"/>
      <c r="B95" s="16"/>
      <c r="C95" s="10"/>
      <c r="D95" s="75"/>
      <c r="E95" s="76"/>
      <c r="F95" s="73"/>
      <c r="G95" s="48"/>
      <c r="H95" s="77"/>
      <c r="I95" s="77"/>
      <c r="J95" s="77"/>
      <c r="K95" s="74"/>
      <c r="L95" s="78"/>
    </row>
    <row r="96" spans="1:14">
      <c r="A96" s="8"/>
      <c r="B96" s="16"/>
      <c r="C96" s="10"/>
      <c r="D96" s="11"/>
      <c r="E96" s="12"/>
      <c r="F96" s="13"/>
      <c r="G96" s="14"/>
      <c r="H96" s="48"/>
      <c r="I96" s="14"/>
      <c r="J96" s="14"/>
      <c r="K96" s="15"/>
      <c r="L96" s="15"/>
    </row>
    <row r="97" spans="1:14">
      <c r="A97" s="54"/>
      <c r="B97" s="55" t="s">
        <v>20</v>
      </c>
      <c r="C97" s="56"/>
      <c r="D97" s="57"/>
      <c r="E97" s="58"/>
      <c r="F97" s="59"/>
      <c r="G97" s="60"/>
      <c r="H97" s="60"/>
      <c r="I97" s="60"/>
      <c r="J97" s="60"/>
      <c r="K97" s="61"/>
      <c r="L97" s="61"/>
      <c r="M97" s="62"/>
      <c r="N97" s="62"/>
    </row>
    <row r="98" spans="1:14">
      <c r="A98" s="63"/>
      <c r="B98" s="64" t="s">
        <v>59</v>
      </c>
      <c r="C98" s="64"/>
      <c r="D98" s="65"/>
      <c r="E98" s="66"/>
      <c r="F98" s="67"/>
      <c r="G98" s="68"/>
      <c r="H98" s="68"/>
      <c r="I98" s="68"/>
      <c r="J98" s="68"/>
      <c r="K98" s="69"/>
      <c r="L98" s="69"/>
      <c r="M98" s="70"/>
      <c r="N98" s="70"/>
    </row>
    <row r="99" spans="1:14" ht="20.399999999999999">
      <c r="A99" s="8">
        <v>69</v>
      </c>
      <c r="B99" s="16" t="s">
        <v>21</v>
      </c>
      <c r="C99" s="10" t="s">
        <v>199</v>
      </c>
      <c r="D99" s="11" t="s">
        <v>200</v>
      </c>
      <c r="E99" s="12">
        <v>50</v>
      </c>
      <c r="F99" s="13" t="s">
        <v>45</v>
      </c>
      <c r="G99" s="14"/>
      <c r="H99" s="39">
        <f>ROUND(E99*G99, 2)</f>
        <v>0</v>
      </c>
      <c r="I99" s="14"/>
      <c r="J99" s="14">
        <f t="shared" ref="J99:J113" si="10">ROUND(E99*G99, 2)</f>
        <v>0</v>
      </c>
      <c r="K99" s="15"/>
      <c r="L99" s="15"/>
    </row>
    <row r="100" spans="1:14">
      <c r="A100" s="8">
        <v>70</v>
      </c>
      <c r="B100" s="16" t="s">
        <v>22</v>
      </c>
      <c r="C100" s="10" t="s">
        <v>201</v>
      </c>
      <c r="D100" s="11" t="s">
        <v>202</v>
      </c>
      <c r="E100" s="12">
        <v>0.1</v>
      </c>
      <c r="F100" s="13" t="s">
        <v>57</v>
      </c>
      <c r="G100" s="14"/>
      <c r="H100" s="39"/>
      <c r="I100" s="14">
        <f>ROUND(E100*G100, 2)</f>
        <v>0</v>
      </c>
      <c r="J100" s="14">
        <f t="shared" si="10"/>
        <v>0</v>
      </c>
      <c r="K100" s="15">
        <v>1</v>
      </c>
      <c r="L100" s="15">
        <f>E100*K100</f>
        <v>0.1</v>
      </c>
    </row>
    <row r="101" spans="1:14" ht="20.399999999999999">
      <c r="A101" s="8">
        <v>71</v>
      </c>
      <c r="B101" s="16" t="s">
        <v>21</v>
      </c>
      <c r="C101" s="10" t="s">
        <v>203</v>
      </c>
      <c r="D101" s="11" t="s">
        <v>204</v>
      </c>
      <c r="E101" s="12">
        <v>2</v>
      </c>
      <c r="F101" s="13" t="s">
        <v>45</v>
      </c>
      <c r="G101" s="14"/>
      <c r="H101" s="39">
        <f>ROUND(E101*G101, 2)</f>
        <v>0</v>
      </c>
      <c r="I101" s="14"/>
      <c r="J101" s="14">
        <f t="shared" si="10"/>
        <v>0</v>
      </c>
      <c r="K101" s="15">
        <v>1.7000000000000001E-4</v>
      </c>
      <c r="L101" s="15">
        <f>E101*K101</f>
        <v>3.4000000000000002E-4</v>
      </c>
    </row>
    <row r="102" spans="1:14">
      <c r="A102" s="8">
        <v>72</v>
      </c>
      <c r="B102" s="16" t="s">
        <v>21</v>
      </c>
      <c r="C102" s="10" t="s">
        <v>205</v>
      </c>
      <c r="D102" s="11" t="s">
        <v>206</v>
      </c>
      <c r="E102" s="12">
        <v>50</v>
      </c>
      <c r="F102" s="13" t="s">
        <v>45</v>
      </c>
      <c r="G102" s="14"/>
      <c r="H102" s="39">
        <f>ROUND(E102*G102, 2)</f>
        <v>0</v>
      </c>
      <c r="I102" s="14"/>
      <c r="J102" s="14">
        <f t="shared" si="10"/>
        <v>0</v>
      </c>
      <c r="K102" s="15">
        <v>3.0000000000000001E-5</v>
      </c>
      <c r="L102" s="15">
        <f>E102*K102</f>
        <v>1.5E-3</v>
      </c>
    </row>
    <row r="103" spans="1:14">
      <c r="A103" s="8">
        <v>73</v>
      </c>
      <c r="B103" s="16" t="s">
        <v>22</v>
      </c>
      <c r="C103" s="10" t="s">
        <v>207</v>
      </c>
      <c r="D103" s="11" t="s">
        <v>208</v>
      </c>
      <c r="E103" s="12">
        <v>0.2</v>
      </c>
      <c r="F103" s="13" t="s">
        <v>57</v>
      </c>
      <c r="G103" s="14"/>
      <c r="H103" s="39"/>
      <c r="I103" s="14">
        <f>ROUND(E103*G103, 2)</f>
        <v>0</v>
      </c>
      <c r="J103" s="14">
        <f t="shared" si="10"/>
        <v>0</v>
      </c>
      <c r="K103" s="15">
        <v>1</v>
      </c>
      <c r="L103" s="15">
        <f>E103*K103</f>
        <v>0.2</v>
      </c>
    </row>
    <row r="104" spans="1:14">
      <c r="A104" s="8">
        <v>74</v>
      </c>
      <c r="B104" s="16" t="s">
        <v>21</v>
      </c>
      <c r="C104" s="10" t="s">
        <v>209</v>
      </c>
      <c r="D104" s="11" t="s">
        <v>210</v>
      </c>
      <c r="E104" s="12">
        <v>0</v>
      </c>
      <c r="F104" s="13" t="s">
        <v>45</v>
      </c>
      <c r="G104" s="14"/>
      <c r="H104" s="39">
        <f>ROUND(E104*G104, 2)</f>
        <v>0</v>
      </c>
      <c r="I104" s="14"/>
      <c r="J104" s="14">
        <f t="shared" si="10"/>
        <v>0</v>
      </c>
      <c r="K104" s="15">
        <v>2.1000000000000001E-4</v>
      </c>
      <c r="L104" s="15">
        <f>E104*K104</f>
        <v>0</v>
      </c>
    </row>
    <row r="105" spans="1:14">
      <c r="A105" s="8">
        <v>75</v>
      </c>
      <c r="B105" s="16" t="s">
        <v>21</v>
      </c>
      <c r="C105" s="10" t="s">
        <v>211</v>
      </c>
      <c r="D105" s="11" t="s">
        <v>212</v>
      </c>
      <c r="E105" s="12">
        <v>50</v>
      </c>
      <c r="F105" s="13" t="s">
        <v>45</v>
      </c>
      <c r="G105" s="14"/>
      <c r="H105" s="39">
        <f>ROUND(E105*G105, 2)</f>
        <v>0</v>
      </c>
      <c r="I105" s="14"/>
      <c r="J105" s="14">
        <f t="shared" si="10"/>
        <v>0</v>
      </c>
      <c r="K105" s="15"/>
      <c r="L105" s="15"/>
    </row>
    <row r="106" spans="1:14">
      <c r="A106" s="8">
        <v>76</v>
      </c>
      <c r="B106" s="16" t="s">
        <v>22</v>
      </c>
      <c r="C106" s="10" t="s">
        <v>213</v>
      </c>
      <c r="D106" s="11" t="s">
        <v>214</v>
      </c>
      <c r="E106" s="12">
        <v>50</v>
      </c>
      <c r="F106" s="13" t="s">
        <v>45</v>
      </c>
      <c r="G106" s="14"/>
      <c r="H106" s="39"/>
      <c r="I106" s="14">
        <f>ROUND(E106*G106, 2)</f>
        <v>0</v>
      </c>
      <c r="J106" s="14">
        <f t="shared" si="10"/>
        <v>0</v>
      </c>
      <c r="K106" s="15"/>
      <c r="L106" s="15"/>
    </row>
    <row r="107" spans="1:14">
      <c r="A107" s="8">
        <v>77</v>
      </c>
      <c r="B107" s="16" t="s">
        <v>22</v>
      </c>
      <c r="C107" s="10" t="s">
        <v>213</v>
      </c>
      <c r="D107" s="11" t="s">
        <v>214</v>
      </c>
      <c r="E107" s="12">
        <v>0</v>
      </c>
      <c r="F107" s="13" t="s">
        <v>45</v>
      </c>
      <c r="G107" s="14"/>
      <c r="H107" s="39"/>
      <c r="I107" s="14">
        <f>ROUND(E107*G107, 2)</f>
        <v>0</v>
      </c>
      <c r="J107" s="14">
        <f t="shared" si="10"/>
        <v>0</v>
      </c>
      <c r="K107" s="15"/>
      <c r="L107" s="15"/>
    </row>
    <row r="108" spans="1:14">
      <c r="A108" s="8">
        <v>78</v>
      </c>
      <c r="B108" s="16" t="s">
        <v>21</v>
      </c>
      <c r="C108" s="10" t="s">
        <v>215</v>
      </c>
      <c r="D108" s="11" t="s">
        <v>216</v>
      </c>
      <c r="E108" s="12">
        <v>3</v>
      </c>
      <c r="F108" s="13" t="s">
        <v>45</v>
      </c>
      <c r="G108" s="14"/>
      <c r="H108" s="39">
        <f>ROUND(E108*G108, 2)</f>
        <v>0</v>
      </c>
      <c r="I108" s="14"/>
      <c r="J108" s="14">
        <f t="shared" si="10"/>
        <v>0</v>
      </c>
      <c r="K108" s="15">
        <v>5.6999999999999998E-4</v>
      </c>
      <c r="L108" s="15">
        <f>E108*K108</f>
        <v>1.7099999999999999E-3</v>
      </c>
    </row>
    <row r="109" spans="1:14" ht="20.399999999999999">
      <c r="A109" s="8">
        <v>79</v>
      </c>
      <c r="B109" s="16" t="s">
        <v>21</v>
      </c>
      <c r="C109" s="10" t="s">
        <v>217</v>
      </c>
      <c r="D109" s="11" t="s">
        <v>218</v>
      </c>
      <c r="E109" s="12">
        <v>0</v>
      </c>
      <c r="F109" s="13" t="s">
        <v>49</v>
      </c>
      <c r="G109" s="14"/>
      <c r="H109" s="39">
        <f>ROUND(E109*G109, 2)</f>
        <v>0</v>
      </c>
      <c r="I109" s="14"/>
      <c r="J109" s="14">
        <f t="shared" si="10"/>
        <v>0</v>
      </c>
      <c r="K109" s="15">
        <v>1.0000000000000001E-5</v>
      </c>
      <c r="L109" s="15">
        <f>E109*K109</f>
        <v>0</v>
      </c>
    </row>
    <row r="110" spans="1:14">
      <c r="A110" s="8">
        <v>80</v>
      </c>
      <c r="B110" s="16" t="s">
        <v>22</v>
      </c>
      <c r="C110" s="10" t="s">
        <v>219</v>
      </c>
      <c r="D110" s="11" t="s">
        <v>220</v>
      </c>
      <c r="E110" s="12">
        <v>35</v>
      </c>
      <c r="F110" s="13" t="s">
        <v>49</v>
      </c>
      <c r="G110" s="14"/>
      <c r="H110" s="39"/>
      <c r="I110" s="14">
        <f>ROUND(E110*G110, 2)</f>
        <v>0</v>
      </c>
      <c r="J110" s="14">
        <f t="shared" si="10"/>
        <v>0</v>
      </c>
      <c r="K110" s="15"/>
      <c r="L110" s="15"/>
    </row>
    <row r="111" spans="1:14">
      <c r="A111" s="8">
        <v>81</v>
      </c>
      <c r="B111" s="16" t="s">
        <v>21</v>
      </c>
      <c r="C111" s="10" t="s">
        <v>221</v>
      </c>
      <c r="D111" s="11" t="s">
        <v>222</v>
      </c>
      <c r="E111" s="12">
        <v>0</v>
      </c>
      <c r="F111" s="13" t="s">
        <v>45</v>
      </c>
      <c r="G111" s="14"/>
      <c r="H111" s="39">
        <f>ROUND(E111*G111, 2)</f>
        <v>0</v>
      </c>
      <c r="I111" s="14"/>
      <c r="J111" s="14">
        <f t="shared" si="10"/>
        <v>0</v>
      </c>
      <c r="K111" s="15">
        <v>2.0000000000000001E-4</v>
      </c>
      <c r="L111" s="15">
        <f>E111*K111</f>
        <v>0</v>
      </c>
    </row>
    <row r="112" spans="1:14">
      <c r="A112" s="8">
        <v>82</v>
      </c>
      <c r="B112" s="16" t="s">
        <v>22</v>
      </c>
      <c r="C112" s="10" t="s">
        <v>223</v>
      </c>
      <c r="D112" s="11" t="s">
        <v>224</v>
      </c>
      <c r="E112" s="12">
        <v>0</v>
      </c>
      <c r="F112" s="13" t="s">
        <v>45</v>
      </c>
      <c r="G112" s="14"/>
      <c r="H112" s="39"/>
      <c r="I112" s="14">
        <f>ROUND(E112*G112, 2)</f>
        <v>0</v>
      </c>
      <c r="J112" s="14">
        <f t="shared" si="10"/>
        <v>0</v>
      </c>
      <c r="K112" s="15">
        <v>8.4999999999999995E-4</v>
      </c>
      <c r="L112" s="15">
        <f>E112*K112</f>
        <v>0</v>
      </c>
    </row>
    <row r="113" spans="1:14">
      <c r="A113" s="8">
        <v>83</v>
      </c>
      <c r="B113" s="16" t="s">
        <v>21</v>
      </c>
      <c r="C113" s="10" t="s">
        <v>225</v>
      </c>
      <c r="D113" s="11" t="s">
        <v>271</v>
      </c>
      <c r="E113" s="12">
        <v>25</v>
      </c>
      <c r="F113" s="13" t="s">
        <v>47</v>
      </c>
      <c r="G113" s="14"/>
      <c r="H113" s="39">
        <f>ROUND(E113*G113, 2)</f>
        <v>0</v>
      </c>
      <c r="I113" s="14"/>
      <c r="J113" s="14">
        <f t="shared" si="10"/>
        <v>0</v>
      </c>
      <c r="K113" s="15"/>
      <c r="L113" s="15"/>
    </row>
    <row r="114" spans="1:14">
      <c r="A114" s="8"/>
      <c r="B114" s="16"/>
      <c r="C114" s="10"/>
      <c r="D114" s="80" t="s">
        <v>60</v>
      </c>
      <c r="E114" s="17">
        <f>J114</f>
        <v>0</v>
      </c>
      <c r="F114" s="13"/>
      <c r="G114" s="14"/>
      <c r="H114" s="79">
        <f>SUM(H97:H113)</f>
        <v>0</v>
      </c>
      <c r="I114" s="17">
        <f>SUM(I97:I113)</f>
        <v>0</v>
      </c>
      <c r="J114" s="17">
        <f>SUM(J97:J113)</f>
        <v>0</v>
      </c>
      <c r="K114" s="15"/>
      <c r="L114" s="18">
        <f>SUM(L97:L113)</f>
        <v>0.30354999999999999</v>
      </c>
    </row>
    <row r="115" spans="1:14">
      <c r="A115" s="8"/>
      <c r="B115" s="16"/>
      <c r="C115" s="10"/>
      <c r="D115" s="11"/>
      <c r="E115" s="12"/>
      <c r="F115" s="13"/>
      <c r="G115" s="14"/>
      <c r="H115" s="48"/>
      <c r="I115" s="14"/>
      <c r="J115" s="14"/>
      <c r="K115" s="15"/>
      <c r="L115" s="15"/>
    </row>
    <row r="116" spans="1:14">
      <c r="A116" s="63"/>
      <c r="B116" s="64" t="s">
        <v>23</v>
      </c>
      <c r="C116" s="64"/>
      <c r="D116" s="65"/>
      <c r="E116" s="66"/>
      <c r="F116" s="67"/>
      <c r="G116" s="68"/>
      <c r="H116" s="68"/>
      <c r="I116" s="68"/>
      <c r="J116" s="68"/>
      <c r="K116" s="69"/>
      <c r="L116" s="69"/>
      <c r="M116" s="70"/>
      <c r="N116" s="70"/>
    </row>
    <row r="117" spans="1:14">
      <c r="A117" s="8">
        <v>84</v>
      </c>
      <c r="B117" s="16" t="s">
        <v>24</v>
      </c>
      <c r="C117" s="10" t="s">
        <v>226</v>
      </c>
      <c r="D117" s="11" t="s">
        <v>227</v>
      </c>
      <c r="E117" s="12">
        <v>48</v>
      </c>
      <c r="F117" s="13" t="s">
        <v>45</v>
      </c>
      <c r="G117" s="14"/>
      <c r="H117" s="39">
        <f>ROUND(E117*G117, 2)</f>
        <v>0</v>
      </c>
      <c r="I117" s="14"/>
      <c r="J117" s="14">
        <f t="shared" ref="J117:J131" si="11">ROUND(E117*G117, 2)</f>
        <v>0</v>
      </c>
      <c r="K117" s="15"/>
      <c r="L117" s="15"/>
    </row>
    <row r="118" spans="1:14">
      <c r="A118" s="8">
        <v>85</v>
      </c>
      <c r="B118" s="16" t="s">
        <v>22</v>
      </c>
      <c r="C118" s="10" t="s">
        <v>228</v>
      </c>
      <c r="D118" s="11" t="s">
        <v>262</v>
      </c>
      <c r="E118" s="12">
        <v>150</v>
      </c>
      <c r="F118" s="13" t="s">
        <v>45</v>
      </c>
      <c r="G118" s="14"/>
      <c r="H118" s="39"/>
      <c r="I118" s="14">
        <f>ROUND(E118*G118, 2)</f>
        <v>0</v>
      </c>
      <c r="J118" s="14">
        <f t="shared" si="11"/>
        <v>0</v>
      </c>
      <c r="K118" s="15"/>
      <c r="L118" s="15"/>
    </row>
    <row r="119" spans="1:14">
      <c r="A119" s="8">
        <v>86</v>
      </c>
      <c r="B119" s="16" t="s">
        <v>22</v>
      </c>
      <c r="C119" s="10" t="s">
        <v>229</v>
      </c>
      <c r="D119" s="11" t="s">
        <v>262</v>
      </c>
      <c r="E119" s="12">
        <v>0</v>
      </c>
      <c r="F119" s="13" t="s">
        <v>45</v>
      </c>
      <c r="G119" s="14"/>
      <c r="H119" s="39"/>
      <c r="I119" s="14">
        <f>ROUND(E119*G119, 2)</f>
        <v>0</v>
      </c>
      <c r="J119" s="14">
        <f t="shared" si="11"/>
        <v>0</v>
      </c>
      <c r="K119" s="15"/>
      <c r="L119" s="15"/>
    </row>
    <row r="120" spans="1:14" ht="20.399999999999999">
      <c r="A120" s="8">
        <v>87</v>
      </c>
      <c r="B120" s="16" t="s">
        <v>22</v>
      </c>
      <c r="C120" s="10" t="s">
        <v>230</v>
      </c>
      <c r="D120" s="11" t="s">
        <v>269</v>
      </c>
      <c r="E120" s="12">
        <v>21</v>
      </c>
      <c r="F120" s="13" t="s">
        <v>45</v>
      </c>
      <c r="G120" s="14"/>
      <c r="H120" s="39"/>
      <c r="I120" s="14">
        <f>ROUND(E120*G120, 2)</f>
        <v>0</v>
      </c>
      <c r="J120" s="14">
        <f t="shared" si="11"/>
        <v>0</v>
      </c>
      <c r="K120" s="15"/>
      <c r="L120" s="15"/>
    </row>
    <row r="121" spans="1:14">
      <c r="A121" s="8">
        <v>88</v>
      </c>
      <c r="B121" s="16" t="s">
        <v>24</v>
      </c>
      <c r="C121" s="10" t="s">
        <v>231</v>
      </c>
      <c r="D121" s="11" t="s">
        <v>232</v>
      </c>
      <c r="E121" s="12">
        <v>0</v>
      </c>
      <c r="F121" s="13" t="s">
        <v>45</v>
      </c>
      <c r="G121" s="14"/>
      <c r="H121" s="39">
        <f>ROUND(E121*G121, 2)</f>
        <v>0</v>
      </c>
      <c r="I121" s="14"/>
      <c r="J121" s="14">
        <f t="shared" si="11"/>
        <v>0</v>
      </c>
      <c r="K121" s="15">
        <v>5.9999999999999995E-4</v>
      </c>
      <c r="L121" s="15">
        <f>E121*K121</f>
        <v>0</v>
      </c>
    </row>
    <row r="122" spans="1:14">
      <c r="A122" s="8">
        <v>89</v>
      </c>
      <c r="B122" s="16" t="s">
        <v>24</v>
      </c>
      <c r="C122" s="10" t="s">
        <v>233</v>
      </c>
      <c r="D122" s="11" t="s">
        <v>234</v>
      </c>
      <c r="E122" s="12">
        <v>96</v>
      </c>
      <c r="F122" s="13" t="s">
        <v>45</v>
      </c>
      <c r="G122" s="14"/>
      <c r="H122" s="39">
        <f>ROUND(E122*G122, 2)</f>
        <v>0</v>
      </c>
      <c r="I122" s="14"/>
      <c r="J122" s="14">
        <f t="shared" si="11"/>
        <v>0</v>
      </c>
      <c r="K122" s="15">
        <v>3.0000000000000001E-5</v>
      </c>
      <c r="L122" s="15">
        <f>E122*K122</f>
        <v>2.8800000000000002E-3</v>
      </c>
    </row>
    <row r="123" spans="1:14">
      <c r="A123" s="8">
        <v>90</v>
      </c>
      <c r="B123" s="16" t="s">
        <v>22</v>
      </c>
      <c r="C123" s="10" t="s">
        <v>235</v>
      </c>
      <c r="D123" s="11" t="s">
        <v>236</v>
      </c>
      <c r="E123" s="12">
        <v>0</v>
      </c>
      <c r="F123" s="13" t="s">
        <v>68</v>
      </c>
      <c r="G123" s="14"/>
      <c r="H123" s="39"/>
      <c r="I123" s="14">
        <f>ROUND(E123*G123, 2)</f>
        <v>0</v>
      </c>
      <c r="J123" s="14">
        <f t="shared" si="11"/>
        <v>0</v>
      </c>
      <c r="K123" s="15"/>
      <c r="L123" s="15"/>
    </row>
    <row r="124" spans="1:14">
      <c r="A124" s="8">
        <v>91</v>
      </c>
      <c r="B124" s="16" t="s">
        <v>22</v>
      </c>
      <c r="C124" s="10" t="s">
        <v>237</v>
      </c>
      <c r="D124" s="11" t="s">
        <v>263</v>
      </c>
      <c r="E124" s="12">
        <v>48</v>
      </c>
      <c r="F124" s="13" t="s">
        <v>45</v>
      </c>
      <c r="G124" s="14"/>
      <c r="H124" s="39"/>
      <c r="I124" s="14">
        <f>ROUND(E124*G124, 2)</f>
        <v>0</v>
      </c>
      <c r="J124" s="14">
        <f t="shared" si="11"/>
        <v>0</v>
      </c>
      <c r="K124" s="15"/>
      <c r="L124" s="15"/>
    </row>
    <row r="125" spans="1:14">
      <c r="A125" s="8">
        <v>92</v>
      </c>
      <c r="B125" s="16" t="s">
        <v>22</v>
      </c>
      <c r="C125" s="10" t="s">
        <v>238</v>
      </c>
      <c r="D125" s="11" t="s">
        <v>264</v>
      </c>
      <c r="E125" s="12">
        <v>48</v>
      </c>
      <c r="F125" s="13" t="s">
        <v>45</v>
      </c>
      <c r="G125" s="14"/>
      <c r="H125" s="39"/>
      <c r="I125" s="14">
        <f>ROUND(E125*G125, 2)</f>
        <v>0</v>
      </c>
      <c r="J125" s="14">
        <f t="shared" si="11"/>
        <v>0</v>
      </c>
      <c r="K125" s="15"/>
      <c r="L125" s="15"/>
    </row>
    <row r="126" spans="1:14">
      <c r="A126" s="8">
        <v>93</v>
      </c>
      <c r="B126" s="16" t="s">
        <v>24</v>
      </c>
      <c r="C126" s="10" t="s">
        <v>239</v>
      </c>
      <c r="D126" s="11" t="s">
        <v>240</v>
      </c>
      <c r="E126" s="12">
        <v>96</v>
      </c>
      <c r="F126" s="13" t="s">
        <v>45</v>
      </c>
      <c r="G126" s="14"/>
      <c r="H126" s="39">
        <f>ROUND(E126*G126, 2)</f>
        <v>0</v>
      </c>
      <c r="I126" s="14"/>
      <c r="J126" s="14">
        <f t="shared" si="11"/>
        <v>0</v>
      </c>
      <c r="K126" s="15"/>
      <c r="L126" s="15"/>
    </row>
    <row r="127" spans="1:14">
      <c r="A127" s="8">
        <v>94</v>
      </c>
      <c r="B127" s="16" t="s">
        <v>22</v>
      </c>
      <c r="C127" s="10" t="s">
        <v>241</v>
      </c>
      <c r="D127" s="11" t="s">
        <v>242</v>
      </c>
      <c r="E127" s="12">
        <v>0</v>
      </c>
      <c r="F127" s="13" t="s">
        <v>45</v>
      </c>
      <c r="G127" s="14"/>
      <c r="H127" s="39"/>
      <c r="I127" s="14">
        <f>ROUND(E127*G127, 2)</f>
        <v>0</v>
      </c>
      <c r="J127" s="14">
        <f t="shared" si="11"/>
        <v>0</v>
      </c>
      <c r="K127" s="15"/>
      <c r="L127" s="15"/>
    </row>
    <row r="128" spans="1:14">
      <c r="A128" s="8">
        <v>95</v>
      </c>
      <c r="B128" s="16" t="s">
        <v>24</v>
      </c>
      <c r="C128" s="10" t="s">
        <v>243</v>
      </c>
      <c r="D128" s="11" t="s">
        <v>244</v>
      </c>
      <c r="E128" s="12">
        <v>125.96899999999999</v>
      </c>
      <c r="F128" s="13" t="s">
        <v>45</v>
      </c>
      <c r="G128" s="14"/>
      <c r="H128" s="39">
        <f>ROUND(E128*G128, 2)</f>
        <v>0</v>
      </c>
      <c r="I128" s="14"/>
      <c r="J128" s="14">
        <f t="shared" si="11"/>
        <v>0</v>
      </c>
      <c r="K128" s="15"/>
      <c r="L128" s="15"/>
    </row>
    <row r="129" spans="1:14" ht="20.399999999999999">
      <c r="A129" s="8">
        <v>96</v>
      </c>
      <c r="B129" s="16" t="s">
        <v>24</v>
      </c>
      <c r="C129" s="10" t="s">
        <v>245</v>
      </c>
      <c r="D129" s="11" t="s">
        <v>246</v>
      </c>
      <c r="E129" s="12">
        <v>144</v>
      </c>
      <c r="F129" s="13" t="s">
        <v>45</v>
      </c>
      <c r="G129" s="110"/>
      <c r="H129" s="39">
        <f>ROUND(E129*G129, 2)</f>
        <v>0</v>
      </c>
      <c r="I129" s="14"/>
      <c r="J129" s="14">
        <f t="shared" si="11"/>
        <v>0</v>
      </c>
      <c r="K129" s="15">
        <v>1.1299999999999999E-3</v>
      </c>
      <c r="L129" s="15">
        <f>E129*K129</f>
        <v>0.16271999999999998</v>
      </c>
    </row>
    <row r="130" spans="1:14">
      <c r="A130" s="8">
        <v>97</v>
      </c>
      <c r="B130" s="16" t="s">
        <v>22</v>
      </c>
      <c r="C130" s="10" t="s">
        <v>247</v>
      </c>
      <c r="D130" s="11" t="s">
        <v>272</v>
      </c>
      <c r="E130" s="12">
        <v>48</v>
      </c>
      <c r="F130" s="13" t="s">
        <v>45</v>
      </c>
      <c r="G130" s="14"/>
      <c r="H130" s="39"/>
      <c r="I130" s="14">
        <f>ROUND(E130*G130, 2)</f>
        <v>0</v>
      </c>
      <c r="J130" s="14">
        <f t="shared" si="11"/>
        <v>0</v>
      </c>
      <c r="K130" s="15">
        <v>6.4000000000000005E-4</v>
      </c>
      <c r="L130" s="15">
        <f>E130*K130</f>
        <v>3.0720000000000004E-2</v>
      </c>
    </row>
    <row r="131" spans="1:14" s="23" customFormat="1">
      <c r="A131" s="8">
        <v>98</v>
      </c>
      <c r="B131" s="16" t="s">
        <v>24</v>
      </c>
      <c r="C131" s="10" t="s">
        <v>248</v>
      </c>
      <c r="D131" s="11" t="s">
        <v>270</v>
      </c>
      <c r="E131" s="12">
        <v>100</v>
      </c>
      <c r="F131" s="13" t="s">
        <v>47</v>
      </c>
      <c r="G131" s="14"/>
      <c r="H131" s="39">
        <f>ROUND(E131*G131, 2)</f>
        <v>0</v>
      </c>
      <c r="I131" s="14"/>
      <c r="J131" s="14">
        <f t="shared" si="11"/>
        <v>0</v>
      </c>
      <c r="K131" s="31"/>
      <c r="L131" s="31"/>
      <c r="M131" s="25"/>
      <c r="N131" s="25"/>
    </row>
    <row r="132" spans="1:14">
      <c r="A132" s="8"/>
      <c r="B132" s="16"/>
      <c r="C132" s="10"/>
      <c r="D132" s="80" t="s">
        <v>48</v>
      </c>
      <c r="E132" s="17">
        <f>J132</f>
        <v>0</v>
      </c>
      <c r="F132" s="13"/>
      <c r="G132" s="14"/>
      <c r="H132" s="79">
        <f>SUM(H116:H131)</f>
        <v>0</v>
      </c>
      <c r="I132" s="17">
        <f>SUM(I116:I131)</f>
        <v>0</v>
      </c>
      <c r="J132" s="17">
        <f>SUM(J116:J131)</f>
        <v>0</v>
      </c>
      <c r="K132" s="15"/>
      <c r="L132" s="18">
        <f>SUM(L116:L131)</f>
        <v>0.19631999999999997</v>
      </c>
    </row>
    <row r="133" spans="1:14">
      <c r="A133" s="8"/>
      <c r="B133" s="16"/>
      <c r="C133" s="10"/>
      <c r="D133" s="11"/>
      <c r="E133" s="12"/>
      <c r="F133" s="13"/>
      <c r="G133" s="14"/>
      <c r="H133" s="48"/>
      <c r="I133" s="14"/>
      <c r="J133" s="14"/>
      <c r="K133" s="15"/>
      <c r="L133" s="15"/>
    </row>
    <row r="134" spans="1:14">
      <c r="A134" s="63"/>
      <c r="B134" s="64" t="s">
        <v>61</v>
      </c>
      <c r="C134" s="64"/>
      <c r="D134" s="65"/>
      <c r="E134" s="66"/>
      <c r="F134" s="67"/>
      <c r="G134" s="68"/>
      <c r="H134" s="68"/>
      <c r="I134" s="68"/>
      <c r="J134" s="68"/>
      <c r="K134" s="69"/>
      <c r="L134" s="69"/>
      <c r="M134" s="70"/>
      <c r="N134" s="70"/>
    </row>
    <row r="135" spans="1:14" s="23" customFormat="1">
      <c r="A135" s="8">
        <v>99</v>
      </c>
      <c r="B135" s="16" t="s">
        <v>62</v>
      </c>
      <c r="C135" s="10" t="s">
        <v>249</v>
      </c>
      <c r="D135" s="11" t="s">
        <v>250</v>
      </c>
      <c r="E135" s="12">
        <v>0</v>
      </c>
      <c r="F135" s="13" t="s">
        <v>46</v>
      </c>
      <c r="G135" s="14"/>
      <c r="H135" s="39">
        <f>ROUND(E135*G135, 2)</f>
        <v>0</v>
      </c>
      <c r="I135" s="14"/>
      <c r="J135" s="14">
        <f>ROUND(E135*G135, 2)</f>
        <v>0</v>
      </c>
      <c r="K135" s="15">
        <v>7.2999999999999996E-4</v>
      </c>
      <c r="L135" s="15">
        <f>E135*K135</f>
        <v>0</v>
      </c>
      <c r="M135" s="25"/>
      <c r="N135" s="25"/>
    </row>
    <row r="136" spans="1:14" ht="20.399999999999999">
      <c r="A136" s="8">
        <v>100</v>
      </c>
      <c r="B136" s="16" t="s">
        <v>22</v>
      </c>
      <c r="C136" s="10" t="s">
        <v>251</v>
      </c>
      <c r="D136" s="11" t="s">
        <v>252</v>
      </c>
      <c r="E136" s="12">
        <v>0</v>
      </c>
      <c r="F136" s="13" t="s">
        <v>151</v>
      </c>
      <c r="G136" s="14"/>
      <c r="H136" s="39">
        <v>0</v>
      </c>
      <c r="I136" s="14">
        <f>ROUND(E136*G136, 2)</f>
        <v>0</v>
      </c>
      <c r="J136" s="14">
        <f>ROUND(E136*G136, 2)</f>
        <v>0</v>
      </c>
      <c r="K136" s="15">
        <v>1E-3</v>
      </c>
      <c r="L136" s="15">
        <f>E136*K136</f>
        <v>0</v>
      </c>
    </row>
    <row r="137" spans="1:14">
      <c r="A137" s="8">
        <v>101</v>
      </c>
      <c r="B137" s="16" t="s">
        <v>22</v>
      </c>
      <c r="C137" s="10" t="s">
        <v>253</v>
      </c>
      <c r="D137" s="11" t="s">
        <v>254</v>
      </c>
      <c r="E137" s="12">
        <v>0</v>
      </c>
      <c r="F137" s="13" t="s">
        <v>151</v>
      </c>
      <c r="G137" s="14"/>
      <c r="H137" s="39">
        <v>0</v>
      </c>
      <c r="I137" s="14">
        <f>ROUND(E137*G137, 2)</f>
        <v>0</v>
      </c>
      <c r="J137" s="14">
        <f>ROUND(E137*G137, 2)</f>
        <v>0</v>
      </c>
      <c r="K137" s="15">
        <v>1E-3</v>
      </c>
      <c r="L137" s="15">
        <f>E137*K137</f>
        <v>0</v>
      </c>
    </row>
    <row r="138" spans="1:14">
      <c r="A138" s="8"/>
      <c r="B138" s="16"/>
      <c r="C138" s="10"/>
      <c r="D138" s="80" t="s">
        <v>63</v>
      </c>
      <c r="E138" s="17">
        <f>J138</f>
        <v>0</v>
      </c>
      <c r="F138" s="13"/>
      <c r="G138" s="14"/>
      <c r="H138" s="79">
        <f>SUM(H134:H137)</f>
        <v>0</v>
      </c>
      <c r="I138" s="17">
        <f>SUM(I134:I137)</f>
        <v>0</v>
      </c>
      <c r="J138" s="17">
        <f>SUM(J134:J137)</f>
        <v>0</v>
      </c>
      <c r="K138" s="15"/>
      <c r="L138" s="18">
        <f>SUM(L134:L137)</f>
        <v>0</v>
      </c>
    </row>
    <row r="139" spans="1:14">
      <c r="A139" s="8"/>
      <c r="B139" s="16"/>
      <c r="C139" s="10"/>
      <c r="D139" s="11"/>
      <c r="E139" s="12"/>
      <c r="F139" s="13"/>
      <c r="G139" s="14"/>
      <c r="H139" s="14"/>
      <c r="I139" s="14"/>
      <c r="J139" s="14"/>
      <c r="K139" s="15"/>
      <c r="L139" s="15"/>
    </row>
    <row r="140" spans="1:14">
      <c r="A140" s="8"/>
      <c r="B140" s="16"/>
      <c r="C140" s="10"/>
      <c r="D140" s="50" t="s">
        <v>50</v>
      </c>
      <c r="E140" s="17">
        <f>J140</f>
        <v>0</v>
      </c>
      <c r="F140" s="13"/>
      <c r="G140" s="14"/>
      <c r="H140" s="49">
        <f>+H114+H132+H138</f>
        <v>0</v>
      </c>
      <c r="I140" s="17">
        <f>+I114+I132+I138</f>
        <v>0</v>
      </c>
      <c r="J140" s="17">
        <f>+J114+J132+J138</f>
        <v>0</v>
      </c>
      <c r="K140" s="15"/>
      <c r="L140" s="18">
        <f>+L114+L132+L138</f>
        <v>0.49986999999999993</v>
      </c>
    </row>
    <row r="141" spans="1:14">
      <c r="A141" s="8"/>
      <c r="B141" s="16"/>
      <c r="C141" s="10"/>
      <c r="D141" s="11"/>
      <c r="E141" s="12"/>
      <c r="F141" s="13"/>
      <c r="G141" s="14"/>
      <c r="H141" s="14"/>
      <c r="I141" s="14"/>
      <c r="J141" s="14"/>
      <c r="K141" s="15"/>
      <c r="L141" s="15"/>
    </row>
    <row r="142" spans="1:14">
      <c r="A142" s="8"/>
      <c r="B142" s="16"/>
      <c r="C142" s="10"/>
      <c r="D142" s="20"/>
      <c r="E142" s="17"/>
      <c r="F142" s="13"/>
      <c r="G142" s="14"/>
      <c r="H142" s="17"/>
      <c r="I142" s="17"/>
      <c r="J142" s="17"/>
      <c r="K142" s="15"/>
      <c r="L142" s="18"/>
    </row>
    <row r="143" spans="1:14">
      <c r="A143" s="8"/>
      <c r="B143" s="16"/>
      <c r="C143" s="10"/>
      <c r="D143" s="11"/>
      <c r="E143" s="12"/>
      <c r="F143" s="13"/>
      <c r="G143" s="14"/>
      <c r="H143" s="14"/>
      <c r="I143" s="14"/>
      <c r="J143" s="14"/>
      <c r="K143" s="15"/>
      <c r="L143" s="15"/>
    </row>
    <row r="146" spans="1:16" ht="10.8" thickBot="1">
      <c r="A146" s="81"/>
      <c r="B146" s="82"/>
      <c r="C146" s="83"/>
      <c r="D146" s="84" t="s">
        <v>266</v>
      </c>
      <c r="E146" s="85"/>
      <c r="F146" s="84"/>
      <c r="G146" s="86"/>
      <c r="H146" s="86">
        <f>SUM(H135:H137,H117:H131,H99:H113,H85:H87,H66:H88,H60:H65,H39:H56,H38,H23:H34,H13:H19,H92)</f>
        <v>307.5</v>
      </c>
      <c r="I146" s="103"/>
      <c r="J146" s="103"/>
      <c r="K146" s="104"/>
      <c r="L146" s="104"/>
      <c r="M146" s="105"/>
      <c r="N146" s="105"/>
    </row>
    <row r="147" spans="1:16" ht="10.8" thickBot="1">
      <c r="A147" s="87"/>
      <c r="B147" s="88"/>
      <c r="C147" s="89"/>
      <c r="D147" s="94" t="s">
        <v>265</v>
      </c>
      <c r="E147" s="91"/>
      <c r="F147" s="90"/>
      <c r="G147" s="92"/>
      <c r="H147" s="93"/>
      <c r="O147" s="101"/>
      <c r="P147" s="102"/>
    </row>
    <row r="148" spans="1:16">
      <c r="A148" s="95"/>
      <c r="B148" s="96"/>
      <c r="C148" s="97"/>
      <c r="D148" s="98" t="s">
        <v>274</v>
      </c>
      <c r="E148" s="53"/>
      <c r="F148" s="98"/>
      <c r="G148" s="99"/>
      <c r="H148" s="99"/>
    </row>
    <row r="150" spans="1:16">
      <c r="A150" s="5"/>
      <c r="B150" s="100"/>
      <c r="C150" s="6"/>
    </row>
  </sheetData>
  <mergeCells count="2">
    <mergeCell ref="G2:I2"/>
    <mergeCell ref="A1:D1"/>
  </mergeCells>
  <phoneticPr fontId="23" type="noConversion"/>
  <printOptions horizontalCentered="1"/>
  <pageMargins left="0.19685039370078741" right="0.15748031496062992" top="0.43307086614173229" bottom="0.59055118110236227" header="0.51181102362204722" footer="0.35433070866141736"/>
  <pageSetup paperSize="9" scale="97" orientation="landscape" r:id="rId1"/>
  <headerFooter alignWithMargins="0">
    <oddFooter>&amp;R&amp;"Arial Narrow,Normálne"&amp;8Strana&amp;"Arial,Normálne"&amp;10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rozpočet štandard</vt:lpstr>
      <vt:lpstr>'rozpočet štandard'!Názvy_tlače</vt:lpstr>
      <vt:lpstr>'rozpočet štandard'!Oblasť_tlače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Užívateľ</dc:creator>
  <cp:lastModifiedBy>Užívateľ</cp:lastModifiedBy>
  <cp:lastPrinted>2011-04-20T18:54:22Z</cp:lastPrinted>
  <dcterms:created xsi:type="dcterms:W3CDTF">1999-04-06T07:39:42Z</dcterms:created>
  <dcterms:modified xsi:type="dcterms:W3CDTF">2013-04-10T06:45:49Z</dcterms:modified>
</cp:coreProperties>
</file>