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x\Desktop\"/>
    </mc:Choice>
  </mc:AlternateContent>
  <bookViews>
    <workbookView xWindow="0" yWindow="0" windowWidth="28800" windowHeight="11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Q13" i="1"/>
  <c r="O13" i="1"/>
  <c r="M13" i="1"/>
  <c r="K13" i="1"/>
  <c r="I13" i="1"/>
  <c r="V32" i="1"/>
  <c r="Q32" i="1"/>
  <c r="O32" i="1"/>
  <c r="K32" i="1"/>
  <c r="I32" i="1"/>
  <c r="F32" i="1"/>
  <c r="G32" i="1" s="1"/>
  <c r="M32" i="1" s="1"/>
  <c r="V31" i="1"/>
  <c r="Q31" i="1"/>
  <c r="O31" i="1"/>
  <c r="K31" i="1"/>
  <c r="I31" i="1"/>
  <c r="F31" i="1"/>
  <c r="G31" i="1" s="1"/>
  <c r="M31" i="1" s="1"/>
  <c r="V30" i="1"/>
  <c r="Q30" i="1"/>
  <c r="O30" i="1"/>
  <c r="K30" i="1"/>
  <c r="I30" i="1"/>
  <c r="F30" i="1"/>
  <c r="G30" i="1" s="1"/>
  <c r="M30" i="1" s="1"/>
  <c r="V29" i="1"/>
  <c r="Q29" i="1"/>
  <c r="O29" i="1"/>
  <c r="K29" i="1"/>
  <c r="I29" i="1"/>
  <c r="I27" i="1" s="1"/>
  <c r="F29" i="1"/>
  <c r="G29" i="1" s="1"/>
  <c r="M29" i="1" s="1"/>
  <c r="V28" i="1"/>
  <c r="Q28" i="1"/>
  <c r="O28" i="1"/>
  <c r="K28" i="1"/>
  <c r="I28" i="1"/>
  <c r="F28" i="1"/>
  <c r="G28" i="1" s="1"/>
  <c r="M28" i="1" s="1"/>
  <c r="V27" i="1"/>
  <c r="G27" i="1"/>
  <c r="F27" i="1"/>
  <c r="V25" i="1"/>
  <c r="Q25" i="1"/>
  <c r="O25" i="1"/>
  <c r="K25" i="1"/>
  <c r="I25" i="1"/>
  <c r="G25" i="1"/>
  <c r="M25" i="1" s="1"/>
  <c r="V24" i="1"/>
  <c r="V22" i="1" s="1"/>
  <c r="Q24" i="1"/>
  <c r="O24" i="1"/>
  <c r="K24" i="1"/>
  <c r="I24" i="1"/>
  <c r="G24" i="1"/>
  <c r="M24" i="1" s="1"/>
  <c r="V23" i="1"/>
  <c r="Q23" i="1"/>
  <c r="O23" i="1"/>
  <c r="O22" i="1" s="1"/>
  <c r="K23" i="1"/>
  <c r="I23" i="1"/>
  <c r="G23" i="1"/>
  <c r="M23" i="1" s="1"/>
  <c r="G22" i="1"/>
  <c r="F22" i="1"/>
  <c r="V18" i="1"/>
  <c r="Q18" i="1"/>
  <c r="O18" i="1"/>
  <c r="K18" i="1"/>
  <c r="I18" i="1"/>
  <c r="G18" i="1"/>
  <c r="M18" i="1" s="1"/>
  <c r="V17" i="1"/>
  <c r="Q17" i="1"/>
  <c r="O17" i="1"/>
  <c r="K17" i="1"/>
  <c r="I17" i="1"/>
  <c r="G17" i="1"/>
  <c r="M17" i="1" s="1"/>
  <c r="V16" i="1"/>
  <c r="Q16" i="1"/>
  <c r="O16" i="1"/>
  <c r="K16" i="1"/>
  <c r="I16" i="1"/>
  <c r="G16" i="1"/>
  <c r="M16" i="1" s="1"/>
  <c r="V15" i="1"/>
  <c r="Q15" i="1"/>
  <c r="O15" i="1"/>
  <c r="K15" i="1"/>
  <c r="I15" i="1"/>
  <c r="G15" i="1"/>
  <c r="M15" i="1" s="1"/>
  <c r="V14" i="1"/>
  <c r="Q14" i="1"/>
  <c r="O14" i="1"/>
  <c r="K14" i="1"/>
  <c r="I14" i="1"/>
  <c r="G14" i="1"/>
  <c r="M14" i="1" s="1"/>
  <c r="K27" i="1" l="1"/>
  <c r="Q27" i="1"/>
  <c r="O27" i="1"/>
  <c r="M27" i="1"/>
  <c r="K22" i="1"/>
  <c r="I22" i="1"/>
  <c r="Q22" i="1"/>
  <c r="M22" i="1"/>
</calcChain>
</file>

<file path=xl/comments1.xml><?xml version="1.0" encoding="utf-8"?>
<comments xmlns="http://schemas.openxmlformats.org/spreadsheetml/2006/main">
  <authors>
    <author/>
  </authors>
  <commentList>
    <comment ref="S12" authorId="0" shapeId="0">
      <text>
        <r>
          <rPr>
            <sz val="10"/>
            <rFont val="Arial CE"/>
            <charset val="238"/>
          </rPr>
          <t>Jedná se o informaci, zda se jedná o položku, která je do rozpočtu zadána z cenové soustavy RTS, nebo vlastní.</t>
        </r>
      </text>
    </comment>
    <comment ref="T12" authorId="0" shapeId="0">
      <text>
        <r>
          <rPr>
            <sz val="10"/>
            <rFont val="Arial CE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<sst xmlns="http://schemas.openxmlformats.org/spreadsheetml/2006/main" count="128" uniqueCount="71">
  <si>
    <t>34226121</t>
  </si>
  <si>
    <t>Příčka sádrokarton. ocel.kce, 2x oplášť. tl.125 mm desky 2x RBI.tl.12,5 mm, RB 12,5+Habito 12,5. izol minerál tl. 6 cm</t>
  </si>
  <si>
    <t>m2</t>
  </si>
  <si>
    <t>Vlastní</t>
  </si>
  <si>
    <t>Indiv</t>
  </si>
  <si>
    <t>Práce</t>
  </si>
  <si>
    <t>POL1_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</si>
  <si>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</si>
  <si>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</si>
  <si>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</si>
  <si>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</si>
  <si>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</si>
  <si>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</si>
  <si>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</si>
  <si>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</si>
  <si>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</si>
  <si>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</si>
  <si>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</si>
  <si>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</si>
  <si>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</si>
  <si>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</si>
  <si>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</si>
  <si>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</si>
  <si>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</si>
  <si>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</si>
  <si>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</si>
  <si>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</si>
  <si>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</si>
  <si>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</si>
  <si>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</si>
  <si>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</si>
  <si>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34226127</t>
  </si>
  <si>
    <t>Příčka sádrokarton. dvojitíá ocel.kce, 2x oplášť. tl.155 mm standard Rigips 3.41.01 RC3</t>
  </si>
  <si>
    <t>3426985</t>
  </si>
  <si>
    <t>Systémové ukončení sdk příčky- opatření proti průhybu stropu</t>
  </si>
  <si>
    <t>m</t>
  </si>
  <si>
    <t>34299582</t>
  </si>
  <si>
    <t>Zesílení SDK příček pro osazení  - vložení UA profilů</t>
  </si>
  <si>
    <t>kus</t>
  </si>
  <si>
    <t>34701611</t>
  </si>
  <si>
    <t>Předstěna SDK,tl.65mm,oc.kce CW50,1x Habito, vč izol</t>
  </si>
  <si>
    <t>Díl:</t>
  </si>
  <si>
    <t>Malby</t>
  </si>
  <si>
    <t>DIL</t>
  </si>
  <si>
    <t>784402801R00</t>
  </si>
  <si>
    <t>Odstranění malby oškrábáním v místnosti H do 3,8 m</t>
  </si>
  <si>
    <t>RTS 20/ I</t>
  </si>
  <si>
    <t>784191201R00</t>
  </si>
  <si>
    <t>Penetrace podkladu hloubková Primalex 1x</t>
  </si>
  <si>
    <t>784195112R00</t>
  </si>
  <si>
    <t>Malba Primalex Standard, bílá, bez penetrace, 2 x</t>
  </si>
  <si>
    <t>2</t>
  </si>
  <si>
    <t>Obklady keramické</t>
  </si>
  <si>
    <t>781101210R00</t>
  </si>
  <si>
    <t>Penetrace podkladu pod obklady</t>
  </si>
  <si>
    <t>781415015RT1</t>
  </si>
  <si>
    <t>Montáž obkladů stěn, porovin.,tmel, 20x20,30x15 cm weberfor profiflex (lep),webercolor comfort (sp)</t>
  </si>
  <si>
    <t>781419711R00</t>
  </si>
  <si>
    <t>Příplatek k obkladu stěn za plochu do 10 m2 jedntl</t>
  </si>
  <si>
    <t>597813635R</t>
  </si>
  <si>
    <t>SPCM</t>
  </si>
  <si>
    <t>Specifikace</t>
  </si>
  <si>
    <t>POL3_</t>
  </si>
  <si>
    <t>998781203R00</t>
  </si>
  <si>
    <t>Přesun hmot pro obklady keramické, výšky do 24 m</t>
  </si>
  <si>
    <t>%</t>
  </si>
  <si>
    <t>POL1_7</t>
  </si>
  <si>
    <t>3</t>
  </si>
  <si>
    <t xml:space="preserve">Obkládačka 20x20 </t>
  </si>
  <si>
    <t>Svislé a kompletní konstrukce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</si>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</sst>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color theme="1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shrinkToFit="1"/>
    </xf>
    <xf numFmtId="164" fontId="1" fillId="0" borderId="1" xfId="0" applyNumberFormat="1" applyFont="1" applyFill="1" applyBorder="1" applyAlignment="1">
      <alignment vertical="top" shrinkToFit="1"/>
    </xf>
    <xf numFmtId="4" fontId="1" fillId="0" borderId="1" xfId="0" applyNumberFormat="1" applyFont="1" applyFill="1" applyBorder="1" applyAlignment="1">
      <alignment vertical="top" shrinkToFit="1"/>
    </xf>
    <xf numFmtId="0" fontId="1" fillId="0" borderId="0" xfId="0" applyFont="1" applyFill="1"/>
    <xf numFmtId="0" fontId="0" fillId="0" borderId="0" xfId="0" applyFill="1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wrapText="1"/>
    </xf>
    <xf numFmtId="4" fontId="3" fillId="0" borderId="1" xfId="0" applyNumberFormat="1" applyFont="1" applyFill="1" applyBorder="1" applyAlignment="1">
      <alignment vertical="top" shrinkToFit="1"/>
    </xf>
    <xf numFmtId="0" fontId="0" fillId="0" borderId="0" xfId="0" applyFont="1" applyFill="1"/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vertical="top" shrinkToFit="1"/>
    </xf>
    <xf numFmtId="4" fontId="4" fillId="0" borderId="1" xfId="0" applyNumberFormat="1" applyFont="1" applyFill="1" applyBorder="1" applyAlignment="1">
      <alignment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2:BH32"/>
  <sheetViews>
    <sheetView tabSelected="1" topLeftCell="A7" workbookViewId="0">
      <selection activeCell="B14" sqref="B14"/>
    </sheetView>
  </sheetViews>
  <sheetFormatPr defaultRowHeight="15" outlineLevelRow="1" x14ac:dyDescent="0.25"/>
  <cols>
    <col min="2" max="2" width="12.85546875" customWidth="1"/>
    <col min="3" max="3" width="40.7109375" customWidth="1"/>
  </cols>
  <sheetData>
    <row r="12" spans="1:60" ht="60" x14ac:dyDescent="0.25">
      <c r="A12" s="9" t="s">
        <v>7</v>
      </c>
      <c r="B12" s="10" t="s">
        <v>8</v>
      </c>
      <c r="C12" s="10" t="s">
        <v>9</v>
      </c>
      <c r="D12" s="11" t="s">
        <v>10</v>
      </c>
      <c r="E12" s="9" t="s">
        <v>11</v>
      </c>
      <c r="F12" s="12" t="s">
        <v>12</v>
      </c>
      <c r="G12" s="9" t="s">
        <v>13</v>
      </c>
      <c r="H12" s="13" t="s">
        <v>14</v>
      </c>
      <c r="I12" s="13" t="s">
        <v>15</v>
      </c>
      <c r="J12" s="13" t="s">
        <v>16</v>
      </c>
      <c r="K12" s="13" t="s">
        <v>17</v>
      </c>
      <c r="L12" s="13" t="s">
        <v>18</v>
      </c>
      <c r="M12" s="13" t="s">
        <v>19</v>
      </c>
      <c r="N12" s="13" t="s">
        <v>20</v>
      </c>
      <c r="O12" s="13" t="s">
        <v>21</v>
      </c>
      <c r="P12" s="13" t="s">
        <v>22</v>
      </c>
      <c r="Q12" s="13" t="s">
        <v>23</v>
      </c>
      <c r="R12" s="13" t="s">
        <v>24</v>
      </c>
      <c r="S12" s="13" t="s">
        <v>25</v>
      </c>
      <c r="T12" s="13" t="s">
        <v>26</v>
      </c>
      <c r="U12" s="13" t="s">
        <v>27</v>
      </c>
      <c r="V12" s="13" t="s">
        <v>28</v>
      </c>
      <c r="W12" s="13" t="s">
        <v>29</v>
      </c>
      <c r="X12" s="13" t="s">
        <v>30</v>
      </c>
    </row>
    <row r="13" spans="1:60" s="8" customFormat="1" collapsed="1" x14ac:dyDescent="0.25">
      <c r="A13" s="16" t="s">
        <v>41</v>
      </c>
      <c r="B13" s="17" t="s">
        <v>70</v>
      </c>
      <c r="C13" s="18" t="s">
        <v>69</v>
      </c>
      <c r="D13" s="19"/>
      <c r="E13" s="20"/>
      <c r="F13" s="21"/>
      <c r="G13" s="21"/>
      <c r="H13" s="21"/>
      <c r="I13" s="21">
        <f>SUM(I14:I26)</f>
        <v>0</v>
      </c>
      <c r="J13" s="21"/>
      <c r="K13" s="21">
        <f>SUM(K14:K26)</f>
        <v>0</v>
      </c>
      <c r="L13" s="21"/>
      <c r="M13" s="21">
        <f>SUM(M14:M26)</f>
        <v>0</v>
      </c>
      <c r="N13" s="21"/>
      <c r="O13" s="21">
        <f>SUM(O14:O26)</f>
        <v>62.760000000000005</v>
      </c>
      <c r="P13" s="21"/>
      <c r="Q13" s="21">
        <f>SUM(Q14:Q26)</f>
        <v>0</v>
      </c>
      <c r="R13" s="21"/>
      <c r="S13" s="21"/>
      <c r="T13" s="21"/>
      <c r="U13" s="21"/>
      <c r="V13" s="21">
        <f>SUM(V14:V26)</f>
        <v>4881.68</v>
      </c>
      <c r="W13" s="21"/>
      <c r="X13" s="21"/>
      <c r="AG13" s="8" t="s">
        <v>43</v>
      </c>
    </row>
    <row r="14" spans="1:60" s="8" customFormat="1" ht="35.25" customHeight="1" outlineLevel="1" x14ac:dyDescent="0.25">
      <c r="A14" s="1">
        <v>1</v>
      </c>
      <c r="B14" s="2" t="s">
        <v>0</v>
      </c>
      <c r="C14" s="3" t="s">
        <v>1</v>
      </c>
      <c r="D14" s="4" t="s">
        <v>2</v>
      </c>
      <c r="E14" s="5">
        <v>320</v>
      </c>
      <c r="F14" s="6"/>
      <c r="G14" s="6">
        <f t="shared" ref="G14:G18" si="0">F14*E14</f>
        <v>0</v>
      </c>
      <c r="H14" s="6"/>
      <c r="I14" s="6">
        <f t="shared" ref="I14:I18" si="1">ROUND(E14*H14,2)</f>
        <v>0</v>
      </c>
      <c r="J14" s="6"/>
      <c r="K14" s="6">
        <f t="shared" ref="K14:K18" si="2">ROUND(E14*J14,2)</f>
        <v>0</v>
      </c>
      <c r="L14" s="6">
        <v>15</v>
      </c>
      <c r="M14" s="6">
        <f t="shared" ref="M14:M18" si="3">G14*(1+L14/100)</f>
        <v>0</v>
      </c>
      <c r="N14" s="6">
        <v>4.3279999999999999E-2</v>
      </c>
      <c r="O14" s="6">
        <f t="shared" ref="O14:O18" si="4">ROUND(E14*N14,2)</f>
        <v>13.85</v>
      </c>
      <c r="P14" s="6">
        <v>0</v>
      </c>
      <c r="Q14" s="6">
        <f t="shared" ref="Q14:Q18" si="5">ROUND(E14*P14,2)</f>
        <v>0</v>
      </c>
      <c r="R14" s="6"/>
      <c r="S14" s="6" t="s">
        <v>3</v>
      </c>
      <c r="T14" s="6" t="s">
        <v>4</v>
      </c>
      <c r="U14" s="6">
        <v>1.425</v>
      </c>
      <c r="V14" s="6">
        <f t="shared" ref="V14:V18" si="6">ROUND(E14*U14,2)</f>
        <v>456</v>
      </c>
      <c r="W14" s="6"/>
      <c r="X14" s="6" t="s">
        <v>5</v>
      </c>
      <c r="Y14" s="7"/>
      <c r="Z14" s="7"/>
      <c r="AA14" s="7"/>
      <c r="AB14" s="7"/>
      <c r="AC14" s="7"/>
      <c r="AD14" s="7"/>
      <c r="AE14" s="7"/>
      <c r="AF14" s="7"/>
      <c r="AG14" s="7" t="s">
        <v>6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15" customFormat="1" ht="22.5" outlineLevel="1" x14ac:dyDescent="0.25">
      <c r="A15" s="1">
        <v>2</v>
      </c>
      <c r="B15" s="2" t="s">
        <v>31</v>
      </c>
      <c r="C15" s="3" t="s">
        <v>32</v>
      </c>
      <c r="D15" s="4" t="s">
        <v>2</v>
      </c>
      <c r="E15" s="5">
        <v>470</v>
      </c>
      <c r="F15" s="14"/>
      <c r="G15" s="6">
        <f t="shared" si="0"/>
        <v>0</v>
      </c>
      <c r="H15" s="6"/>
      <c r="I15" s="6">
        <f t="shared" si="1"/>
        <v>0</v>
      </c>
      <c r="J15" s="6"/>
      <c r="K15" s="6">
        <f t="shared" si="2"/>
        <v>0</v>
      </c>
      <c r="L15" s="6">
        <v>15</v>
      </c>
      <c r="M15" s="6">
        <f t="shared" si="3"/>
        <v>0</v>
      </c>
      <c r="N15" s="6">
        <v>5.2999999999999999E-2</v>
      </c>
      <c r="O15" s="6">
        <f t="shared" si="4"/>
        <v>24.91</v>
      </c>
      <c r="P15" s="6">
        <v>0</v>
      </c>
      <c r="Q15" s="6">
        <f t="shared" si="5"/>
        <v>0</v>
      </c>
      <c r="R15" s="6"/>
      <c r="S15" s="6" t="s">
        <v>3</v>
      </c>
      <c r="T15" s="6" t="s">
        <v>4</v>
      </c>
      <c r="U15" s="6">
        <v>1.452</v>
      </c>
      <c r="V15" s="6">
        <f t="shared" si="6"/>
        <v>682.44</v>
      </c>
      <c r="W15" s="6"/>
      <c r="X15" s="6" t="s">
        <v>5</v>
      </c>
      <c r="Y15" s="7"/>
      <c r="Z15" s="7"/>
      <c r="AA15" s="7"/>
      <c r="AB15" s="7"/>
      <c r="AC15" s="7"/>
      <c r="AD15" s="7"/>
      <c r="AE15" s="7"/>
      <c r="AF15" s="7"/>
      <c r="AG15" s="7" t="s">
        <v>6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8" customFormat="1" ht="22.5" outlineLevel="1" x14ac:dyDescent="0.25">
      <c r="A16" s="1">
        <v>3</v>
      </c>
      <c r="B16" s="2" t="s">
        <v>33</v>
      </c>
      <c r="C16" s="3" t="s">
        <v>34</v>
      </c>
      <c r="D16" s="4" t="s">
        <v>35</v>
      </c>
      <c r="E16" s="5">
        <v>850</v>
      </c>
      <c r="F16" s="14"/>
      <c r="G16" s="6">
        <f t="shared" si="0"/>
        <v>0</v>
      </c>
      <c r="H16" s="6"/>
      <c r="I16" s="6">
        <f t="shared" si="1"/>
        <v>0</v>
      </c>
      <c r="J16" s="6"/>
      <c r="K16" s="6">
        <f t="shared" si="2"/>
        <v>0</v>
      </c>
      <c r="L16" s="6">
        <v>15</v>
      </c>
      <c r="M16" s="6">
        <f t="shared" si="3"/>
        <v>0</v>
      </c>
      <c r="N16" s="6">
        <v>0</v>
      </c>
      <c r="O16" s="6">
        <f t="shared" si="4"/>
        <v>0</v>
      </c>
      <c r="P16" s="6">
        <v>0</v>
      </c>
      <c r="Q16" s="6">
        <f t="shared" si="5"/>
        <v>0</v>
      </c>
      <c r="R16" s="6"/>
      <c r="S16" s="6" t="s">
        <v>3</v>
      </c>
      <c r="T16" s="6" t="s">
        <v>4</v>
      </c>
      <c r="U16" s="6">
        <v>0</v>
      </c>
      <c r="V16" s="6">
        <f t="shared" si="6"/>
        <v>0</v>
      </c>
      <c r="W16" s="6"/>
      <c r="X16" s="6" t="s">
        <v>5</v>
      </c>
      <c r="Y16" s="7"/>
      <c r="Z16" s="7"/>
      <c r="AA16" s="7"/>
      <c r="AB16" s="7"/>
      <c r="AC16" s="7"/>
      <c r="AD16" s="7"/>
      <c r="AE16" s="7"/>
      <c r="AF16" s="7"/>
      <c r="AG16" s="7" t="s">
        <v>6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8" customFormat="1" outlineLevel="1" x14ac:dyDescent="0.25">
      <c r="A17" s="1">
        <v>4</v>
      </c>
      <c r="B17" s="2" t="s">
        <v>36</v>
      </c>
      <c r="C17" s="3" t="s">
        <v>37</v>
      </c>
      <c r="D17" s="4" t="s">
        <v>38</v>
      </c>
      <c r="E17" s="5">
        <v>470</v>
      </c>
      <c r="F17" s="14"/>
      <c r="G17" s="6">
        <f t="shared" si="0"/>
        <v>0</v>
      </c>
      <c r="H17" s="6"/>
      <c r="I17" s="6">
        <f t="shared" si="1"/>
        <v>0</v>
      </c>
      <c r="J17" s="6"/>
      <c r="K17" s="6">
        <f t="shared" si="2"/>
        <v>0</v>
      </c>
      <c r="L17" s="6">
        <v>15</v>
      </c>
      <c r="M17" s="6">
        <f t="shared" si="3"/>
        <v>0</v>
      </c>
      <c r="N17" s="6">
        <v>0</v>
      </c>
      <c r="O17" s="6">
        <f t="shared" si="4"/>
        <v>0</v>
      </c>
      <c r="P17" s="6">
        <v>0</v>
      </c>
      <c r="Q17" s="6">
        <f t="shared" si="5"/>
        <v>0</v>
      </c>
      <c r="R17" s="6"/>
      <c r="S17" s="6" t="s">
        <v>3</v>
      </c>
      <c r="T17" s="6" t="s">
        <v>4</v>
      </c>
      <c r="U17" s="6">
        <v>0</v>
      </c>
      <c r="V17" s="6">
        <f t="shared" si="6"/>
        <v>0</v>
      </c>
      <c r="W17" s="6"/>
      <c r="X17" s="6" t="s">
        <v>5</v>
      </c>
      <c r="Y17" s="7"/>
      <c r="Z17" s="7"/>
      <c r="AA17" s="7"/>
      <c r="AB17" s="7"/>
      <c r="AC17" s="7"/>
      <c r="AD17" s="7"/>
      <c r="AE17" s="7"/>
      <c r="AF17" s="7"/>
      <c r="AG17" s="7" t="s">
        <v>6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8" customFormat="1" outlineLevel="1" collapsed="1" x14ac:dyDescent="0.25">
      <c r="A18" s="1">
        <v>5</v>
      </c>
      <c r="B18" s="2" t="s">
        <v>39</v>
      </c>
      <c r="C18" s="3" t="s">
        <v>40</v>
      </c>
      <c r="D18" s="4" t="s">
        <v>2</v>
      </c>
      <c r="E18" s="5">
        <v>1750</v>
      </c>
      <c r="F18" s="6"/>
      <c r="G18" s="6">
        <f t="shared" si="0"/>
        <v>0</v>
      </c>
      <c r="H18" s="6"/>
      <c r="I18" s="6">
        <f t="shared" si="1"/>
        <v>0</v>
      </c>
      <c r="J18" s="6"/>
      <c r="K18" s="6">
        <f t="shared" si="2"/>
        <v>0</v>
      </c>
      <c r="L18" s="6">
        <v>15</v>
      </c>
      <c r="M18" s="6">
        <f t="shared" si="3"/>
        <v>0</v>
      </c>
      <c r="N18" s="6">
        <v>1.201E-2</v>
      </c>
      <c r="O18" s="6">
        <f t="shared" si="4"/>
        <v>21.02</v>
      </c>
      <c r="P18" s="6">
        <v>0</v>
      </c>
      <c r="Q18" s="6">
        <f t="shared" si="5"/>
        <v>0</v>
      </c>
      <c r="R18" s="6"/>
      <c r="S18" s="6" t="s">
        <v>3</v>
      </c>
      <c r="T18" s="6" t="s">
        <v>4</v>
      </c>
      <c r="U18" s="6">
        <v>0.69</v>
      </c>
      <c r="V18" s="6">
        <f t="shared" si="6"/>
        <v>1207.5</v>
      </c>
      <c r="W18" s="6"/>
      <c r="X18" s="6" t="s">
        <v>5</v>
      </c>
      <c r="Y18" s="7"/>
      <c r="Z18" s="7"/>
      <c r="AA18" s="7"/>
      <c r="AB18" s="7"/>
      <c r="AC18" s="7"/>
      <c r="AD18" s="7"/>
      <c r="AE18" s="7"/>
      <c r="AF18" s="7"/>
      <c r="AG18" s="7" t="s">
        <v>6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22" spans="1:60" s="8" customFormat="1" x14ac:dyDescent="0.25">
      <c r="A22" s="16" t="s">
        <v>41</v>
      </c>
      <c r="B22" s="17" t="s">
        <v>51</v>
      </c>
      <c r="C22" s="18" t="s">
        <v>42</v>
      </c>
      <c r="D22" s="19"/>
      <c r="E22" s="20"/>
      <c r="F22" s="6">
        <f t="shared" ref="F22" si="7">H22+J22</f>
        <v>0</v>
      </c>
      <c r="G22" s="21">
        <f>SUM(G17:G21)</f>
        <v>0</v>
      </c>
      <c r="H22" s="21"/>
      <c r="I22" s="21">
        <f>SUM(I23:I25)</f>
        <v>0</v>
      </c>
      <c r="J22" s="21"/>
      <c r="K22" s="21">
        <f>SUM(K23:K25)</f>
        <v>0</v>
      </c>
      <c r="L22" s="21"/>
      <c r="M22" s="21">
        <f>SUM(M23:M25)</f>
        <v>0</v>
      </c>
      <c r="N22" s="21"/>
      <c r="O22" s="21">
        <f>SUM(O23:O25)</f>
        <v>1.49</v>
      </c>
      <c r="P22" s="21"/>
      <c r="Q22" s="21">
        <f>SUM(Q23:Q25)</f>
        <v>0</v>
      </c>
      <c r="R22" s="21"/>
      <c r="S22" s="21"/>
      <c r="T22" s="21"/>
      <c r="U22" s="21"/>
      <c r="V22" s="21">
        <f>SUM(V23:V25)</f>
        <v>1267.8699999999999</v>
      </c>
      <c r="W22" s="21"/>
      <c r="X22" s="21"/>
      <c r="AG22" s="8" t="s">
        <v>43</v>
      </c>
    </row>
    <row r="23" spans="1:60" s="8" customFormat="1" outlineLevel="1" collapsed="1" x14ac:dyDescent="0.25">
      <c r="A23" s="1">
        <v>6</v>
      </c>
      <c r="B23" s="2" t="s">
        <v>44</v>
      </c>
      <c r="C23" s="3" t="s">
        <v>45</v>
      </c>
      <c r="D23" s="4" t="s">
        <v>2</v>
      </c>
      <c r="E23" s="5">
        <v>4500</v>
      </c>
      <c r="F23" s="6"/>
      <c r="G23" s="6">
        <f>F23*E23</f>
        <v>0</v>
      </c>
      <c r="H23" s="6"/>
      <c r="I23" s="6">
        <f>ROUND(E23*H23,2)</f>
        <v>0</v>
      </c>
      <c r="J23" s="6"/>
      <c r="K23" s="6">
        <f>ROUND(E23*J23,2)</f>
        <v>0</v>
      </c>
      <c r="L23" s="6">
        <v>15</v>
      </c>
      <c r="M23" s="6">
        <f>G23*(1+L23/100)</f>
        <v>0</v>
      </c>
      <c r="N23" s="6">
        <v>0</v>
      </c>
      <c r="O23" s="6">
        <f>ROUND(E23*N23,2)</f>
        <v>0</v>
      </c>
      <c r="P23" s="6">
        <v>0</v>
      </c>
      <c r="Q23" s="6">
        <f>ROUND(E23*P23,2)</f>
        <v>0</v>
      </c>
      <c r="R23" s="6"/>
      <c r="S23" s="6" t="s">
        <v>46</v>
      </c>
      <c r="T23" s="6" t="s">
        <v>4</v>
      </c>
      <c r="U23" s="6">
        <v>6.9709999999999994E-2</v>
      </c>
      <c r="V23" s="6">
        <f>ROUND(E23*U23,2)</f>
        <v>313.7</v>
      </c>
      <c r="W23" s="6"/>
      <c r="X23" s="6" t="s">
        <v>5</v>
      </c>
      <c r="Y23" s="7"/>
      <c r="Z23" s="7"/>
      <c r="AA23" s="7"/>
      <c r="AB23" s="7"/>
      <c r="AC23" s="7"/>
      <c r="AD23" s="7"/>
      <c r="AE23" s="7"/>
      <c r="AF23" s="7"/>
      <c r="AG23" s="7" t="s">
        <v>6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8" customFormat="1" outlineLevel="1" x14ac:dyDescent="0.25">
      <c r="A24" s="1">
        <v>7</v>
      </c>
      <c r="B24" s="2" t="s">
        <v>47</v>
      </c>
      <c r="C24" s="3" t="s">
        <v>48</v>
      </c>
      <c r="D24" s="4" t="s">
        <v>2</v>
      </c>
      <c r="E24" s="5">
        <v>7100</v>
      </c>
      <c r="F24" s="6"/>
      <c r="G24" s="6">
        <f>F24*E24</f>
        <v>0</v>
      </c>
      <c r="H24" s="6"/>
      <c r="I24" s="6">
        <f>ROUND(E24*H24,2)</f>
        <v>0</v>
      </c>
      <c r="J24" s="6"/>
      <c r="K24" s="6">
        <f>ROUND(E24*J24,2)</f>
        <v>0</v>
      </c>
      <c r="L24" s="6">
        <v>15</v>
      </c>
      <c r="M24" s="6">
        <f>G24*(1+L24/100)</f>
        <v>0</v>
      </c>
      <c r="N24" s="6">
        <v>6.9999999999999994E-5</v>
      </c>
      <c r="O24" s="6">
        <f>ROUND(E24*N24,2)</f>
        <v>0.5</v>
      </c>
      <c r="P24" s="6">
        <v>0</v>
      </c>
      <c r="Q24" s="6">
        <f>ROUND(E24*P24,2)</f>
        <v>0</v>
      </c>
      <c r="R24" s="6"/>
      <c r="S24" s="6" t="s">
        <v>46</v>
      </c>
      <c r="T24" s="6" t="s">
        <v>4</v>
      </c>
      <c r="U24" s="6">
        <v>3.2480000000000002E-2</v>
      </c>
      <c r="V24" s="6">
        <f>ROUND(E24*U24,2)</f>
        <v>230.61</v>
      </c>
      <c r="W24" s="6"/>
      <c r="X24" s="6" t="s">
        <v>5</v>
      </c>
      <c r="Y24" s="7"/>
      <c r="Z24" s="7"/>
      <c r="AA24" s="7"/>
      <c r="AB24" s="7"/>
      <c r="AC24" s="7"/>
      <c r="AD24" s="7"/>
      <c r="AE24" s="7"/>
      <c r="AF24" s="7"/>
      <c r="AG24" s="7" t="s">
        <v>6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8" customFormat="1" outlineLevel="1" collapsed="1" x14ac:dyDescent="0.25">
      <c r="A25" s="1">
        <v>8</v>
      </c>
      <c r="B25" s="2" t="s">
        <v>49</v>
      </c>
      <c r="C25" s="3" t="s">
        <v>50</v>
      </c>
      <c r="D25" s="4" t="s">
        <v>2</v>
      </c>
      <c r="E25" s="5">
        <v>7100</v>
      </c>
      <c r="F25" s="6"/>
      <c r="G25" s="6">
        <f>F25*E25</f>
        <v>0</v>
      </c>
      <c r="H25" s="6"/>
      <c r="I25" s="6">
        <f>ROUND(E25*H25,2)</f>
        <v>0</v>
      </c>
      <c r="J25" s="6"/>
      <c r="K25" s="6">
        <f>ROUND(E25*J25,2)</f>
        <v>0</v>
      </c>
      <c r="L25" s="6">
        <v>15</v>
      </c>
      <c r="M25" s="6">
        <f>G25*(1+L25/100)</f>
        <v>0</v>
      </c>
      <c r="N25" s="6">
        <v>1.3999999999999999E-4</v>
      </c>
      <c r="O25" s="6">
        <f>ROUND(E25*N25,2)</f>
        <v>0.99</v>
      </c>
      <c r="P25" s="6">
        <v>0</v>
      </c>
      <c r="Q25" s="6">
        <f>ROUND(E25*P25,2)</f>
        <v>0</v>
      </c>
      <c r="R25" s="6"/>
      <c r="S25" s="6" t="s">
        <v>46</v>
      </c>
      <c r="T25" s="6" t="s">
        <v>4</v>
      </c>
      <c r="U25" s="6">
        <v>0.10191</v>
      </c>
      <c r="V25" s="6">
        <f>ROUND(E25*U25,2)</f>
        <v>723.56</v>
      </c>
      <c r="W25" s="6"/>
      <c r="X25" s="6" t="s">
        <v>5</v>
      </c>
      <c r="Y25" s="7"/>
      <c r="Z25" s="7"/>
      <c r="AA25" s="7"/>
      <c r="AB25" s="7"/>
      <c r="AC25" s="7"/>
      <c r="AD25" s="7"/>
      <c r="AE25" s="7"/>
      <c r="AF25" s="7"/>
      <c r="AG25" s="7" t="s">
        <v>6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7" spans="1:60" s="8" customFormat="1" x14ac:dyDescent="0.25">
      <c r="A27" s="16" t="s">
        <v>41</v>
      </c>
      <c r="B27" s="17" t="s">
        <v>67</v>
      </c>
      <c r="C27" s="18" t="s">
        <v>52</v>
      </c>
      <c r="D27" s="19"/>
      <c r="E27" s="20"/>
      <c r="F27" s="6">
        <f t="shared" ref="F27:F32" si="8">H27+J27</f>
        <v>0</v>
      </c>
      <c r="G27" s="21">
        <f>SUM(G19:G26)</f>
        <v>0</v>
      </c>
      <c r="H27" s="21"/>
      <c r="I27" s="21">
        <f>SUM(I28:I32)</f>
        <v>330983.5</v>
      </c>
      <c r="J27" s="21"/>
      <c r="K27" s="21">
        <f>SUM(K28:K32)</f>
        <v>852495.5</v>
      </c>
      <c r="L27" s="21"/>
      <c r="M27" s="21">
        <f>SUM(M28:M32)</f>
        <v>1361000.85</v>
      </c>
      <c r="N27" s="21"/>
      <c r="O27" s="21">
        <f>SUM(O28:O32)</f>
        <v>12.219999999999999</v>
      </c>
      <c r="P27" s="21"/>
      <c r="Q27" s="21">
        <f>SUM(Q28:Q32)</f>
        <v>0</v>
      </c>
      <c r="R27" s="21"/>
      <c r="S27" s="21"/>
      <c r="T27" s="21"/>
      <c r="U27" s="21"/>
      <c r="V27" s="21">
        <f>SUM(V28:V32)</f>
        <v>1047.0999999999999</v>
      </c>
      <c r="W27" s="21"/>
      <c r="X27" s="21"/>
      <c r="AG27" s="8" t="s">
        <v>43</v>
      </c>
    </row>
    <row r="28" spans="1:60" s="8" customFormat="1" outlineLevel="1" collapsed="1" x14ac:dyDescent="0.25">
      <c r="A28" s="1">
        <v>99</v>
      </c>
      <c r="B28" s="2" t="s">
        <v>53</v>
      </c>
      <c r="C28" s="3" t="s">
        <v>54</v>
      </c>
      <c r="D28" s="4" t="s">
        <v>2</v>
      </c>
      <c r="E28" s="5">
        <v>700</v>
      </c>
      <c r="F28" s="6">
        <f t="shared" si="8"/>
        <v>47.6</v>
      </c>
      <c r="G28" s="6">
        <f>F28*E28</f>
        <v>33320</v>
      </c>
      <c r="H28" s="6">
        <v>22.23</v>
      </c>
      <c r="I28" s="6">
        <f>ROUND(E28*H28,2)</f>
        <v>15561</v>
      </c>
      <c r="J28" s="6">
        <v>25.37</v>
      </c>
      <c r="K28" s="6">
        <f>ROUND(E28*J28,2)</f>
        <v>17759</v>
      </c>
      <c r="L28" s="6">
        <v>15</v>
      </c>
      <c r="M28" s="6">
        <f>G28*(1+L28/100)</f>
        <v>38318</v>
      </c>
      <c r="N28" s="6">
        <v>2.1000000000000001E-4</v>
      </c>
      <c r="O28" s="6">
        <f>ROUND(E28*N28,2)</f>
        <v>0.15</v>
      </c>
      <c r="P28" s="6">
        <v>0</v>
      </c>
      <c r="Q28" s="6">
        <f>ROUND(E28*P28,2)</f>
        <v>0</v>
      </c>
      <c r="R28" s="6"/>
      <c r="S28" s="6" t="s">
        <v>46</v>
      </c>
      <c r="T28" s="6" t="s">
        <v>4</v>
      </c>
      <c r="U28" s="6">
        <v>0.05</v>
      </c>
      <c r="V28" s="6">
        <f>ROUND(E28*U28,2)</f>
        <v>35</v>
      </c>
      <c r="W28" s="6"/>
      <c r="X28" s="6" t="s">
        <v>5</v>
      </c>
      <c r="Y28" s="7"/>
      <c r="Z28" s="7"/>
      <c r="AA28" s="7"/>
      <c r="AB28" s="7"/>
      <c r="AC28" s="7"/>
      <c r="AD28" s="7"/>
      <c r="AE28" s="7"/>
      <c r="AF28" s="7"/>
      <c r="AG28" s="7" t="s">
        <v>6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8" customFormat="1" ht="22.5" outlineLevel="1" x14ac:dyDescent="0.25">
      <c r="A29" s="1">
        <v>100</v>
      </c>
      <c r="B29" s="2" t="s">
        <v>55</v>
      </c>
      <c r="C29" s="3" t="s">
        <v>56</v>
      </c>
      <c r="D29" s="4" t="s">
        <v>2</v>
      </c>
      <c r="E29" s="5">
        <v>850</v>
      </c>
      <c r="F29" s="6">
        <f t="shared" si="8"/>
        <v>643</v>
      </c>
      <c r="G29" s="6">
        <f>F29*E29</f>
        <v>546550</v>
      </c>
      <c r="H29" s="6">
        <v>79.349999999999994</v>
      </c>
      <c r="I29" s="6">
        <f>ROUND(E29*H29,2)</f>
        <v>67447.5</v>
      </c>
      <c r="J29" s="6">
        <v>563.65</v>
      </c>
      <c r="K29" s="6">
        <f>ROUND(E29*J29,2)</f>
        <v>479102.5</v>
      </c>
      <c r="L29" s="6">
        <v>15</v>
      </c>
      <c r="M29" s="6">
        <f>G29*(1+L29/100)</f>
        <v>628532.5</v>
      </c>
      <c r="N29" s="6">
        <v>4.8700000000000002E-3</v>
      </c>
      <c r="O29" s="6">
        <f>ROUND(E29*N29,2)</f>
        <v>4.1399999999999997</v>
      </c>
      <c r="P29" s="6">
        <v>0</v>
      </c>
      <c r="Q29" s="6">
        <f>ROUND(E29*P29,2)</f>
        <v>0</v>
      </c>
      <c r="R29" s="6"/>
      <c r="S29" s="6" t="s">
        <v>46</v>
      </c>
      <c r="T29" s="6" t="s">
        <v>4</v>
      </c>
      <c r="U29" s="6">
        <v>1.1259999999999999</v>
      </c>
      <c r="V29" s="6">
        <f>ROUND(E29*U29,2)</f>
        <v>957.1</v>
      </c>
      <c r="W29" s="6"/>
      <c r="X29" s="6" t="s">
        <v>5</v>
      </c>
      <c r="Y29" s="7"/>
      <c r="Z29" s="7"/>
      <c r="AA29" s="7"/>
      <c r="AB29" s="7"/>
      <c r="AC29" s="7"/>
      <c r="AD29" s="7"/>
      <c r="AE29" s="7"/>
      <c r="AF29" s="7"/>
      <c r="AG29" s="7" t="s">
        <v>6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8" customFormat="1" outlineLevel="1" x14ac:dyDescent="0.25">
      <c r="A30" s="1">
        <v>101</v>
      </c>
      <c r="B30" s="2" t="s">
        <v>57</v>
      </c>
      <c r="C30" s="3" t="s">
        <v>58</v>
      </c>
      <c r="D30" s="4" t="s">
        <v>2</v>
      </c>
      <c r="E30" s="5">
        <v>550</v>
      </c>
      <c r="F30" s="6">
        <f t="shared" si="8"/>
        <v>49.6</v>
      </c>
      <c r="G30" s="6">
        <f>F30*E30</f>
        <v>27280</v>
      </c>
      <c r="H30" s="6">
        <v>0</v>
      </c>
      <c r="I30" s="6">
        <f>ROUND(E30*H30,2)</f>
        <v>0</v>
      </c>
      <c r="J30" s="6">
        <v>49.6</v>
      </c>
      <c r="K30" s="6">
        <f>ROUND(E30*J30,2)</f>
        <v>27280</v>
      </c>
      <c r="L30" s="6">
        <v>15</v>
      </c>
      <c r="M30" s="6">
        <f>G30*(1+L30/100)</f>
        <v>31371.999999999996</v>
      </c>
      <c r="N30" s="6">
        <v>0</v>
      </c>
      <c r="O30" s="6">
        <f>ROUND(E30*N30,2)</f>
        <v>0</v>
      </c>
      <c r="P30" s="6">
        <v>0</v>
      </c>
      <c r="Q30" s="6">
        <f>ROUND(E30*P30,2)</f>
        <v>0</v>
      </c>
      <c r="R30" s="6"/>
      <c r="S30" s="6" t="s">
        <v>46</v>
      </c>
      <c r="T30" s="6" t="s">
        <v>4</v>
      </c>
      <c r="U30" s="6">
        <v>0.1</v>
      </c>
      <c r="V30" s="6">
        <f>ROUND(E30*U30,2)</f>
        <v>55</v>
      </c>
      <c r="W30" s="6"/>
      <c r="X30" s="6" t="s">
        <v>5</v>
      </c>
      <c r="Y30" s="7"/>
      <c r="Z30" s="7"/>
      <c r="AA30" s="7"/>
      <c r="AB30" s="7"/>
      <c r="AC30" s="7"/>
      <c r="AD30" s="7"/>
      <c r="AE30" s="7"/>
      <c r="AF30" s="7"/>
      <c r="AG30" s="7" t="s">
        <v>6</v>
      </c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8" customFormat="1" outlineLevel="1" x14ac:dyDescent="0.25">
      <c r="A31" s="1">
        <v>102</v>
      </c>
      <c r="B31" s="2" t="s">
        <v>59</v>
      </c>
      <c r="C31" s="3" t="s">
        <v>68</v>
      </c>
      <c r="D31" s="4" t="s">
        <v>2</v>
      </c>
      <c r="E31" s="5">
        <v>650</v>
      </c>
      <c r="F31" s="6">
        <f t="shared" si="8"/>
        <v>881.5</v>
      </c>
      <c r="G31" s="6">
        <f>F31*E31</f>
        <v>572975</v>
      </c>
      <c r="H31" s="6">
        <v>381.5</v>
      </c>
      <c r="I31" s="6">
        <f>ROUND(E31*H31,2)</f>
        <v>247975</v>
      </c>
      <c r="J31" s="6">
        <v>500</v>
      </c>
      <c r="K31" s="6">
        <f>ROUND(E31*J31,2)</f>
        <v>325000</v>
      </c>
      <c r="L31" s="6">
        <v>15</v>
      </c>
      <c r="M31" s="6">
        <f>G31*(1+L31/100)</f>
        <v>658921.25</v>
      </c>
      <c r="N31" s="6">
        <v>1.2200000000000001E-2</v>
      </c>
      <c r="O31" s="6">
        <f>ROUND(E31*N31,2)</f>
        <v>7.93</v>
      </c>
      <c r="P31" s="6">
        <v>0</v>
      </c>
      <c r="Q31" s="6">
        <f>ROUND(E31*P31,2)</f>
        <v>0</v>
      </c>
      <c r="R31" s="6" t="s">
        <v>60</v>
      </c>
      <c r="S31" s="6" t="s">
        <v>46</v>
      </c>
      <c r="T31" s="6" t="s">
        <v>4</v>
      </c>
      <c r="U31" s="6">
        <v>0</v>
      </c>
      <c r="V31" s="6">
        <f>ROUND(E31*U31,2)</f>
        <v>0</v>
      </c>
      <c r="W31" s="6"/>
      <c r="X31" s="6" t="s">
        <v>61</v>
      </c>
      <c r="Y31" s="7"/>
      <c r="Z31" s="7"/>
      <c r="AA31" s="7"/>
      <c r="AB31" s="7"/>
      <c r="AC31" s="7"/>
      <c r="AD31" s="7"/>
      <c r="AE31" s="7"/>
      <c r="AF31" s="7"/>
      <c r="AG31" s="7" t="s">
        <v>62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8" customFormat="1" outlineLevel="1" collapsed="1" x14ac:dyDescent="0.25">
      <c r="A32" s="1">
        <v>103</v>
      </c>
      <c r="B32" s="2" t="s">
        <v>63</v>
      </c>
      <c r="C32" s="3" t="s">
        <v>64</v>
      </c>
      <c r="D32" s="4" t="s">
        <v>65</v>
      </c>
      <c r="E32" s="5">
        <v>780</v>
      </c>
      <c r="F32" s="6">
        <f t="shared" si="8"/>
        <v>4.3</v>
      </c>
      <c r="G32" s="6">
        <f>F32*E32</f>
        <v>3354</v>
      </c>
      <c r="H32" s="6">
        <v>0</v>
      </c>
      <c r="I32" s="6">
        <f>ROUND(E32*H32,2)</f>
        <v>0</v>
      </c>
      <c r="J32" s="6">
        <v>4.3</v>
      </c>
      <c r="K32" s="6">
        <f>ROUND(E32*J32,2)</f>
        <v>3354</v>
      </c>
      <c r="L32" s="6">
        <v>15</v>
      </c>
      <c r="M32" s="6">
        <f>G32*(1+L32/100)</f>
        <v>3857.1</v>
      </c>
      <c r="N32" s="6">
        <v>0</v>
      </c>
      <c r="O32" s="6">
        <f>ROUND(E32*N32,2)</f>
        <v>0</v>
      </c>
      <c r="P32" s="6">
        <v>0</v>
      </c>
      <c r="Q32" s="6">
        <f>ROUND(E32*P32,2)</f>
        <v>0</v>
      </c>
      <c r="R32" s="6"/>
      <c r="S32" s="6" t="s">
        <v>46</v>
      </c>
      <c r="T32" s="6" t="s">
        <v>4</v>
      </c>
      <c r="U32" s="6">
        <v>0</v>
      </c>
      <c r="V32" s="6">
        <f>ROUND(E32*U32,2)</f>
        <v>0</v>
      </c>
      <c r="W32" s="6"/>
      <c r="X32" s="6" t="s">
        <v>5</v>
      </c>
      <c r="Y32" s="7"/>
      <c r="Z32" s="7"/>
      <c r="AA32" s="7"/>
      <c r="AB32" s="7"/>
      <c r="AC32" s="7"/>
      <c r="AD32" s="7"/>
      <c r="AE32" s="7"/>
      <c r="AF32" s="7"/>
      <c r="AG32" s="7" t="s">
        <v>66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</dc:creator>
  <cp:lastModifiedBy>Olex</cp:lastModifiedBy>
  <dcterms:created xsi:type="dcterms:W3CDTF">2020-03-03T07:27:57Z</dcterms:created>
  <dcterms:modified xsi:type="dcterms:W3CDTF">2020-03-03T07:40:25Z</dcterms:modified>
</cp:coreProperties>
</file>