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orPC\Desktop\"/>
    </mc:Choice>
  </mc:AlternateContent>
  <bookViews>
    <workbookView xWindow="0" yWindow="0" windowWidth="16815" windowHeight="83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Rekapitulace!$G$14</definedName>
    <definedName name="Dodavka0">Položky!#REF!</definedName>
    <definedName name="HSV">Rekapitulace!$E$14</definedName>
    <definedName name="HSV0">Položky!#REF!</definedName>
    <definedName name="HZS">Rekapitulace!$I$14</definedName>
    <definedName name="HZS0">Položky!#REF!</definedName>
    <definedName name="JKSO">'Krycí list'!$F$4</definedName>
    <definedName name="MJ">'Krycí list'!$G$4</definedName>
    <definedName name="Mont">Rekapitulace!$H$14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Položky!$A$1:$G$79</definedName>
    <definedName name="_xlnm.Print_Area" localSheetId="1">Rekapitulace!$A$1:$I$20</definedName>
    <definedName name="PocetMJ">'Krycí list'!$G$7</definedName>
    <definedName name="Poznamka">'Krycí list'!$B$37</definedName>
    <definedName name="Projektant">'Krycí list'!$C$7</definedName>
    <definedName name="PSV">Rekapitulace!$F$14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Rekapitulace!$H$20</definedName>
    <definedName name="VRNKc">Rekapitulace!$E$19</definedName>
    <definedName name="VRNnazev">Rekapitulace!$A$19</definedName>
    <definedName name="VRNproc">Rekapitulace!$F$19</definedName>
    <definedName name="VRNzakl">Rekapitulace!$G$19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78" i="3" l="1"/>
  <c r="BD78" i="3"/>
  <c r="BC78" i="3"/>
  <c r="BB78" i="3"/>
  <c r="BA78" i="3"/>
  <c r="G78" i="3"/>
  <c r="BE77" i="3"/>
  <c r="BD77" i="3"/>
  <c r="BC77" i="3"/>
  <c r="BB77" i="3"/>
  <c r="BA77" i="3"/>
  <c r="G77" i="3"/>
  <c r="BE76" i="3"/>
  <c r="BD76" i="3"/>
  <c r="BC76" i="3"/>
  <c r="BB76" i="3"/>
  <c r="BA76" i="3"/>
  <c r="G76" i="3"/>
  <c r="BE75" i="3"/>
  <c r="BD75" i="3"/>
  <c r="BC75" i="3"/>
  <c r="BB75" i="3"/>
  <c r="BA75" i="3"/>
  <c r="G75" i="3"/>
  <c r="BE74" i="3"/>
  <c r="BD74" i="3"/>
  <c r="BC74" i="3"/>
  <c r="BB74" i="3"/>
  <c r="BA74" i="3"/>
  <c r="G74" i="3"/>
  <c r="BE73" i="3"/>
  <c r="BD73" i="3"/>
  <c r="BC73" i="3"/>
  <c r="BB73" i="3"/>
  <c r="BA73" i="3"/>
  <c r="G73" i="3"/>
  <c r="BE72" i="3"/>
  <c r="BE79" i="3" s="1"/>
  <c r="I13" i="2" s="1"/>
  <c r="BD72" i="3"/>
  <c r="BC72" i="3"/>
  <c r="BC79" i="3" s="1"/>
  <c r="G13" i="2" s="1"/>
  <c r="BB72" i="3"/>
  <c r="BA72" i="3"/>
  <c r="BA79" i="3" s="1"/>
  <c r="E13" i="2" s="1"/>
  <c r="G72" i="3"/>
  <c r="B13" i="2"/>
  <c r="A13" i="2"/>
  <c r="BD79" i="3"/>
  <c r="H13" i="2" s="1"/>
  <c r="BB79" i="3"/>
  <c r="F13" i="2" s="1"/>
  <c r="G79" i="3"/>
  <c r="C79" i="3"/>
  <c r="BE69" i="3"/>
  <c r="BD69" i="3"/>
  <c r="BC69" i="3"/>
  <c r="BB69" i="3"/>
  <c r="BA69" i="3"/>
  <c r="G69" i="3"/>
  <c r="BE68" i="3"/>
  <c r="BD68" i="3"/>
  <c r="BC68" i="3"/>
  <c r="BB68" i="3"/>
  <c r="BA68" i="3"/>
  <c r="G68" i="3"/>
  <c r="BE67" i="3"/>
  <c r="BD67" i="3"/>
  <c r="BC67" i="3"/>
  <c r="BB67" i="3"/>
  <c r="BB70" i="3" s="1"/>
  <c r="F12" i="2" s="1"/>
  <c r="BA67" i="3"/>
  <c r="G67" i="3"/>
  <c r="BE66" i="3"/>
  <c r="BD66" i="3"/>
  <c r="BC66" i="3"/>
  <c r="BB66" i="3"/>
  <c r="G66" i="3"/>
  <c r="BA66" i="3" s="1"/>
  <c r="BE65" i="3"/>
  <c r="BD65" i="3"/>
  <c r="BC65" i="3"/>
  <c r="BB65" i="3"/>
  <c r="G65" i="3"/>
  <c r="BA65" i="3" s="1"/>
  <c r="BE64" i="3"/>
  <c r="BD64" i="3"/>
  <c r="BC64" i="3"/>
  <c r="BB64" i="3"/>
  <c r="BA64" i="3"/>
  <c r="G64" i="3"/>
  <c r="BE63" i="3"/>
  <c r="BD63" i="3"/>
  <c r="BC63" i="3"/>
  <c r="BB63" i="3"/>
  <c r="BA63" i="3"/>
  <c r="G63" i="3"/>
  <c r="BE62" i="3"/>
  <c r="BD62" i="3"/>
  <c r="BC62" i="3"/>
  <c r="BB62" i="3"/>
  <c r="BA62" i="3"/>
  <c r="G62" i="3"/>
  <c r="BE61" i="3"/>
  <c r="BD61" i="3"/>
  <c r="BC61" i="3"/>
  <c r="BB61" i="3"/>
  <c r="BA61" i="3"/>
  <c r="G61" i="3"/>
  <c r="BE60" i="3"/>
  <c r="BE70" i="3" s="1"/>
  <c r="I12" i="2" s="1"/>
  <c r="BD60" i="3"/>
  <c r="BC60" i="3"/>
  <c r="BC70" i="3" s="1"/>
  <c r="G12" i="2" s="1"/>
  <c r="BB60" i="3"/>
  <c r="BA60" i="3"/>
  <c r="G60" i="3"/>
  <c r="B12" i="2"/>
  <c r="A12" i="2"/>
  <c r="C70" i="3"/>
  <c r="BE57" i="3"/>
  <c r="BD57" i="3"/>
  <c r="BC57" i="3"/>
  <c r="BB57" i="3"/>
  <c r="BA57" i="3"/>
  <c r="G57" i="3"/>
  <c r="BE56" i="3"/>
  <c r="BD56" i="3"/>
  <c r="BC56" i="3"/>
  <c r="BB56" i="3"/>
  <c r="G56" i="3"/>
  <c r="BA56" i="3" s="1"/>
  <c r="BE55" i="3"/>
  <c r="BD55" i="3"/>
  <c r="BC55" i="3"/>
  <c r="BB55" i="3"/>
  <c r="BA55" i="3"/>
  <c r="G55" i="3"/>
  <c r="BE54" i="3"/>
  <c r="BD54" i="3"/>
  <c r="BC54" i="3"/>
  <c r="BB54" i="3"/>
  <c r="G54" i="3"/>
  <c r="BA54" i="3" s="1"/>
  <c r="BE53" i="3"/>
  <c r="BD53" i="3"/>
  <c r="BC53" i="3"/>
  <c r="BB53" i="3"/>
  <c r="BA53" i="3"/>
  <c r="G53" i="3"/>
  <c r="BE52" i="3"/>
  <c r="BD52" i="3"/>
  <c r="BD58" i="3" s="1"/>
  <c r="H11" i="2" s="1"/>
  <c r="BC52" i="3"/>
  <c r="BC58" i="3" s="1"/>
  <c r="G11" i="2" s="1"/>
  <c r="BB52" i="3"/>
  <c r="G52" i="3"/>
  <c r="BA52" i="3" s="1"/>
  <c r="BE51" i="3"/>
  <c r="BE58" i="3" s="1"/>
  <c r="I11" i="2" s="1"/>
  <c r="BD51" i="3"/>
  <c r="BC51" i="3"/>
  <c r="BB51" i="3"/>
  <c r="BA51" i="3"/>
  <c r="BA58" i="3" s="1"/>
  <c r="E11" i="2" s="1"/>
  <c r="G51" i="3"/>
  <c r="B11" i="2"/>
  <c r="A11" i="2"/>
  <c r="BB58" i="3"/>
  <c r="F11" i="2" s="1"/>
  <c r="C58" i="3"/>
  <c r="BE48" i="3"/>
  <c r="BD48" i="3"/>
  <c r="BC48" i="3"/>
  <c r="BB48" i="3"/>
  <c r="BA48" i="3"/>
  <c r="G48" i="3"/>
  <c r="BE47" i="3"/>
  <c r="BD47" i="3"/>
  <c r="BC47" i="3"/>
  <c r="BB47" i="3"/>
  <c r="G47" i="3"/>
  <c r="BA47" i="3" s="1"/>
  <c r="BE46" i="3"/>
  <c r="BD46" i="3"/>
  <c r="BC46" i="3"/>
  <c r="BB46" i="3"/>
  <c r="BA46" i="3"/>
  <c r="G46" i="3"/>
  <c r="BE45" i="3"/>
  <c r="BD45" i="3"/>
  <c r="BC45" i="3"/>
  <c r="BB45" i="3"/>
  <c r="G45" i="3"/>
  <c r="BA45" i="3" s="1"/>
  <c r="BE44" i="3"/>
  <c r="BD44" i="3"/>
  <c r="BC44" i="3"/>
  <c r="BB44" i="3"/>
  <c r="BA44" i="3"/>
  <c r="G44" i="3"/>
  <c r="BE43" i="3"/>
  <c r="BD43" i="3"/>
  <c r="BC43" i="3"/>
  <c r="BB43" i="3"/>
  <c r="BB49" i="3" s="1"/>
  <c r="F10" i="2" s="1"/>
  <c r="G43" i="3"/>
  <c r="BA43" i="3" s="1"/>
  <c r="BE42" i="3"/>
  <c r="BD42" i="3"/>
  <c r="BC42" i="3"/>
  <c r="BB42" i="3"/>
  <c r="G42" i="3"/>
  <c r="BA42" i="3" s="1"/>
  <c r="BE41" i="3"/>
  <c r="BD41" i="3"/>
  <c r="BC41" i="3"/>
  <c r="BB41" i="3"/>
  <c r="G41" i="3"/>
  <c r="BA41" i="3" s="1"/>
  <c r="BE40" i="3"/>
  <c r="BD40" i="3"/>
  <c r="BC40" i="3"/>
  <c r="BB40" i="3"/>
  <c r="BA40" i="3"/>
  <c r="G40" i="3"/>
  <c r="BE39" i="3"/>
  <c r="BD39" i="3"/>
  <c r="BC39" i="3"/>
  <c r="BB39" i="3"/>
  <c r="G39" i="3"/>
  <c r="BA39" i="3" s="1"/>
  <c r="BE38" i="3"/>
  <c r="BD38" i="3"/>
  <c r="BC38" i="3"/>
  <c r="BB38" i="3"/>
  <c r="BA38" i="3"/>
  <c r="G38" i="3"/>
  <c r="BE37" i="3"/>
  <c r="BD37" i="3"/>
  <c r="BD49" i="3" s="1"/>
  <c r="H10" i="2" s="1"/>
  <c r="BC37" i="3"/>
  <c r="BC49" i="3" s="1"/>
  <c r="G10" i="2" s="1"/>
  <c r="BB37" i="3"/>
  <c r="G37" i="3"/>
  <c r="BA37" i="3" s="1"/>
  <c r="BE36" i="3"/>
  <c r="BD36" i="3"/>
  <c r="BC36" i="3"/>
  <c r="BB36" i="3"/>
  <c r="BA36" i="3"/>
  <c r="G36" i="3"/>
  <c r="B10" i="2"/>
  <c r="A10" i="2"/>
  <c r="C49" i="3"/>
  <c r="BE33" i="3"/>
  <c r="BD33" i="3"/>
  <c r="BC33" i="3"/>
  <c r="BB33" i="3"/>
  <c r="BA33" i="3"/>
  <c r="G33" i="3"/>
  <c r="BE32" i="3"/>
  <c r="BD32" i="3"/>
  <c r="BC32" i="3"/>
  <c r="BB32" i="3"/>
  <c r="G32" i="3"/>
  <c r="BA32" i="3" s="1"/>
  <c r="BE31" i="3"/>
  <c r="BD31" i="3"/>
  <c r="BC31" i="3"/>
  <c r="BB31" i="3"/>
  <c r="BA31" i="3"/>
  <c r="G31" i="3"/>
  <c r="BE30" i="3"/>
  <c r="BD30" i="3"/>
  <c r="BC30" i="3"/>
  <c r="BB30" i="3"/>
  <c r="G30" i="3"/>
  <c r="BA30" i="3" s="1"/>
  <c r="BE29" i="3"/>
  <c r="BD29" i="3"/>
  <c r="BC29" i="3"/>
  <c r="BB29" i="3"/>
  <c r="BA29" i="3"/>
  <c r="G29" i="3"/>
  <c r="BE28" i="3"/>
  <c r="BD28" i="3"/>
  <c r="BC28" i="3"/>
  <c r="BB28" i="3"/>
  <c r="G28" i="3"/>
  <c r="BA28" i="3" s="1"/>
  <c r="BE27" i="3"/>
  <c r="BE34" i="3" s="1"/>
  <c r="I9" i="2" s="1"/>
  <c r="BD27" i="3"/>
  <c r="BC27" i="3"/>
  <c r="BB27" i="3"/>
  <c r="BB34" i="3" s="1"/>
  <c r="F9" i="2" s="1"/>
  <c r="BA27" i="3"/>
  <c r="G27" i="3"/>
  <c r="BE26" i="3"/>
  <c r="BD26" i="3"/>
  <c r="BC26" i="3"/>
  <c r="BC34" i="3" s="1"/>
  <c r="G9" i="2" s="1"/>
  <c r="BB26" i="3"/>
  <c r="G26" i="3"/>
  <c r="BA26" i="3" s="1"/>
  <c r="B9" i="2"/>
  <c r="A9" i="2"/>
  <c r="BD34" i="3"/>
  <c r="H9" i="2" s="1"/>
  <c r="G34" i="3"/>
  <c r="C34" i="3"/>
  <c r="BE23" i="3"/>
  <c r="BD23" i="3"/>
  <c r="BC23" i="3"/>
  <c r="BB23" i="3"/>
  <c r="G23" i="3"/>
  <c r="BA23" i="3" s="1"/>
  <c r="BE22" i="3"/>
  <c r="BD22" i="3"/>
  <c r="BC22" i="3"/>
  <c r="BB22" i="3"/>
  <c r="BA22" i="3"/>
  <c r="G22" i="3"/>
  <c r="BE21" i="3"/>
  <c r="BD21" i="3"/>
  <c r="BC21" i="3"/>
  <c r="BB21" i="3"/>
  <c r="G21" i="3"/>
  <c r="BA21" i="3" s="1"/>
  <c r="BE20" i="3"/>
  <c r="BD20" i="3"/>
  <c r="BC20" i="3"/>
  <c r="BB20" i="3"/>
  <c r="BA20" i="3"/>
  <c r="G20" i="3"/>
  <c r="BE19" i="3"/>
  <c r="BD19" i="3"/>
  <c r="BC19" i="3"/>
  <c r="BB19" i="3"/>
  <c r="G19" i="3"/>
  <c r="BA19" i="3" s="1"/>
  <c r="BE18" i="3"/>
  <c r="BD18" i="3"/>
  <c r="BC18" i="3"/>
  <c r="BB18" i="3"/>
  <c r="BA18" i="3"/>
  <c r="G18" i="3"/>
  <c r="BE17" i="3"/>
  <c r="BD17" i="3"/>
  <c r="BC17" i="3"/>
  <c r="BB17" i="3"/>
  <c r="G17" i="3"/>
  <c r="BA17" i="3" s="1"/>
  <c r="BE16" i="3"/>
  <c r="BE24" i="3" s="1"/>
  <c r="I8" i="2" s="1"/>
  <c r="BD16" i="3"/>
  <c r="BC16" i="3"/>
  <c r="BB16" i="3"/>
  <c r="BA16" i="3"/>
  <c r="G16" i="3"/>
  <c r="BE15" i="3"/>
  <c r="BD15" i="3"/>
  <c r="BC15" i="3"/>
  <c r="BC24" i="3" s="1"/>
  <c r="G8" i="2" s="1"/>
  <c r="BB15" i="3"/>
  <c r="G15" i="3"/>
  <c r="BA15" i="3" s="1"/>
  <c r="B8" i="2"/>
  <c r="A8" i="2"/>
  <c r="BD24" i="3"/>
  <c r="H8" i="2" s="1"/>
  <c r="C24" i="3"/>
  <c r="BE12" i="3"/>
  <c r="BD12" i="3"/>
  <c r="BC12" i="3"/>
  <c r="BB12" i="3"/>
  <c r="G12" i="3"/>
  <c r="BA12" i="3" s="1"/>
  <c r="BE11" i="3"/>
  <c r="BD11" i="3"/>
  <c r="BC11" i="3"/>
  <c r="BB11" i="3"/>
  <c r="BA11" i="3"/>
  <c r="G11" i="3"/>
  <c r="BE10" i="3"/>
  <c r="BD10" i="3"/>
  <c r="BC10" i="3"/>
  <c r="BB10" i="3"/>
  <c r="G10" i="3"/>
  <c r="BA10" i="3" s="1"/>
  <c r="BE9" i="3"/>
  <c r="BE13" i="3" s="1"/>
  <c r="I7" i="2" s="1"/>
  <c r="BD9" i="3"/>
  <c r="BC9" i="3"/>
  <c r="BB9" i="3"/>
  <c r="BB13" i="3" s="1"/>
  <c r="F7" i="2" s="1"/>
  <c r="BA9" i="3"/>
  <c r="G9" i="3"/>
  <c r="BE8" i="3"/>
  <c r="BD8" i="3"/>
  <c r="BC8" i="3"/>
  <c r="BC13" i="3" s="1"/>
  <c r="G7" i="2" s="1"/>
  <c r="BB8" i="3"/>
  <c r="G8" i="3"/>
  <c r="BA8" i="3" s="1"/>
  <c r="B7" i="2"/>
  <c r="A7" i="2"/>
  <c r="BD13" i="3"/>
  <c r="H7" i="2" s="1"/>
  <c r="G13" i="3"/>
  <c r="C13" i="3"/>
  <c r="C4" i="3"/>
  <c r="F3" i="3"/>
  <c r="C3" i="3"/>
  <c r="H20" i="2"/>
  <c r="G19" i="2"/>
  <c r="I19" i="2" s="1"/>
  <c r="C2" i="2"/>
  <c r="C1" i="2"/>
  <c r="F33" i="1"/>
  <c r="F31" i="1"/>
  <c r="F34" i="1" s="1"/>
  <c r="G22" i="1"/>
  <c r="G21" i="1"/>
  <c r="G8" i="1"/>
  <c r="BD70" i="3" l="1"/>
  <c r="H12" i="2" s="1"/>
  <c r="BA70" i="3"/>
  <c r="E12" i="2" s="1"/>
  <c r="G70" i="3"/>
  <c r="BA49" i="3"/>
  <c r="E10" i="2" s="1"/>
  <c r="BE49" i="3"/>
  <c r="I10" i="2" s="1"/>
  <c r="I14" i="2" s="1"/>
  <c r="C20" i="1" s="1"/>
  <c r="G24" i="3"/>
  <c r="BB24" i="3"/>
  <c r="F8" i="2" s="1"/>
  <c r="F14" i="2" s="1"/>
  <c r="C17" i="1" s="1"/>
  <c r="BA13" i="3"/>
  <c r="E7" i="2" s="1"/>
  <c r="BA24" i="3"/>
  <c r="E8" i="2" s="1"/>
  <c r="H14" i="2"/>
  <c r="C15" i="1" s="1"/>
  <c r="G14" i="2"/>
  <c r="C14" i="1" s="1"/>
  <c r="BA34" i="3"/>
  <c r="E9" i="2" s="1"/>
  <c r="G49" i="3"/>
  <c r="G58" i="3"/>
  <c r="E14" i="2" l="1"/>
  <c r="C16" i="1" s="1"/>
  <c r="C18" i="1" s="1"/>
  <c r="C21" i="1" s="1"/>
  <c r="C22" i="1" s="1"/>
</calcChain>
</file>

<file path=xl/sharedStrings.xml><?xml version="1.0" encoding="utf-8"?>
<sst xmlns="http://schemas.openxmlformats.org/spreadsheetml/2006/main" count="298" uniqueCount="172">
  <si>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</si>
  <si>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</si>
  <si>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</si>
  <si>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</si>
  <si>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</si>
  <si>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</si>
  <si>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</si>
  <si>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</si>
  <si>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</si>
  <si>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</si>
  <si>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</si>
  <si>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</si>
  <si>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</si>
  <si>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</si>
  <si>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</si>
  <si>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</si>
  <si>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</si>
  <si>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</si>
  <si>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</si>
  <si>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</si>
  <si>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</si>
  <si>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</si>
  <si>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</si>
  <si>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</si>
  <si>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</si>
  <si>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</si>
  <si>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</si>
  <si>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</si>
  <si>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</si>
  <si>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</si>
  <si>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</si>
  <si>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</si>
  <si>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</si>
  <si>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</si>
  <si>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</si>
  <si>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</si>
  <si>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</si>
  <si>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</si>
  <si>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</si>
  <si>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</si>
  <si>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</si>
  <si>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</si>
  <si>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</si>
  <si>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</si>
  <si>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</si>
  <si>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</si>
  <si>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</si>
  <si>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</si>
  <si>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</si>
  <si>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</si>
  <si>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</si>
  <si>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</si>
  <si>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</si>
  <si>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</si>
  <si>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</si>
  <si>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</si>
  <si>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</si>
  <si>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</si>
  <si>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</si>
  <si>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</si>
  <si>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</si>
  <si>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</si>
  <si>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</si>
  <si>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</si>
  <si>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</si>
  <si>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</si>
  <si>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</si>
  <si>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</si>
  <si>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</si>
  <si>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kancelář - práce</t>
  </si>
  <si>
    <t xml:space="preserve">hrubá omítka+špric </t>
  </si>
  <si>
    <t>m2</t>
  </si>
  <si>
    <t>2</t>
  </si>
  <si>
    <t xml:space="preserve">penetrování omítek </t>
  </si>
  <si>
    <t>3</t>
  </si>
  <si>
    <t xml:space="preserve">perlinka + lepidlo </t>
  </si>
  <si>
    <t>4</t>
  </si>
  <si>
    <t xml:space="preserve">jemná omítka </t>
  </si>
  <si>
    <t>5</t>
  </si>
  <si>
    <t xml:space="preserve">obkládání </t>
  </si>
  <si>
    <t>materiál-kancelář</t>
  </si>
  <si>
    <t>6</t>
  </si>
  <si>
    <t xml:space="preserve">penetrace hloubková </t>
  </si>
  <si>
    <t>l</t>
  </si>
  <si>
    <t>7</t>
  </si>
  <si>
    <t xml:space="preserve">leppidlo sterkové weber 700 </t>
  </si>
  <si>
    <t>8</t>
  </si>
  <si>
    <t xml:space="preserve">perlinka vertex 131 </t>
  </si>
  <si>
    <t>9</t>
  </si>
  <si>
    <t xml:space="preserve">flexi lepidlo na obklady weber </t>
  </si>
  <si>
    <t>10</t>
  </si>
  <si>
    <t xml:space="preserve">obklad bílý 15*15 </t>
  </si>
  <si>
    <t>11</t>
  </si>
  <si>
    <t xml:space="preserve">spárovací hmota </t>
  </si>
  <si>
    <t>kg</t>
  </si>
  <si>
    <t>12</t>
  </si>
  <si>
    <t xml:space="preserve">silikon </t>
  </si>
  <si>
    <t>13</t>
  </si>
  <si>
    <t xml:space="preserve">salith p2 </t>
  </si>
  <si>
    <t>14</t>
  </si>
  <si>
    <t xml:space="preserve">obklad modrý 15*15 </t>
  </si>
  <si>
    <t>koupelna - práce</t>
  </si>
  <si>
    <t>15</t>
  </si>
  <si>
    <t>18</t>
  </si>
  <si>
    <t xml:space="preserve">hrubá omítka + špric </t>
  </si>
  <si>
    <t>16</t>
  </si>
  <si>
    <t>20</t>
  </si>
  <si>
    <t>21</t>
  </si>
  <si>
    <t xml:space="preserve">pokládka dlažby </t>
  </si>
  <si>
    <t>17</t>
  </si>
  <si>
    <t xml:space="preserve">lepidlo + perlinka </t>
  </si>
  <si>
    <t>35</t>
  </si>
  <si>
    <t xml:space="preserve">natahování hydroizolace </t>
  </si>
  <si>
    <t>19</t>
  </si>
  <si>
    <t xml:space="preserve">beton potěr </t>
  </si>
  <si>
    <t>koupena - materiál</t>
  </si>
  <si>
    <t>22</t>
  </si>
  <si>
    <t xml:space="preserve">lepidlo sterkové weber </t>
  </si>
  <si>
    <t>23</t>
  </si>
  <si>
    <t xml:space="preserve">penetrace hloubková weber </t>
  </si>
  <si>
    <t>24</t>
  </si>
  <si>
    <t>25</t>
  </si>
  <si>
    <t>26</t>
  </si>
  <si>
    <t>27</t>
  </si>
  <si>
    <t>28</t>
  </si>
  <si>
    <t>29</t>
  </si>
  <si>
    <t xml:space="preserve">dlažba kréta 30*30 </t>
  </si>
  <si>
    <t>30</t>
  </si>
  <si>
    <t>31</t>
  </si>
  <si>
    <t xml:space="preserve">hydroizolace 5 kg </t>
  </si>
  <si>
    <t>32</t>
  </si>
  <si>
    <t xml:space="preserve">páska rohová </t>
  </si>
  <si>
    <t>bal</t>
  </si>
  <si>
    <t>33</t>
  </si>
  <si>
    <t xml:space="preserve">beton - potěr </t>
  </si>
  <si>
    <t>34</t>
  </si>
  <si>
    <t xml:space="preserve">perlinka wertex 131 </t>
  </si>
  <si>
    <t>wc1 - práce</t>
  </si>
  <si>
    <t>36</t>
  </si>
  <si>
    <t>37</t>
  </si>
  <si>
    <t>38</t>
  </si>
  <si>
    <t>39</t>
  </si>
  <si>
    <t>40</t>
  </si>
  <si>
    <t xml:space="preserve">obklad </t>
  </si>
  <si>
    <t>41</t>
  </si>
  <si>
    <t>42</t>
  </si>
  <si>
    <t xml:space="preserve">betonování odpadů </t>
  </si>
  <si>
    <t>wc1 - materiál</t>
  </si>
  <si>
    <t>43</t>
  </si>
  <si>
    <t>44</t>
  </si>
  <si>
    <t xml:space="preserve">lepidlo sterkove weber </t>
  </si>
  <si>
    <t>45</t>
  </si>
  <si>
    <t>46</t>
  </si>
  <si>
    <t xml:space="preserve">flexi lepidlo na obklady </t>
  </si>
  <si>
    <t>47</t>
  </si>
  <si>
    <t>48</t>
  </si>
  <si>
    <t>49</t>
  </si>
  <si>
    <t>50</t>
  </si>
  <si>
    <t>51</t>
  </si>
  <si>
    <t>52</t>
  </si>
  <si>
    <t>wc2 - práce</t>
  </si>
  <si>
    <t>53</t>
  </si>
  <si>
    <t xml:space="preserve">pentrování omítek </t>
  </si>
  <si>
    <t>54</t>
  </si>
  <si>
    <t>56</t>
  </si>
  <si>
    <t>57</t>
  </si>
  <si>
    <t>55</t>
  </si>
  <si>
    <t>58</t>
  </si>
  <si>
    <t>59</t>
  </si>
  <si>
    <t>DOPLNIT!!!!</t>
  </si>
  <si>
    <t>rekonstrukce prodejny</t>
  </si>
  <si>
    <t>DOPLNIT!!!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</si>
</sst>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3" fillId="0" borderId="48" xfId="1" applyFont="1" applyFill="1" applyBorder="1"/>
    <xf numFmtId="0" fontId="9" fillId="0" borderId="48" xfId="1" applyFill="1" applyBorder="1"/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25" workbookViewId="0">
      <selection activeCell="D24" sqref="D2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/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170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57" x14ac:dyDescent="0.2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57" x14ac:dyDescent="0.2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x14ac:dyDescent="0.2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57" x14ac:dyDescent="0.2">
      <c r="A11" s="30"/>
      <c r="B11" s="11"/>
      <c r="C11" s="11"/>
      <c r="D11" s="11"/>
      <c r="E11" s="33" t="s">
        <v>169</v>
      </c>
      <c r="F11" s="34"/>
      <c r="G11" s="35"/>
    </row>
    <row r="12" spans="1:57" ht="28.5" customHeight="1" thickBot="1" x14ac:dyDescent="0.25">
      <c r="A12" s="36" t="s">
        <v>16</v>
      </c>
      <c r="B12" s="37"/>
      <c r="C12" s="37"/>
      <c r="D12" s="37"/>
      <c r="E12" s="38"/>
      <c r="F12" s="38"/>
      <c r="G12" s="39"/>
    </row>
    <row r="13" spans="1:57" ht="17.25" customHeight="1" thickBot="1" x14ac:dyDescent="0.25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57" ht="15.95" customHeight="1" x14ac:dyDescent="0.2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57" ht="15.95" customHeight="1" x14ac:dyDescent="0.2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57" ht="15.95" customHeight="1" x14ac:dyDescent="0.2">
      <c r="A16" s="45" t="s">
        <v>22</v>
      </c>
      <c r="B16" s="46" t="s">
        <v>23</v>
      </c>
      <c r="C16" s="47">
        <f>HSV</f>
        <v>15500</v>
      </c>
      <c r="D16" s="26"/>
      <c r="E16" s="51"/>
      <c r="F16" s="52"/>
      <c r="G16" s="47"/>
    </row>
    <row r="17" spans="1:7" ht="15.95" customHeight="1" x14ac:dyDescent="0.2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 x14ac:dyDescent="0.2">
      <c r="A18" s="54" t="s">
        <v>26</v>
      </c>
      <c r="B18" s="46"/>
      <c r="C18" s="47">
        <f>SUM(C14:C17)</f>
        <v>15500</v>
      </c>
      <c r="D18" s="55"/>
      <c r="E18" s="51"/>
      <c r="F18" s="52"/>
      <c r="G18" s="47"/>
    </row>
    <row r="19" spans="1:7" ht="15.95" customHeight="1" x14ac:dyDescent="0.2">
      <c r="A19" s="54"/>
      <c r="B19" s="46"/>
      <c r="C19" s="47"/>
      <c r="D19" s="26"/>
      <c r="E19" s="51"/>
      <c r="F19" s="52"/>
      <c r="G19" s="47"/>
    </row>
    <row r="20" spans="1:7" ht="15.95" customHeight="1" x14ac:dyDescent="0.2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 x14ac:dyDescent="0.2">
      <c r="A21" s="30" t="s">
        <v>28</v>
      </c>
      <c r="B21" s="11"/>
      <c r="C21" s="47">
        <f>C18+C20</f>
        <v>15500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 x14ac:dyDescent="0.25">
      <c r="A22" s="26" t="s">
        <v>30</v>
      </c>
      <c r="B22" s="27"/>
      <c r="C22" s="56">
        <f>C21+G22</f>
        <v>15500</v>
      </c>
      <c r="D22" s="57" t="s">
        <v>31</v>
      </c>
      <c r="E22" s="58"/>
      <c r="F22" s="59"/>
      <c r="G22" s="47">
        <f>VRN</f>
        <v>0</v>
      </c>
    </row>
    <row r="23" spans="1:7" x14ac:dyDescent="0.2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 t="s">
        <v>171</v>
      </c>
      <c r="E24" s="16" t="s">
        <v>35</v>
      </c>
      <c r="F24" s="15"/>
      <c r="G24" s="17"/>
    </row>
    <row r="25" spans="1:7" x14ac:dyDescent="0.2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x14ac:dyDescent="0.2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x14ac:dyDescent="0.2">
      <c r="A27" s="30"/>
      <c r="B27" s="11"/>
      <c r="C27" s="31"/>
      <c r="D27" s="11"/>
      <c r="E27" s="31"/>
      <c r="F27" s="11"/>
      <c r="G27" s="12"/>
    </row>
    <row r="28" spans="1:7" ht="97.5" customHeight="1" x14ac:dyDescent="0.2">
      <c r="A28" s="30"/>
      <c r="B28" s="11"/>
      <c r="C28" s="31"/>
      <c r="D28" s="11"/>
      <c r="E28" s="31"/>
      <c r="F28" s="11"/>
      <c r="G28" s="12"/>
    </row>
    <row r="29" spans="1:7" x14ac:dyDescent="0.2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x14ac:dyDescent="0.2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x14ac:dyDescent="0.2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x14ac:dyDescent="0.2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8" x14ac:dyDescent="0.2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8" s="71" customFormat="1" ht="19.5" customHeight="1" thickBot="1" x14ac:dyDescent="0.3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x14ac:dyDescent="0.2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 x14ac:dyDescent="0.2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 x14ac:dyDescent="0.2">
      <c r="A38" s="74"/>
      <c r="B38" s="73"/>
      <c r="C38" s="73"/>
      <c r="D38" s="73"/>
      <c r="E38" s="73"/>
      <c r="F38" s="73"/>
      <c r="G38" s="73"/>
      <c r="H38" t="s">
        <v>4</v>
      </c>
    </row>
    <row r="39" spans="1:8" x14ac:dyDescent="0.2">
      <c r="A39" s="74"/>
      <c r="B39" s="73"/>
      <c r="C39" s="73"/>
      <c r="D39" s="73"/>
      <c r="E39" s="73"/>
      <c r="F39" s="73"/>
      <c r="G39" s="73"/>
      <c r="H39" t="s">
        <v>4</v>
      </c>
    </row>
    <row r="40" spans="1:8" x14ac:dyDescent="0.2">
      <c r="A40" s="74"/>
      <c r="B40" s="73"/>
      <c r="C40" s="73"/>
      <c r="D40" s="73"/>
      <c r="E40" s="73"/>
      <c r="F40" s="73"/>
      <c r="G40" s="73"/>
      <c r="H40" t="s">
        <v>4</v>
      </c>
    </row>
    <row r="41" spans="1:8" x14ac:dyDescent="0.2">
      <c r="A41" s="74"/>
      <c r="B41" s="73"/>
      <c r="C41" s="73"/>
      <c r="D41" s="73"/>
      <c r="E41" s="73"/>
      <c r="F41" s="73"/>
      <c r="G41" s="73"/>
      <c r="H41" t="s">
        <v>4</v>
      </c>
    </row>
    <row r="42" spans="1:8" x14ac:dyDescent="0.2">
      <c r="A42" s="74"/>
      <c r="B42" s="73"/>
      <c r="C42" s="73"/>
      <c r="D42" s="73"/>
      <c r="E42" s="73"/>
      <c r="F42" s="73"/>
      <c r="G42" s="73"/>
      <c r="H42" t="s">
        <v>4</v>
      </c>
    </row>
    <row r="43" spans="1:8" x14ac:dyDescent="0.2">
      <c r="A43" s="74"/>
      <c r="B43" s="73"/>
      <c r="C43" s="73"/>
      <c r="D43" s="73"/>
      <c r="E43" s="73"/>
      <c r="F43" s="73"/>
      <c r="G43" s="73"/>
      <c r="H43" t="s">
        <v>4</v>
      </c>
    </row>
    <row r="44" spans="1:8" x14ac:dyDescent="0.2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 x14ac:dyDescent="0.2">
      <c r="A45" s="74"/>
      <c r="B45" s="73"/>
      <c r="C45" s="73"/>
      <c r="D45" s="73"/>
      <c r="E45" s="73"/>
      <c r="F45" s="73"/>
      <c r="G45" s="73"/>
      <c r="H45" t="s">
        <v>4</v>
      </c>
    </row>
    <row r="46" spans="1:8" x14ac:dyDescent="0.2">
      <c r="B46" s="75"/>
      <c r="C46" s="75"/>
      <c r="D46" s="75"/>
      <c r="E46" s="75"/>
      <c r="F46" s="75"/>
      <c r="G46" s="75"/>
    </row>
    <row r="47" spans="1:8" x14ac:dyDescent="0.2">
      <c r="B47" s="75"/>
      <c r="C47" s="75"/>
      <c r="D47" s="75"/>
      <c r="E47" s="75"/>
      <c r="F47" s="75"/>
      <c r="G47" s="75"/>
    </row>
    <row r="48" spans="1:8" x14ac:dyDescent="0.2">
      <c r="B48" s="75"/>
      <c r="C48" s="75"/>
      <c r="D48" s="75"/>
      <c r="E48" s="75"/>
      <c r="F48" s="75"/>
      <c r="G48" s="75"/>
    </row>
    <row r="49" spans="2:7" x14ac:dyDescent="0.2">
      <c r="B49" s="75"/>
      <c r="C49" s="75"/>
      <c r="D49" s="75"/>
      <c r="E49" s="75"/>
      <c r="F49" s="75"/>
      <c r="G49" s="75"/>
    </row>
    <row r="50" spans="2:7" x14ac:dyDescent="0.2">
      <c r="B50" s="75"/>
      <c r="C50" s="75"/>
      <c r="D50" s="75"/>
      <c r="E50" s="75"/>
      <c r="F50" s="75"/>
      <c r="G50" s="75"/>
    </row>
    <row r="51" spans="2:7" x14ac:dyDescent="0.2">
      <c r="B51" s="75"/>
      <c r="C51" s="75"/>
      <c r="D51" s="75"/>
      <c r="E51" s="75"/>
      <c r="F51" s="75"/>
      <c r="G51" s="75"/>
    </row>
    <row r="52" spans="2:7" x14ac:dyDescent="0.2">
      <c r="B52" s="75"/>
      <c r="C52" s="75"/>
      <c r="D52" s="75"/>
      <c r="E52" s="75"/>
      <c r="F52" s="75"/>
      <c r="G52" s="75"/>
    </row>
    <row r="53" spans="2:7" x14ac:dyDescent="0.2">
      <c r="B53" s="75"/>
      <c r="C53" s="75"/>
      <c r="D53" s="75"/>
      <c r="E53" s="75"/>
      <c r="F53" s="75"/>
      <c r="G53" s="75"/>
    </row>
    <row r="54" spans="2:7" x14ac:dyDescent="0.2">
      <c r="B54" s="75"/>
      <c r="C54" s="75"/>
      <c r="D54" s="75"/>
      <c r="E54" s="75"/>
      <c r="F54" s="75"/>
      <c r="G54" s="75"/>
    </row>
    <row r="55" spans="2:7" x14ac:dyDescent="0.2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1"/>
  <sheetViews>
    <sheetView workbookViewId="0">
      <selection activeCell="A19" sqref="A19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76" t="s">
        <v>5</v>
      </c>
      <c r="B1" s="77"/>
      <c r="C1" s="78" t="str">
        <f>CONCATENATE(cislostavby," ",nazevstavby)</f>
        <v xml:space="preserve"> rekonstrukce prodejny</v>
      </c>
      <c r="D1" s="79"/>
      <c r="E1" s="80"/>
      <c r="F1" s="79"/>
      <c r="G1" s="81"/>
      <c r="H1" s="82"/>
      <c r="I1" s="83"/>
    </row>
    <row r="2" spans="1:57" ht="13.5" thickBot="1" x14ac:dyDescent="0.25">
      <c r="A2" s="84" t="s">
        <v>1</v>
      </c>
      <c r="B2" s="85"/>
      <c r="C2" s="86" t="str">
        <f>CONCATENATE(cisloobjektu," ",nazevobjektu)</f>
        <v xml:space="preserve"> </v>
      </c>
      <c r="D2" s="87"/>
      <c r="E2" s="88"/>
      <c r="F2" s="87"/>
      <c r="G2" s="89"/>
      <c r="H2" s="89"/>
      <c r="I2" s="90"/>
    </row>
    <row r="3" spans="1:57" ht="13.5" thickTop="1" x14ac:dyDescent="0.2">
      <c r="F3" s="11"/>
    </row>
    <row r="4" spans="1:57" ht="19.5" customHeight="1" x14ac:dyDescent="0.25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57" s="11" customFormat="1" x14ac:dyDescent="0.2">
      <c r="A7" s="193" t="str">
        <f>Položky!B7</f>
        <v>1</v>
      </c>
      <c r="B7" s="99" t="str">
        <f>Položky!C7</f>
        <v>kancelář - práce</v>
      </c>
      <c r="C7" s="100"/>
      <c r="D7" s="101"/>
      <c r="E7" s="194">
        <f>Položky!BA13</f>
        <v>0</v>
      </c>
      <c r="F7" s="195">
        <f>Položky!BB13</f>
        <v>0</v>
      </c>
      <c r="G7" s="195">
        <f>Položky!BC13</f>
        <v>0</v>
      </c>
      <c r="H7" s="195">
        <f>Položky!BD13</f>
        <v>0</v>
      </c>
      <c r="I7" s="196">
        <f>Položky!BE13</f>
        <v>0</v>
      </c>
    </row>
    <row r="8" spans="1:57" s="11" customFormat="1" x14ac:dyDescent="0.2">
      <c r="A8" s="193" t="str">
        <f>Položky!B14</f>
        <v>2</v>
      </c>
      <c r="B8" s="99" t="str">
        <f>Položky!C14</f>
        <v>materiál-kancelář</v>
      </c>
      <c r="C8" s="100"/>
      <c r="D8" s="101"/>
      <c r="E8" s="194">
        <f>Položky!BA24</f>
        <v>1250</v>
      </c>
      <c r="F8" s="195">
        <f>Položky!BB24</f>
        <v>0</v>
      </c>
      <c r="G8" s="195">
        <f>Položky!BC24</f>
        <v>0</v>
      </c>
      <c r="H8" s="195">
        <f>Položky!BD24</f>
        <v>0</v>
      </c>
      <c r="I8" s="196">
        <f>Položky!BE24</f>
        <v>0</v>
      </c>
    </row>
    <row r="9" spans="1:57" s="11" customFormat="1" x14ac:dyDescent="0.2">
      <c r="A9" s="193" t="str">
        <f>Položky!B25</f>
        <v>3</v>
      </c>
      <c r="B9" s="99" t="str">
        <f>Položky!C25</f>
        <v>koupelna - práce</v>
      </c>
      <c r="C9" s="100"/>
      <c r="D9" s="101"/>
      <c r="E9" s="194">
        <f>Položky!BA34</f>
        <v>0</v>
      </c>
      <c r="F9" s="195">
        <f>Položky!BB34</f>
        <v>0</v>
      </c>
      <c r="G9" s="195">
        <f>Položky!BC34</f>
        <v>0</v>
      </c>
      <c r="H9" s="195">
        <f>Položky!BD34</f>
        <v>0</v>
      </c>
      <c r="I9" s="196">
        <f>Položky!BE34</f>
        <v>0</v>
      </c>
    </row>
    <row r="10" spans="1:57" s="11" customFormat="1" x14ac:dyDescent="0.2">
      <c r="A10" s="193" t="str">
        <f>Položky!B35</f>
        <v>4</v>
      </c>
      <c r="B10" s="99" t="str">
        <f>Položky!C35</f>
        <v>koupena - materiál</v>
      </c>
      <c r="C10" s="100"/>
      <c r="D10" s="101"/>
      <c r="E10" s="194">
        <f>Položky!BA49</f>
        <v>8500</v>
      </c>
      <c r="F10" s="195">
        <f>Položky!BB49</f>
        <v>0</v>
      </c>
      <c r="G10" s="195">
        <f>Položky!BC49</f>
        <v>0</v>
      </c>
      <c r="H10" s="195">
        <f>Položky!BD49</f>
        <v>0</v>
      </c>
      <c r="I10" s="196">
        <f>Položky!BE49</f>
        <v>0</v>
      </c>
    </row>
    <row r="11" spans="1:57" s="11" customFormat="1" x14ac:dyDescent="0.2">
      <c r="A11" s="193" t="str">
        <f>Položky!B50</f>
        <v>5</v>
      </c>
      <c r="B11" s="99" t="str">
        <f>Položky!C50</f>
        <v>wc1 - práce</v>
      </c>
      <c r="C11" s="100"/>
      <c r="D11" s="101"/>
      <c r="E11" s="194">
        <f>Položky!BA58</f>
        <v>0</v>
      </c>
      <c r="F11" s="195">
        <f>Položky!BB58</f>
        <v>0</v>
      </c>
      <c r="G11" s="195">
        <f>Položky!BC58</f>
        <v>0</v>
      </c>
      <c r="H11" s="195">
        <f>Položky!BD58</f>
        <v>0</v>
      </c>
      <c r="I11" s="196">
        <f>Položky!BE58</f>
        <v>0</v>
      </c>
    </row>
    <row r="12" spans="1:57" s="11" customFormat="1" x14ac:dyDescent="0.2">
      <c r="A12" s="193" t="str">
        <f>Položky!B59</f>
        <v>6</v>
      </c>
      <c r="B12" s="99" t="str">
        <f>Položky!C59</f>
        <v>wc1 - materiál</v>
      </c>
      <c r="C12" s="100"/>
      <c r="D12" s="101"/>
      <c r="E12" s="194">
        <f>Položky!BA70</f>
        <v>5750</v>
      </c>
      <c r="F12" s="195">
        <f>Položky!BB70</f>
        <v>0</v>
      </c>
      <c r="G12" s="195">
        <f>Položky!BC70</f>
        <v>0</v>
      </c>
      <c r="H12" s="195">
        <f>Položky!BD70</f>
        <v>0</v>
      </c>
      <c r="I12" s="196">
        <f>Položky!BE70</f>
        <v>0</v>
      </c>
    </row>
    <row r="13" spans="1:57" s="11" customFormat="1" ht="13.5" thickBot="1" x14ac:dyDescent="0.25">
      <c r="A13" s="193" t="str">
        <f>Položky!B71</f>
        <v>7</v>
      </c>
      <c r="B13" s="99" t="str">
        <f>Položky!C71</f>
        <v>wc2 - práce</v>
      </c>
      <c r="C13" s="100"/>
      <c r="D13" s="101"/>
      <c r="E13" s="194">
        <f>Položky!BA79</f>
        <v>0</v>
      </c>
      <c r="F13" s="195">
        <f>Položky!BB79</f>
        <v>0</v>
      </c>
      <c r="G13" s="195">
        <f>Položky!BC79</f>
        <v>0</v>
      </c>
      <c r="H13" s="195">
        <f>Položky!BD79</f>
        <v>0</v>
      </c>
      <c r="I13" s="196">
        <f>Položky!BE79</f>
        <v>0</v>
      </c>
    </row>
    <row r="14" spans="1:57" s="107" customFormat="1" ht="13.5" thickBot="1" x14ac:dyDescent="0.25">
      <c r="A14" s="102"/>
      <c r="B14" s="94" t="s">
        <v>50</v>
      </c>
      <c r="C14" s="94"/>
      <c r="D14" s="103"/>
      <c r="E14" s="104">
        <f>SUM(E7:E13)</f>
        <v>15500</v>
      </c>
      <c r="F14" s="105">
        <f>SUM(F7:F13)</f>
        <v>0</v>
      </c>
      <c r="G14" s="105">
        <f>SUM(G7:G13)</f>
        <v>0</v>
      </c>
      <c r="H14" s="105">
        <f>SUM(H7:H13)</f>
        <v>0</v>
      </c>
      <c r="I14" s="106">
        <f>SUM(I7:I13)</f>
        <v>0</v>
      </c>
    </row>
    <row r="15" spans="1:57" x14ac:dyDescent="0.2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57" ht="19.5" customHeight="1" x14ac:dyDescent="0.25">
      <c r="A16" s="108" t="s">
        <v>51</v>
      </c>
      <c r="B16" s="108"/>
      <c r="C16" s="108"/>
      <c r="D16" s="108"/>
      <c r="E16" s="108"/>
      <c r="F16" s="108"/>
      <c r="G16" s="109"/>
      <c r="H16" s="108"/>
      <c r="I16" s="108"/>
      <c r="BA16" s="32"/>
      <c r="BB16" s="32"/>
      <c r="BC16" s="32"/>
      <c r="BD16" s="32"/>
      <c r="BE16" s="32"/>
    </row>
    <row r="17" spans="1:53" ht="13.5" thickBot="1" x14ac:dyDescent="0.2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53" x14ac:dyDescent="0.2">
      <c r="A18" s="111" t="s">
        <v>52</v>
      </c>
      <c r="B18" s="112"/>
      <c r="C18" s="112"/>
      <c r="D18" s="113"/>
      <c r="E18" s="114" t="s">
        <v>53</v>
      </c>
      <c r="F18" s="115" t="s">
        <v>54</v>
      </c>
      <c r="G18" s="116" t="s">
        <v>55</v>
      </c>
      <c r="H18" s="117"/>
      <c r="I18" s="118" t="s">
        <v>53</v>
      </c>
    </row>
    <row r="19" spans="1:53" x14ac:dyDescent="0.2">
      <c r="A19" s="119"/>
      <c r="B19" s="120"/>
      <c r="C19" s="120"/>
      <c r="D19" s="121"/>
      <c r="E19" s="122"/>
      <c r="F19" s="123"/>
      <c r="G19" s="124">
        <f>CHOOSE(BA19+1,HSV+PSV,HSV+PSV+Mont,HSV+PSV+Dodavka+Mont,HSV,PSV,Mont,Dodavka,Mont+Dodavka,0)</f>
        <v>0</v>
      </c>
      <c r="H19" s="125"/>
      <c r="I19" s="126">
        <f>E19+F19*G19/100</f>
        <v>0</v>
      </c>
      <c r="BA19">
        <v>8</v>
      </c>
    </row>
    <row r="20" spans="1:53" ht="13.5" thickBot="1" x14ac:dyDescent="0.25">
      <c r="A20" s="127"/>
      <c r="B20" s="128" t="s">
        <v>56</v>
      </c>
      <c r="C20" s="129"/>
      <c r="D20" s="130"/>
      <c r="E20" s="131"/>
      <c r="F20" s="132"/>
      <c r="G20" s="132"/>
      <c r="H20" s="133">
        <f>SUM(H19:H19)</f>
        <v>0</v>
      </c>
      <c r="I20" s="134"/>
    </row>
    <row r="21" spans="1:53" x14ac:dyDescent="0.2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1:53" x14ac:dyDescent="0.2">
      <c r="B22" s="107"/>
      <c r="F22" s="135"/>
      <c r="G22" s="136"/>
      <c r="H22" s="136"/>
      <c r="I22" s="137"/>
    </row>
    <row r="23" spans="1:53" x14ac:dyDescent="0.2">
      <c r="F23" s="135"/>
      <c r="G23" s="136"/>
      <c r="H23" s="136"/>
      <c r="I23" s="137"/>
    </row>
    <row r="24" spans="1:53" x14ac:dyDescent="0.2">
      <c r="F24" s="135"/>
      <c r="G24" s="136"/>
      <c r="H24" s="136"/>
      <c r="I24" s="137"/>
    </row>
    <row r="25" spans="1:53" x14ac:dyDescent="0.2">
      <c r="F25" s="135"/>
      <c r="G25" s="136"/>
      <c r="H25" s="136"/>
      <c r="I25" s="137"/>
    </row>
    <row r="26" spans="1:53" x14ac:dyDescent="0.2">
      <c r="F26" s="135"/>
      <c r="G26" s="136"/>
      <c r="H26" s="136"/>
      <c r="I26" s="137"/>
    </row>
    <row r="27" spans="1:53" x14ac:dyDescent="0.2">
      <c r="F27" s="135"/>
      <c r="G27" s="136"/>
      <c r="H27" s="136"/>
      <c r="I27" s="137"/>
    </row>
    <row r="28" spans="1:53" x14ac:dyDescent="0.2">
      <c r="F28" s="135"/>
      <c r="G28" s="136"/>
      <c r="H28" s="136"/>
      <c r="I28" s="137"/>
    </row>
    <row r="29" spans="1:53" x14ac:dyDescent="0.2">
      <c r="F29" s="135"/>
      <c r="G29" s="136"/>
      <c r="H29" s="136"/>
      <c r="I29" s="137"/>
    </row>
    <row r="30" spans="1:53" x14ac:dyDescent="0.2">
      <c r="F30" s="135"/>
      <c r="G30" s="136"/>
      <c r="H30" s="136"/>
      <c r="I30" s="137"/>
    </row>
    <row r="31" spans="1:53" x14ac:dyDescent="0.2">
      <c r="F31" s="135"/>
      <c r="G31" s="136"/>
      <c r="H31" s="136"/>
      <c r="I31" s="137"/>
    </row>
    <row r="32" spans="1:53" x14ac:dyDescent="0.2">
      <c r="F32" s="135"/>
      <c r="G32" s="136"/>
      <c r="H32" s="136"/>
      <c r="I32" s="137"/>
    </row>
    <row r="33" spans="6:9" x14ac:dyDescent="0.2">
      <c r="F33" s="135"/>
      <c r="G33" s="136"/>
      <c r="H33" s="136"/>
      <c r="I33" s="137"/>
    </row>
    <row r="34" spans="6:9" x14ac:dyDescent="0.2">
      <c r="F34" s="135"/>
      <c r="G34" s="136"/>
      <c r="H34" s="136"/>
      <c r="I34" s="137"/>
    </row>
    <row r="35" spans="6:9" x14ac:dyDescent="0.2">
      <c r="F35" s="135"/>
      <c r="G35" s="136"/>
      <c r="H35" s="136"/>
      <c r="I35" s="137"/>
    </row>
    <row r="36" spans="6:9" x14ac:dyDescent="0.2">
      <c r="F36" s="135"/>
      <c r="G36" s="136"/>
      <c r="H36" s="136"/>
      <c r="I36" s="137"/>
    </row>
    <row r="37" spans="6:9" x14ac:dyDescent="0.2">
      <c r="F37" s="135"/>
      <c r="G37" s="136"/>
      <c r="H37" s="136"/>
      <c r="I37" s="137"/>
    </row>
    <row r="38" spans="6:9" x14ac:dyDescent="0.2">
      <c r="F38" s="135"/>
      <c r="G38" s="136"/>
      <c r="H38" s="136"/>
      <c r="I38" s="137"/>
    </row>
    <row r="39" spans="6:9" x14ac:dyDescent="0.2">
      <c r="F39" s="135"/>
      <c r="G39" s="136"/>
      <c r="H39" s="136"/>
      <c r="I39" s="137"/>
    </row>
    <row r="40" spans="6:9" x14ac:dyDescent="0.2">
      <c r="F40" s="135"/>
      <c r="G40" s="136"/>
      <c r="H40" s="136"/>
      <c r="I40" s="137"/>
    </row>
    <row r="41" spans="6:9" x14ac:dyDescent="0.2">
      <c r="F41" s="135"/>
      <c r="G41" s="136"/>
      <c r="H41" s="136"/>
      <c r="I41" s="137"/>
    </row>
    <row r="42" spans="6:9" x14ac:dyDescent="0.2">
      <c r="F42" s="135"/>
      <c r="G42" s="136"/>
      <c r="H42" s="136"/>
      <c r="I42" s="137"/>
    </row>
    <row r="43" spans="6:9" x14ac:dyDescent="0.2">
      <c r="F43" s="135"/>
      <c r="G43" s="136"/>
      <c r="H43" s="136"/>
      <c r="I43" s="137"/>
    </row>
    <row r="44" spans="6:9" x14ac:dyDescent="0.2">
      <c r="F44" s="135"/>
      <c r="G44" s="136"/>
      <c r="H44" s="136"/>
      <c r="I44" s="137"/>
    </row>
    <row r="45" spans="6:9" x14ac:dyDescent="0.2">
      <c r="F45" s="135"/>
      <c r="G45" s="136"/>
      <c r="H45" s="136"/>
      <c r="I45" s="137"/>
    </row>
    <row r="46" spans="6:9" x14ac:dyDescent="0.2">
      <c r="F46" s="135"/>
      <c r="G46" s="136"/>
      <c r="H46" s="136"/>
      <c r="I46" s="137"/>
    </row>
    <row r="47" spans="6:9" x14ac:dyDescent="0.2">
      <c r="F47" s="135"/>
      <c r="G47" s="136"/>
      <c r="H47" s="136"/>
      <c r="I47" s="137"/>
    </row>
    <row r="48" spans="6:9" x14ac:dyDescent="0.2">
      <c r="F48" s="135"/>
      <c r="G48" s="136"/>
      <c r="H48" s="136"/>
      <c r="I48" s="137"/>
    </row>
    <row r="49" spans="6:9" x14ac:dyDescent="0.2">
      <c r="F49" s="135"/>
      <c r="G49" s="136"/>
      <c r="H49" s="136"/>
      <c r="I49" s="137"/>
    </row>
    <row r="50" spans="6:9" x14ac:dyDescent="0.2">
      <c r="F50" s="135"/>
      <c r="G50" s="136"/>
      <c r="H50" s="136"/>
      <c r="I50" s="137"/>
    </row>
    <row r="51" spans="6:9" x14ac:dyDescent="0.2">
      <c r="F51" s="135"/>
      <c r="G51" s="136"/>
      <c r="H51" s="136"/>
      <c r="I51" s="137"/>
    </row>
    <row r="52" spans="6:9" x14ac:dyDescent="0.2">
      <c r="F52" s="135"/>
      <c r="G52" s="136"/>
      <c r="H52" s="136"/>
      <c r="I52" s="137"/>
    </row>
    <row r="53" spans="6:9" x14ac:dyDescent="0.2">
      <c r="F53" s="135"/>
      <c r="G53" s="136"/>
      <c r="H53" s="136"/>
      <c r="I53" s="137"/>
    </row>
    <row r="54" spans="6:9" x14ac:dyDescent="0.2">
      <c r="F54" s="135"/>
      <c r="G54" s="136"/>
      <c r="H54" s="136"/>
      <c r="I54" s="137"/>
    </row>
    <row r="55" spans="6:9" x14ac:dyDescent="0.2">
      <c r="F55" s="135"/>
      <c r="G55" s="136"/>
      <c r="H55" s="136"/>
      <c r="I55" s="137"/>
    </row>
    <row r="56" spans="6:9" x14ac:dyDescent="0.2">
      <c r="F56" s="135"/>
      <c r="G56" s="136"/>
      <c r="H56" s="136"/>
      <c r="I56" s="137"/>
    </row>
    <row r="57" spans="6:9" x14ac:dyDescent="0.2">
      <c r="F57" s="135"/>
      <c r="G57" s="136"/>
      <c r="H57" s="136"/>
      <c r="I57" s="137"/>
    </row>
    <row r="58" spans="6:9" x14ac:dyDescent="0.2">
      <c r="F58" s="135"/>
      <c r="G58" s="136"/>
      <c r="H58" s="136"/>
      <c r="I58" s="137"/>
    </row>
    <row r="59" spans="6:9" x14ac:dyDescent="0.2">
      <c r="F59" s="135"/>
      <c r="G59" s="136"/>
      <c r="H59" s="136"/>
      <c r="I59" s="137"/>
    </row>
    <row r="60" spans="6:9" x14ac:dyDescent="0.2">
      <c r="F60" s="135"/>
      <c r="G60" s="136"/>
      <c r="H60" s="136"/>
      <c r="I60" s="137"/>
    </row>
    <row r="61" spans="6:9" x14ac:dyDescent="0.2">
      <c r="F61" s="135"/>
      <c r="G61" s="136"/>
      <c r="H61" s="136"/>
      <c r="I61" s="137"/>
    </row>
    <row r="62" spans="6:9" x14ac:dyDescent="0.2">
      <c r="F62" s="135"/>
      <c r="G62" s="136"/>
      <c r="H62" s="136"/>
      <c r="I62" s="137"/>
    </row>
    <row r="63" spans="6:9" x14ac:dyDescent="0.2">
      <c r="F63" s="135"/>
      <c r="G63" s="136"/>
      <c r="H63" s="136"/>
      <c r="I63" s="137"/>
    </row>
    <row r="64" spans="6:9" x14ac:dyDescent="0.2">
      <c r="F64" s="135"/>
      <c r="G64" s="136"/>
      <c r="H64" s="136"/>
      <c r="I64" s="137"/>
    </row>
    <row r="65" spans="6:9" x14ac:dyDescent="0.2">
      <c r="F65" s="135"/>
      <c r="G65" s="136"/>
      <c r="H65" s="136"/>
      <c r="I65" s="137"/>
    </row>
    <row r="66" spans="6:9" x14ac:dyDescent="0.2">
      <c r="F66" s="135"/>
      <c r="G66" s="136"/>
      <c r="H66" s="136"/>
      <c r="I66" s="137"/>
    </row>
    <row r="67" spans="6:9" x14ac:dyDescent="0.2">
      <c r="F67" s="135"/>
      <c r="G67" s="136"/>
      <c r="H67" s="136"/>
      <c r="I67" s="137"/>
    </row>
    <row r="68" spans="6:9" x14ac:dyDescent="0.2">
      <c r="F68" s="135"/>
      <c r="G68" s="136"/>
      <c r="H68" s="136"/>
      <c r="I68" s="137"/>
    </row>
    <row r="69" spans="6:9" x14ac:dyDescent="0.2">
      <c r="F69" s="135"/>
      <c r="G69" s="136"/>
      <c r="H69" s="136"/>
      <c r="I69" s="137"/>
    </row>
    <row r="70" spans="6:9" x14ac:dyDescent="0.2">
      <c r="F70" s="135"/>
      <c r="G70" s="136"/>
      <c r="H70" s="136"/>
      <c r="I70" s="137"/>
    </row>
    <row r="71" spans="6:9" x14ac:dyDescent="0.2">
      <c r="F71" s="135"/>
      <c r="G71" s="136"/>
      <c r="H71" s="136"/>
      <c r="I71" s="137"/>
    </row>
  </sheetData>
  <mergeCells count="4">
    <mergeCell ref="A1:B1"/>
    <mergeCell ref="A2:B2"/>
    <mergeCell ref="G2:I2"/>
    <mergeCell ref="H20:I20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52"/>
  <sheetViews>
    <sheetView showGridLines="0" showZeros="0" tabSelected="1" topLeftCell="A31" zoomScaleNormal="100" workbookViewId="0">
      <selection activeCell="C70" sqref="C70"/>
    </sheetView>
  </sheetViews>
  <sheetFormatPr defaultRowHeight="12.75" x14ac:dyDescent="0.2"/>
  <cols>
    <col min="1" max="1" width="3.85546875" style="139" customWidth="1"/>
    <col min="2" max="2" width="12" style="139" customWidth="1"/>
    <col min="3" max="3" width="40.42578125" style="139" customWidth="1"/>
    <col min="4" max="4" width="5.5703125" style="139" customWidth="1"/>
    <col min="5" max="5" width="8.5703125" style="187" customWidth="1"/>
    <col min="6" max="6" width="9.85546875" style="139" customWidth="1"/>
    <col min="7" max="7" width="13.85546875" style="139" customWidth="1"/>
    <col min="8" max="16384" width="9.140625" style="139"/>
  </cols>
  <sheetData>
    <row r="1" spans="1:104" ht="15.75" x14ac:dyDescent="0.25">
      <c r="A1" s="138" t="s">
        <v>57</v>
      </c>
      <c r="B1" s="138"/>
      <c r="C1" s="138"/>
      <c r="D1" s="138"/>
      <c r="E1" s="138"/>
      <c r="F1" s="138"/>
      <c r="G1" s="138"/>
    </row>
    <row r="2" spans="1:104" ht="13.5" thickBot="1" x14ac:dyDescent="0.25">
      <c r="A2" s="140"/>
      <c r="B2" s="141"/>
      <c r="C2" s="142"/>
      <c r="D2" s="142"/>
      <c r="E2" s="143"/>
      <c r="F2" s="142"/>
      <c r="G2" s="142"/>
    </row>
    <row r="3" spans="1:104" ht="13.5" thickTop="1" x14ac:dyDescent="0.2">
      <c r="A3" s="144" t="s">
        <v>5</v>
      </c>
      <c r="B3" s="145"/>
      <c r="C3" s="146" t="str">
        <f>CONCATENATE(cislostavby," ",nazevstavby)</f>
        <v xml:space="preserve"> rekonstrukce prodejny</v>
      </c>
      <c r="D3" s="147"/>
      <c r="E3" s="148"/>
      <c r="F3" s="149">
        <f>Rekapitulace!H1</f>
        <v>0</v>
      </c>
      <c r="G3" s="150"/>
    </row>
    <row r="4" spans="1:104" ht="13.5" thickBot="1" x14ac:dyDescent="0.25">
      <c r="A4" s="151" t="s">
        <v>1</v>
      </c>
      <c r="B4" s="152"/>
      <c r="C4" s="153" t="str">
        <f>CONCATENATE(cisloobjektu," ",nazevobjektu)</f>
        <v xml:space="preserve"> </v>
      </c>
      <c r="D4" s="154"/>
      <c r="E4" s="155"/>
      <c r="F4" s="155"/>
      <c r="G4" s="156"/>
    </row>
    <row r="5" spans="1:104" ht="13.5" thickTop="1" x14ac:dyDescent="0.2">
      <c r="A5" s="157"/>
      <c r="B5" s="158"/>
      <c r="C5" s="158"/>
      <c r="D5" s="140"/>
      <c r="E5" s="159"/>
      <c r="F5" s="140"/>
      <c r="G5" s="160"/>
    </row>
    <row r="6" spans="1:104" x14ac:dyDescent="0.2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04" x14ac:dyDescent="0.2">
      <c r="A7" s="165" t="s">
        <v>65</v>
      </c>
      <c r="B7" s="166" t="s">
        <v>66</v>
      </c>
      <c r="C7" s="167" t="s">
        <v>69</v>
      </c>
      <c r="D7" s="168"/>
      <c r="E7" s="169"/>
      <c r="F7" s="169"/>
      <c r="G7" s="170"/>
      <c r="H7" s="171"/>
      <c r="I7" s="171"/>
      <c r="O7" s="172">
        <v>1</v>
      </c>
    </row>
    <row r="8" spans="1:104" x14ac:dyDescent="0.2">
      <c r="A8" s="173">
        <v>1</v>
      </c>
      <c r="B8" s="174" t="s">
        <v>66</v>
      </c>
      <c r="C8" s="175" t="s">
        <v>70</v>
      </c>
      <c r="D8" s="176" t="s">
        <v>71</v>
      </c>
      <c r="E8" s="177">
        <v>16.399999999999999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x14ac:dyDescent="0.2">
      <c r="A9" s="173">
        <v>2</v>
      </c>
      <c r="B9" s="174" t="s">
        <v>72</v>
      </c>
      <c r="C9" s="175" t="s">
        <v>73</v>
      </c>
      <c r="D9" s="176" t="s">
        <v>71</v>
      </c>
      <c r="E9" s="177">
        <v>44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x14ac:dyDescent="0.2">
      <c r="A10" s="173">
        <v>3</v>
      </c>
      <c r="B10" s="174" t="s">
        <v>74</v>
      </c>
      <c r="C10" s="175" t="s">
        <v>75</v>
      </c>
      <c r="D10" s="176" t="s">
        <v>71</v>
      </c>
      <c r="E10" s="177">
        <v>34.4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x14ac:dyDescent="0.2">
      <c r="A11" s="173">
        <v>4</v>
      </c>
      <c r="B11" s="174" t="s">
        <v>76</v>
      </c>
      <c r="C11" s="175" t="s">
        <v>77</v>
      </c>
      <c r="D11" s="176" t="s">
        <v>71</v>
      </c>
      <c r="E11" s="177">
        <v>34.4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 x14ac:dyDescent="0.2">
      <c r="A12" s="173">
        <v>5</v>
      </c>
      <c r="B12" s="174" t="s">
        <v>78</v>
      </c>
      <c r="C12" s="175" t="s">
        <v>79</v>
      </c>
      <c r="D12" s="176" t="s">
        <v>71</v>
      </c>
      <c r="E12" s="177">
        <v>3.74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 x14ac:dyDescent="0.2">
      <c r="A13" s="179"/>
      <c r="B13" s="180" t="s">
        <v>68</v>
      </c>
      <c r="C13" s="181" t="str">
        <f>CONCATENATE(B7," ",C7)</f>
        <v>1 kancelář - práce</v>
      </c>
      <c r="D13" s="179"/>
      <c r="E13" s="182"/>
      <c r="F13" s="182"/>
      <c r="G13" s="183">
        <f>SUM(G7:G12)</f>
        <v>0</v>
      </c>
      <c r="O13" s="172">
        <v>4</v>
      </c>
      <c r="BA13" s="184">
        <f>SUM(BA7:BA12)</f>
        <v>0</v>
      </c>
      <c r="BB13" s="184">
        <f>SUM(BB7:BB12)</f>
        <v>0</v>
      </c>
      <c r="BC13" s="184">
        <f>SUM(BC7:BC12)</f>
        <v>0</v>
      </c>
      <c r="BD13" s="184">
        <f>SUM(BD7:BD12)</f>
        <v>0</v>
      </c>
      <c r="BE13" s="184">
        <f>SUM(BE7:BE12)</f>
        <v>0</v>
      </c>
    </row>
    <row r="14" spans="1:104" x14ac:dyDescent="0.2">
      <c r="A14" s="165" t="s">
        <v>65</v>
      </c>
      <c r="B14" s="166" t="s">
        <v>72</v>
      </c>
      <c r="C14" s="167" t="s">
        <v>80</v>
      </c>
      <c r="D14" s="168"/>
      <c r="E14" s="169"/>
      <c r="F14" s="169"/>
      <c r="G14" s="170"/>
      <c r="H14" s="171"/>
      <c r="I14" s="171"/>
      <c r="O14" s="172">
        <v>1</v>
      </c>
    </row>
    <row r="15" spans="1:104" x14ac:dyDescent="0.2">
      <c r="A15" s="173">
        <v>6</v>
      </c>
      <c r="B15" s="174" t="s">
        <v>81</v>
      </c>
      <c r="C15" s="175" t="s">
        <v>82</v>
      </c>
      <c r="D15" s="176" t="s">
        <v>83</v>
      </c>
      <c r="E15" s="177">
        <v>10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6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</v>
      </c>
    </row>
    <row r="16" spans="1:104" x14ac:dyDescent="0.2">
      <c r="A16" s="173">
        <v>7</v>
      </c>
      <c r="B16" s="174" t="s">
        <v>84</v>
      </c>
      <c r="C16" s="175" t="s">
        <v>85</v>
      </c>
      <c r="D16" s="176" t="s">
        <v>67</v>
      </c>
      <c r="E16" s="177">
        <v>7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7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</v>
      </c>
    </row>
    <row r="17" spans="1:104" x14ac:dyDescent="0.2">
      <c r="A17" s="173">
        <v>8</v>
      </c>
      <c r="B17" s="174" t="s">
        <v>86</v>
      </c>
      <c r="C17" s="175" t="s">
        <v>87</v>
      </c>
      <c r="D17" s="176" t="s">
        <v>71</v>
      </c>
      <c r="E17" s="177">
        <v>50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8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</v>
      </c>
    </row>
    <row r="18" spans="1:104" x14ac:dyDescent="0.2">
      <c r="A18" s="173">
        <v>9</v>
      </c>
      <c r="B18" s="174" t="s">
        <v>88</v>
      </c>
      <c r="C18" s="175" t="s">
        <v>89</v>
      </c>
      <c r="D18" s="176" t="s">
        <v>67</v>
      </c>
      <c r="E18" s="177">
        <v>2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9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</v>
      </c>
    </row>
    <row r="19" spans="1:104" x14ac:dyDescent="0.2">
      <c r="A19" s="173">
        <v>10</v>
      </c>
      <c r="B19" s="174" t="s">
        <v>90</v>
      </c>
      <c r="C19" s="175" t="s">
        <v>91</v>
      </c>
      <c r="D19" s="176" t="s">
        <v>71</v>
      </c>
      <c r="E19" s="177">
        <v>4</v>
      </c>
      <c r="F19" s="177">
        <v>250</v>
      </c>
      <c r="G19" s="178">
        <f>E19*F19</f>
        <v>1000</v>
      </c>
      <c r="O19" s="172">
        <v>2</v>
      </c>
      <c r="AA19" s="139">
        <v>12</v>
      </c>
      <c r="AB19" s="139">
        <v>0</v>
      </c>
      <c r="AC19" s="139">
        <v>10</v>
      </c>
      <c r="AZ19" s="139">
        <v>1</v>
      </c>
      <c r="BA19" s="139">
        <f>IF(AZ19=1,G19,0)</f>
        <v>1000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</v>
      </c>
    </row>
    <row r="20" spans="1:104" x14ac:dyDescent="0.2">
      <c r="A20" s="173">
        <v>11</v>
      </c>
      <c r="B20" s="174" t="s">
        <v>92</v>
      </c>
      <c r="C20" s="175" t="s">
        <v>93</v>
      </c>
      <c r="D20" s="176" t="s">
        <v>94</v>
      </c>
      <c r="E20" s="177">
        <v>2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11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</v>
      </c>
    </row>
    <row r="21" spans="1:104" x14ac:dyDescent="0.2">
      <c r="A21" s="173">
        <v>12</v>
      </c>
      <c r="B21" s="174" t="s">
        <v>95</v>
      </c>
      <c r="C21" s="175" t="s">
        <v>96</v>
      </c>
      <c r="D21" s="176" t="s">
        <v>67</v>
      </c>
      <c r="E21" s="177">
        <v>1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12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</v>
      </c>
    </row>
    <row r="22" spans="1:104" x14ac:dyDescent="0.2">
      <c r="A22" s="173">
        <v>13</v>
      </c>
      <c r="B22" s="174" t="s">
        <v>97</v>
      </c>
      <c r="C22" s="175" t="s">
        <v>98</v>
      </c>
      <c r="D22" s="176" t="s">
        <v>67</v>
      </c>
      <c r="E22" s="177">
        <v>6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</v>
      </c>
    </row>
    <row r="23" spans="1:104" x14ac:dyDescent="0.2">
      <c r="A23" s="173">
        <v>14</v>
      </c>
      <c r="B23" s="174" t="s">
        <v>99</v>
      </c>
      <c r="C23" s="175" t="s">
        <v>100</v>
      </c>
      <c r="D23" s="176" t="s">
        <v>71</v>
      </c>
      <c r="E23" s="177">
        <v>1</v>
      </c>
      <c r="F23" s="177">
        <v>250</v>
      </c>
      <c r="G23" s="178">
        <f>E23*F23</f>
        <v>250</v>
      </c>
      <c r="O23" s="172">
        <v>2</v>
      </c>
      <c r="AA23" s="139">
        <v>12</v>
      </c>
      <c r="AB23" s="139">
        <v>0</v>
      </c>
      <c r="AC23" s="139">
        <v>14</v>
      </c>
      <c r="AZ23" s="139">
        <v>1</v>
      </c>
      <c r="BA23" s="139">
        <f>IF(AZ23=1,G23,0)</f>
        <v>250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</v>
      </c>
    </row>
    <row r="24" spans="1:104" x14ac:dyDescent="0.2">
      <c r="A24" s="179"/>
      <c r="B24" s="180" t="s">
        <v>68</v>
      </c>
      <c r="C24" s="181" t="str">
        <f>CONCATENATE(B14," ",C14)</f>
        <v>2 materiál-kancelář</v>
      </c>
      <c r="D24" s="179"/>
      <c r="E24" s="182"/>
      <c r="F24" s="182"/>
      <c r="G24" s="183">
        <f>SUM(G14:G23)</f>
        <v>1250</v>
      </c>
      <c r="O24" s="172">
        <v>4</v>
      </c>
      <c r="BA24" s="184">
        <f>SUM(BA14:BA23)</f>
        <v>1250</v>
      </c>
      <c r="BB24" s="184">
        <f>SUM(BB14:BB23)</f>
        <v>0</v>
      </c>
      <c r="BC24" s="184">
        <f>SUM(BC14:BC23)</f>
        <v>0</v>
      </c>
      <c r="BD24" s="184">
        <f>SUM(BD14:BD23)</f>
        <v>0</v>
      </c>
      <c r="BE24" s="184">
        <f>SUM(BE14:BE23)</f>
        <v>0</v>
      </c>
    </row>
    <row r="25" spans="1:104" x14ac:dyDescent="0.2">
      <c r="A25" s="165" t="s">
        <v>65</v>
      </c>
      <c r="B25" s="166" t="s">
        <v>74</v>
      </c>
      <c r="C25" s="167" t="s">
        <v>101</v>
      </c>
      <c r="D25" s="168"/>
      <c r="E25" s="169"/>
      <c r="F25" s="169"/>
      <c r="G25" s="170"/>
      <c r="H25" s="171"/>
      <c r="I25" s="171"/>
      <c r="O25" s="172">
        <v>1</v>
      </c>
    </row>
    <row r="26" spans="1:104" x14ac:dyDescent="0.2">
      <c r="A26" s="173">
        <v>15</v>
      </c>
      <c r="B26" s="174" t="s">
        <v>102</v>
      </c>
      <c r="C26" s="175" t="s">
        <v>73</v>
      </c>
      <c r="D26" s="176" t="s">
        <v>71</v>
      </c>
      <c r="E26" s="177">
        <v>35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15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</v>
      </c>
    </row>
    <row r="27" spans="1:104" x14ac:dyDescent="0.2">
      <c r="A27" s="173">
        <v>16</v>
      </c>
      <c r="B27" s="174" t="s">
        <v>103</v>
      </c>
      <c r="C27" s="175" t="s">
        <v>104</v>
      </c>
      <c r="D27" s="176" t="s">
        <v>71</v>
      </c>
      <c r="E27" s="177">
        <v>23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16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</v>
      </c>
    </row>
    <row r="28" spans="1:104" x14ac:dyDescent="0.2">
      <c r="A28" s="173">
        <v>17</v>
      </c>
      <c r="B28" s="174" t="s">
        <v>105</v>
      </c>
      <c r="C28" s="175" t="s">
        <v>77</v>
      </c>
      <c r="D28" s="176" t="s">
        <v>71</v>
      </c>
      <c r="E28" s="177">
        <v>10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17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</v>
      </c>
    </row>
    <row r="29" spans="1:104" x14ac:dyDescent="0.2">
      <c r="A29" s="173">
        <v>18</v>
      </c>
      <c r="B29" s="174" t="s">
        <v>106</v>
      </c>
      <c r="C29" s="175" t="s">
        <v>79</v>
      </c>
      <c r="D29" s="176" t="s">
        <v>71</v>
      </c>
      <c r="E29" s="177">
        <v>25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18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</v>
      </c>
    </row>
    <row r="30" spans="1:104" x14ac:dyDescent="0.2">
      <c r="A30" s="173">
        <v>19</v>
      </c>
      <c r="B30" s="174" t="s">
        <v>107</v>
      </c>
      <c r="C30" s="175" t="s">
        <v>108</v>
      </c>
      <c r="D30" s="176" t="s">
        <v>71</v>
      </c>
      <c r="E30" s="177">
        <v>6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0</v>
      </c>
      <c r="AC30" s="139">
        <v>19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</v>
      </c>
    </row>
    <row r="31" spans="1:104" x14ac:dyDescent="0.2">
      <c r="A31" s="173">
        <v>20</v>
      </c>
      <c r="B31" s="174" t="s">
        <v>109</v>
      </c>
      <c r="C31" s="175" t="s">
        <v>110</v>
      </c>
      <c r="D31" s="176" t="s">
        <v>71</v>
      </c>
      <c r="E31" s="177">
        <v>10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0</v>
      </c>
      <c r="AC31" s="139">
        <v>20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</v>
      </c>
    </row>
    <row r="32" spans="1:104" x14ac:dyDescent="0.2">
      <c r="A32" s="173">
        <v>21</v>
      </c>
      <c r="B32" s="174" t="s">
        <v>111</v>
      </c>
      <c r="C32" s="175" t="s">
        <v>112</v>
      </c>
      <c r="D32" s="176" t="s">
        <v>71</v>
      </c>
      <c r="E32" s="177">
        <v>6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21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</v>
      </c>
    </row>
    <row r="33" spans="1:104" x14ac:dyDescent="0.2">
      <c r="A33" s="173">
        <v>22</v>
      </c>
      <c r="B33" s="174" t="s">
        <v>113</v>
      </c>
      <c r="C33" s="175" t="s">
        <v>114</v>
      </c>
      <c r="D33" s="176" t="s">
        <v>71</v>
      </c>
      <c r="E33" s="177">
        <v>1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22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</v>
      </c>
    </row>
    <row r="34" spans="1:104" x14ac:dyDescent="0.2">
      <c r="A34" s="179"/>
      <c r="B34" s="180" t="s">
        <v>68</v>
      </c>
      <c r="C34" s="181" t="str">
        <f>CONCATENATE(B25," ",C25)</f>
        <v>3 koupelna - práce</v>
      </c>
      <c r="D34" s="179"/>
      <c r="E34" s="182"/>
      <c r="F34" s="182"/>
      <c r="G34" s="183">
        <f>SUM(G25:G33)</f>
        <v>0</v>
      </c>
      <c r="O34" s="172">
        <v>4</v>
      </c>
      <c r="BA34" s="184">
        <f>SUM(BA25:BA33)</f>
        <v>0</v>
      </c>
      <c r="BB34" s="184">
        <f>SUM(BB25:BB33)</f>
        <v>0</v>
      </c>
      <c r="BC34" s="184">
        <f>SUM(BC25:BC33)</f>
        <v>0</v>
      </c>
      <c r="BD34" s="184">
        <f>SUM(BD25:BD33)</f>
        <v>0</v>
      </c>
      <c r="BE34" s="184">
        <f>SUM(BE25:BE33)</f>
        <v>0</v>
      </c>
    </row>
    <row r="35" spans="1:104" x14ac:dyDescent="0.2">
      <c r="A35" s="165" t="s">
        <v>65</v>
      </c>
      <c r="B35" s="166" t="s">
        <v>76</v>
      </c>
      <c r="C35" s="167" t="s">
        <v>115</v>
      </c>
      <c r="D35" s="168"/>
      <c r="E35" s="169"/>
      <c r="F35" s="169"/>
      <c r="G35" s="170"/>
      <c r="H35" s="171"/>
      <c r="I35" s="171"/>
      <c r="O35" s="172">
        <v>1</v>
      </c>
    </row>
    <row r="36" spans="1:104" x14ac:dyDescent="0.2">
      <c r="A36" s="173">
        <v>23</v>
      </c>
      <c r="B36" s="174" t="s">
        <v>116</v>
      </c>
      <c r="C36" s="175" t="s">
        <v>117</v>
      </c>
      <c r="D36" s="176" t="s">
        <v>67</v>
      </c>
      <c r="E36" s="177">
        <v>3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23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x14ac:dyDescent="0.2">
      <c r="A37" s="173">
        <v>24</v>
      </c>
      <c r="B37" s="174" t="s">
        <v>118</v>
      </c>
      <c r="C37" s="175" t="s">
        <v>119</v>
      </c>
      <c r="D37" s="176" t="s">
        <v>83</v>
      </c>
      <c r="E37" s="177">
        <v>10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24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</v>
      </c>
    </row>
    <row r="38" spans="1:104" x14ac:dyDescent="0.2">
      <c r="A38" s="173">
        <v>25</v>
      </c>
      <c r="B38" s="174" t="s">
        <v>120</v>
      </c>
      <c r="C38" s="175" t="s">
        <v>98</v>
      </c>
      <c r="D38" s="176" t="s">
        <v>67</v>
      </c>
      <c r="E38" s="177">
        <v>2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0</v>
      </c>
      <c r="AC38" s="139">
        <v>25</v>
      </c>
      <c r="AZ38" s="139">
        <v>1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</v>
      </c>
    </row>
    <row r="39" spans="1:104" x14ac:dyDescent="0.2">
      <c r="A39" s="173">
        <v>26</v>
      </c>
      <c r="B39" s="174" t="s">
        <v>121</v>
      </c>
      <c r="C39" s="175" t="s">
        <v>89</v>
      </c>
      <c r="D39" s="176" t="s">
        <v>67</v>
      </c>
      <c r="E39" s="177">
        <v>7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0</v>
      </c>
      <c r="AC39" s="139">
        <v>26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</v>
      </c>
    </row>
    <row r="40" spans="1:104" x14ac:dyDescent="0.2">
      <c r="A40" s="173">
        <v>27</v>
      </c>
      <c r="B40" s="174" t="s">
        <v>122</v>
      </c>
      <c r="C40" s="175" t="s">
        <v>96</v>
      </c>
      <c r="D40" s="176" t="s">
        <v>67</v>
      </c>
      <c r="E40" s="177">
        <v>3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0</v>
      </c>
      <c r="AC40" s="139">
        <v>27</v>
      </c>
      <c r="AZ40" s="139">
        <v>1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</v>
      </c>
    </row>
    <row r="41" spans="1:104" x14ac:dyDescent="0.2">
      <c r="A41" s="173">
        <v>28</v>
      </c>
      <c r="B41" s="174" t="s">
        <v>123</v>
      </c>
      <c r="C41" s="175" t="s">
        <v>91</v>
      </c>
      <c r="D41" s="176" t="s">
        <v>71</v>
      </c>
      <c r="E41" s="177">
        <v>27</v>
      </c>
      <c r="F41" s="177">
        <v>250</v>
      </c>
      <c r="G41" s="178">
        <f>E41*F41</f>
        <v>6750</v>
      </c>
      <c r="O41" s="172">
        <v>2</v>
      </c>
      <c r="AA41" s="139">
        <v>12</v>
      </c>
      <c r="AB41" s="139">
        <v>0</v>
      </c>
      <c r="AC41" s="139">
        <v>28</v>
      </c>
      <c r="AZ41" s="139">
        <v>1</v>
      </c>
      <c r="BA41" s="139">
        <f>IF(AZ41=1,G41,0)</f>
        <v>6750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</v>
      </c>
    </row>
    <row r="42" spans="1:104" x14ac:dyDescent="0.2">
      <c r="A42" s="173">
        <v>29</v>
      </c>
      <c r="B42" s="174" t="s">
        <v>124</v>
      </c>
      <c r="C42" s="175" t="s">
        <v>100</v>
      </c>
      <c r="D42" s="176" t="s">
        <v>71</v>
      </c>
      <c r="E42" s="177">
        <v>1</v>
      </c>
      <c r="F42" s="177">
        <v>250</v>
      </c>
      <c r="G42" s="178">
        <f>E42*F42</f>
        <v>250</v>
      </c>
      <c r="O42" s="172">
        <v>2</v>
      </c>
      <c r="AA42" s="139">
        <v>12</v>
      </c>
      <c r="AB42" s="139">
        <v>0</v>
      </c>
      <c r="AC42" s="139">
        <v>29</v>
      </c>
      <c r="AZ42" s="139">
        <v>1</v>
      </c>
      <c r="BA42" s="139">
        <f>IF(AZ42=1,G42,0)</f>
        <v>250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</v>
      </c>
    </row>
    <row r="43" spans="1:104" x14ac:dyDescent="0.2">
      <c r="A43" s="173">
        <v>30</v>
      </c>
      <c r="B43" s="174" t="s">
        <v>125</v>
      </c>
      <c r="C43" s="175" t="s">
        <v>126</v>
      </c>
      <c r="D43" s="176" t="s">
        <v>71</v>
      </c>
      <c r="E43" s="177">
        <v>6</v>
      </c>
      <c r="F43" s="177">
        <v>250</v>
      </c>
      <c r="G43" s="178">
        <f>E43*F43</f>
        <v>1500</v>
      </c>
      <c r="O43" s="172">
        <v>2</v>
      </c>
      <c r="AA43" s="139">
        <v>12</v>
      </c>
      <c r="AB43" s="139">
        <v>0</v>
      </c>
      <c r="AC43" s="139">
        <v>30</v>
      </c>
      <c r="AZ43" s="139">
        <v>1</v>
      </c>
      <c r="BA43" s="139">
        <f>IF(AZ43=1,G43,0)</f>
        <v>1500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</v>
      </c>
    </row>
    <row r="44" spans="1:104" x14ac:dyDescent="0.2">
      <c r="A44" s="173">
        <v>31</v>
      </c>
      <c r="B44" s="174" t="s">
        <v>127</v>
      </c>
      <c r="C44" s="175" t="s">
        <v>93</v>
      </c>
      <c r="D44" s="176" t="s">
        <v>94</v>
      </c>
      <c r="E44" s="177">
        <v>10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31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</v>
      </c>
    </row>
    <row r="45" spans="1:104" x14ac:dyDescent="0.2">
      <c r="A45" s="173">
        <v>32</v>
      </c>
      <c r="B45" s="174" t="s">
        <v>128</v>
      </c>
      <c r="C45" s="175" t="s">
        <v>129</v>
      </c>
      <c r="D45" s="176" t="s">
        <v>67</v>
      </c>
      <c r="E45" s="177">
        <v>1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32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</v>
      </c>
    </row>
    <row r="46" spans="1:104" x14ac:dyDescent="0.2">
      <c r="A46" s="173">
        <v>33</v>
      </c>
      <c r="B46" s="174" t="s">
        <v>130</v>
      </c>
      <c r="C46" s="175" t="s">
        <v>131</v>
      </c>
      <c r="D46" s="176" t="s">
        <v>132</v>
      </c>
      <c r="E46" s="177">
        <v>1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0</v>
      </c>
      <c r="AC46" s="139">
        <v>33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</v>
      </c>
    </row>
    <row r="47" spans="1:104" x14ac:dyDescent="0.2">
      <c r="A47" s="173">
        <v>34</v>
      </c>
      <c r="B47" s="174" t="s">
        <v>133</v>
      </c>
      <c r="C47" s="175" t="s">
        <v>134</v>
      </c>
      <c r="D47" s="176" t="s">
        <v>67</v>
      </c>
      <c r="E47" s="177">
        <v>4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34</v>
      </c>
      <c r="AZ47" s="139">
        <v>1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0</v>
      </c>
    </row>
    <row r="48" spans="1:104" x14ac:dyDescent="0.2">
      <c r="A48" s="173">
        <v>35</v>
      </c>
      <c r="B48" s="174" t="s">
        <v>135</v>
      </c>
      <c r="C48" s="175" t="s">
        <v>136</v>
      </c>
      <c r="D48" s="176" t="s">
        <v>71</v>
      </c>
      <c r="E48" s="177">
        <v>35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0</v>
      </c>
      <c r="AC48" s="139">
        <v>35</v>
      </c>
      <c r="AZ48" s="139">
        <v>1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</v>
      </c>
    </row>
    <row r="49" spans="1:104" x14ac:dyDescent="0.2">
      <c r="A49" s="179"/>
      <c r="B49" s="180" t="s">
        <v>68</v>
      </c>
      <c r="C49" s="181" t="str">
        <f>CONCATENATE(B35," ",C35)</f>
        <v>4 koupena - materiál</v>
      </c>
      <c r="D49" s="179"/>
      <c r="E49" s="182"/>
      <c r="F49" s="182"/>
      <c r="G49" s="183">
        <f>SUM(G35:G48)</f>
        <v>8500</v>
      </c>
      <c r="O49" s="172">
        <v>4</v>
      </c>
      <c r="BA49" s="184">
        <f>SUM(BA35:BA48)</f>
        <v>8500</v>
      </c>
      <c r="BB49" s="184">
        <f>SUM(BB35:BB48)</f>
        <v>0</v>
      </c>
      <c r="BC49" s="184">
        <f>SUM(BC35:BC48)</f>
        <v>0</v>
      </c>
      <c r="BD49" s="184">
        <f>SUM(BD35:BD48)</f>
        <v>0</v>
      </c>
      <c r="BE49" s="184">
        <f>SUM(BE35:BE48)</f>
        <v>0</v>
      </c>
    </row>
    <row r="50" spans="1:104" x14ac:dyDescent="0.2">
      <c r="A50" s="165" t="s">
        <v>65</v>
      </c>
      <c r="B50" s="166" t="s">
        <v>78</v>
      </c>
      <c r="C50" s="167" t="s">
        <v>137</v>
      </c>
      <c r="D50" s="168"/>
      <c r="E50" s="169"/>
      <c r="F50" s="169"/>
      <c r="G50" s="170"/>
      <c r="H50" s="171"/>
      <c r="I50" s="171"/>
      <c r="O50" s="172">
        <v>1</v>
      </c>
    </row>
    <row r="51" spans="1:104" x14ac:dyDescent="0.2">
      <c r="A51" s="173">
        <v>36</v>
      </c>
      <c r="B51" s="174" t="s">
        <v>138</v>
      </c>
      <c r="C51" s="175" t="s">
        <v>73</v>
      </c>
      <c r="D51" s="176" t="s">
        <v>71</v>
      </c>
      <c r="E51" s="177">
        <v>27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0</v>
      </c>
      <c r="AC51" s="139">
        <v>36</v>
      </c>
      <c r="AZ51" s="139">
        <v>1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</v>
      </c>
    </row>
    <row r="52" spans="1:104" x14ac:dyDescent="0.2">
      <c r="A52" s="173">
        <v>37</v>
      </c>
      <c r="B52" s="174" t="s">
        <v>139</v>
      </c>
      <c r="C52" s="175" t="s">
        <v>104</v>
      </c>
      <c r="D52" s="176" t="s">
        <v>71</v>
      </c>
      <c r="E52" s="177">
        <v>18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0</v>
      </c>
      <c r="AC52" s="139">
        <v>37</v>
      </c>
      <c r="AZ52" s="139">
        <v>1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</v>
      </c>
    </row>
    <row r="53" spans="1:104" x14ac:dyDescent="0.2">
      <c r="A53" s="173">
        <v>38</v>
      </c>
      <c r="B53" s="174" t="s">
        <v>140</v>
      </c>
      <c r="C53" s="175" t="s">
        <v>77</v>
      </c>
      <c r="D53" s="176" t="s">
        <v>71</v>
      </c>
      <c r="E53" s="177">
        <v>9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0</v>
      </c>
      <c r="AC53" s="139">
        <v>38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</v>
      </c>
    </row>
    <row r="54" spans="1:104" x14ac:dyDescent="0.2">
      <c r="A54" s="173">
        <v>39</v>
      </c>
      <c r="B54" s="174" t="s">
        <v>141</v>
      </c>
      <c r="C54" s="175" t="s">
        <v>110</v>
      </c>
      <c r="D54" s="176" t="s">
        <v>71</v>
      </c>
      <c r="E54" s="177">
        <v>9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0</v>
      </c>
      <c r="AC54" s="139">
        <v>39</v>
      </c>
      <c r="AZ54" s="139">
        <v>1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</v>
      </c>
    </row>
    <row r="55" spans="1:104" x14ac:dyDescent="0.2">
      <c r="A55" s="173">
        <v>40</v>
      </c>
      <c r="B55" s="174" t="s">
        <v>142</v>
      </c>
      <c r="C55" s="175" t="s">
        <v>143</v>
      </c>
      <c r="D55" s="176" t="s">
        <v>71</v>
      </c>
      <c r="E55" s="177">
        <v>15.3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0</v>
      </c>
      <c r="AC55" s="139">
        <v>40</v>
      </c>
      <c r="AZ55" s="139">
        <v>1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0</v>
      </c>
    </row>
    <row r="56" spans="1:104" x14ac:dyDescent="0.2">
      <c r="A56" s="173">
        <v>41</v>
      </c>
      <c r="B56" s="174" t="s">
        <v>144</v>
      </c>
      <c r="C56" s="175" t="s">
        <v>108</v>
      </c>
      <c r="D56" s="176" t="s">
        <v>71</v>
      </c>
      <c r="E56" s="177">
        <v>4.5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0</v>
      </c>
      <c r="AC56" s="139">
        <v>41</v>
      </c>
      <c r="AZ56" s="139">
        <v>1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0</v>
      </c>
    </row>
    <row r="57" spans="1:104" x14ac:dyDescent="0.2">
      <c r="A57" s="173">
        <v>42</v>
      </c>
      <c r="B57" s="174" t="s">
        <v>145</v>
      </c>
      <c r="C57" s="175" t="s">
        <v>146</v>
      </c>
      <c r="D57" s="176" t="s">
        <v>67</v>
      </c>
      <c r="E57" s="177">
        <v>1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0</v>
      </c>
      <c r="AC57" s="139">
        <v>42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</v>
      </c>
    </row>
    <row r="58" spans="1:104" x14ac:dyDescent="0.2">
      <c r="A58" s="179"/>
      <c r="B58" s="180" t="s">
        <v>68</v>
      </c>
      <c r="C58" s="181" t="str">
        <f>CONCATENATE(B50," ",C50)</f>
        <v>5 wc1 - práce</v>
      </c>
      <c r="D58" s="179"/>
      <c r="E58" s="182"/>
      <c r="F58" s="182"/>
      <c r="G58" s="183">
        <f>SUM(G50:G57)</f>
        <v>0</v>
      </c>
      <c r="O58" s="172">
        <v>4</v>
      </c>
      <c r="BA58" s="184">
        <f>SUM(BA50:BA57)</f>
        <v>0</v>
      </c>
      <c r="BB58" s="184">
        <f>SUM(BB50:BB57)</f>
        <v>0</v>
      </c>
      <c r="BC58" s="184">
        <f>SUM(BC50:BC57)</f>
        <v>0</v>
      </c>
      <c r="BD58" s="184">
        <f>SUM(BD50:BD57)</f>
        <v>0</v>
      </c>
      <c r="BE58" s="184">
        <f>SUM(BE50:BE57)</f>
        <v>0</v>
      </c>
    </row>
    <row r="59" spans="1:104" x14ac:dyDescent="0.2">
      <c r="A59" s="165" t="s">
        <v>65</v>
      </c>
      <c r="B59" s="166" t="s">
        <v>81</v>
      </c>
      <c r="C59" s="167" t="s">
        <v>147</v>
      </c>
      <c r="D59" s="168"/>
      <c r="E59" s="169"/>
      <c r="F59" s="169"/>
      <c r="G59" s="170"/>
      <c r="H59" s="171"/>
      <c r="I59" s="171"/>
      <c r="O59" s="172">
        <v>1</v>
      </c>
    </row>
    <row r="60" spans="1:104" x14ac:dyDescent="0.2">
      <c r="A60" s="173">
        <v>43</v>
      </c>
      <c r="B60" s="174" t="s">
        <v>148</v>
      </c>
      <c r="C60" s="175" t="s">
        <v>98</v>
      </c>
      <c r="D60" s="176" t="s">
        <v>67</v>
      </c>
      <c r="E60" s="177">
        <v>2</v>
      </c>
      <c r="F60" s="177">
        <v>0</v>
      </c>
      <c r="G60" s="178">
        <f>E60*F60</f>
        <v>0</v>
      </c>
      <c r="O60" s="172">
        <v>2</v>
      </c>
      <c r="AA60" s="139">
        <v>12</v>
      </c>
      <c r="AB60" s="139">
        <v>0</v>
      </c>
      <c r="AC60" s="139">
        <v>43</v>
      </c>
      <c r="AZ60" s="139">
        <v>1</v>
      </c>
      <c r="BA60" s="139">
        <f>IF(AZ60=1,G60,0)</f>
        <v>0</v>
      </c>
      <c r="BB60" s="139">
        <f>IF(AZ60=2,G60,0)</f>
        <v>0</v>
      </c>
      <c r="BC60" s="139">
        <f>IF(AZ60=3,G60,0)</f>
        <v>0</v>
      </c>
      <c r="BD60" s="139">
        <f>IF(AZ60=4,G60,0)</f>
        <v>0</v>
      </c>
      <c r="BE60" s="139">
        <f>IF(AZ60=5,G60,0)</f>
        <v>0</v>
      </c>
      <c r="CZ60" s="139">
        <v>0</v>
      </c>
    </row>
    <row r="61" spans="1:104" x14ac:dyDescent="0.2">
      <c r="A61" s="173">
        <v>44</v>
      </c>
      <c r="B61" s="174" t="s">
        <v>149</v>
      </c>
      <c r="C61" s="175" t="s">
        <v>150</v>
      </c>
      <c r="D61" s="176" t="s">
        <v>67</v>
      </c>
      <c r="E61" s="177">
        <v>3</v>
      </c>
      <c r="F61" s="177">
        <v>0</v>
      </c>
      <c r="G61" s="178">
        <f>E61*F61</f>
        <v>0</v>
      </c>
      <c r="O61" s="172">
        <v>2</v>
      </c>
      <c r="AA61" s="139">
        <v>12</v>
      </c>
      <c r="AB61" s="139">
        <v>0</v>
      </c>
      <c r="AC61" s="139">
        <v>44</v>
      </c>
      <c r="AZ61" s="139">
        <v>1</v>
      </c>
      <c r="BA61" s="139">
        <f>IF(AZ61=1,G61,0)</f>
        <v>0</v>
      </c>
      <c r="BB61" s="139">
        <f>IF(AZ61=2,G61,0)</f>
        <v>0</v>
      </c>
      <c r="BC61" s="139">
        <f>IF(AZ61=3,G61,0)</f>
        <v>0</v>
      </c>
      <c r="BD61" s="139">
        <f>IF(AZ61=4,G61,0)</f>
        <v>0</v>
      </c>
      <c r="BE61" s="139">
        <f>IF(AZ61=5,G61,0)</f>
        <v>0</v>
      </c>
      <c r="CZ61" s="139">
        <v>0</v>
      </c>
    </row>
    <row r="62" spans="1:104" x14ac:dyDescent="0.2">
      <c r="A62" s="173">
        <v>45</v>
      </c>
      <c r="B62" s="174" t="s">
        <v>151</v>
      </c>
      <c r="C62" s="175" t="s">
        <v>136</v>
      </c>
      <c r="D62" s="176" t="s">
        <v>71</v>
      </c>
      <c r="E62" s="177">
        <v>15</v>
      </c>
      <c r="F62" s="177">
        <v>0</v>
      </c>
      <c r="G62" s="178">
        <f>E62*F62</f>
        <v>0</v>
      </c>
      <c r="O62" s="172">
        <v>2</v>
      </c>
      <c r="AA62" s="139">
        <v>12</v>
      </c>
      <c r="AB62" s="139">
        <v>0</v>
      </c>
      <c r="AC62" s="139">
        <v>45</v>
      </c>
      <c r="AZ62" s="139">
        <v>1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Z62" s="139">
        <v>0</v>
      </c>
    </row>
    <row r="63" spans="1:104" x14ac:dyDescent="0.2">
      <c r="A63" s="173">
        <v>46</v>
      </c>
      <c r="B63" s="174" t="s">
        <v>152</v>
      </c>
      <c r="C63" s="175" t="s">
        <v>153</v>
      </c>
      <c r="D63" s="176" t="s">
        <v>67</v>
      </c>
      <c r="E63" s="177">
        <v>5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0</v>
      </c>
      <c r="AC63" s="139">
        <v>46</v>
      </c>
      <c r="AZ63" s="139">
        <v>1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0</v>
      </c>
    </row>
    <row r="64" spans="1:104" x14ac:dyDescent="0.2">
      <c r="A64" s="173">
        <v>47</v>
      </c>
      <c r="B64" s="174" t="s">
        <v>154</v>
      </c>
      <c r="C64" s="175" t="s">
        <v>119</v>
      </c>
      <c r="D64" s="176" t="s">
        <v>83</v>
      </c>
      <c r="E64" s="177">
        <v>5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0</v>
      </c>
      <c r="AC64" s="139">
        <v>47</v>
      </c>
      <c r="AZ64" s="139">
        <v>1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0</v>
      </c>
    </row>
    <row r="65" spans="1:104" x14ac:dyDescent="0.2">
      <c r="A65" s="173">
        <v>48</v>
      </c>
      <c r="B65" s="174" t="s">
        <v>155</v>
      </c>
      <c r="C65" s="175" t="s">
        <v>91</v>
      </c>
      <c r="D65" s="176" t="s">
        <v>71</v>
      </c>
      <c r="E65" s="177">
        <v>17</v>
      </c>
      <c r="F65" s="177">
        <v>250</v>
      </c>
      <c r="G65" s="178">
        <f>E65*F65</f>
        <v>4250</v>
      </c>
      <c r="O65" s="172">
        <v>2</v>
      </c>
      <c r="AA65" s="139">
        <v>12</v>
      </c>
      <c r="AB65" s="139">
        <v>0</v>
      </c>
      <c r="AC65" s="139">
        <v>48</v>
      </c>
      <c r="AZ65" s="139">
        <v>1</v>
      </c>
      <c r="BA65" s="139">
        <f>IF(AZ65=1,G65,0)</f>
        <v>4250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</v>
      </c>
    </row>
    <row r="66" spans="1:104" x14ac:dyDescent="0.2">
      <c r="A66" s="173">
        <v>49</v>
      </c>
      <c r="B66" s="174" t="s">
        <v>156</v>
      </c>
      <c r="C66" s="175" t="s">
        <v>100</v>
      </c>
      <c r="D66" s="176" t="s">
        <v>71</v>
      </c>
      <c r="E66" s="177">
        <v>1</v>
      </c>
      <c r="F66" s="177">
        <v>250</v>
      </c>
      <c r="G66" s="178">
        <f>E66*F66</f>
        <v>250</v>
      </c>
      <c r="O66" s="172">
        <v>2</v>
      </c>
      <c r="AA66" s="139">
        <v>12</v>
      </c>
      <c r="AB66" s="139">
        <v>0</v>
      </c>
      <c r="AC66" s="139">
        <v>49</v>
      </c>
      <c r="AZ66" s="139">
        <v>1</v>
      </c>
      <c r="BA66" s="139">
        <f>IF(AZ66=1,G66,0)</f>
        <v>250</v>
      </c>
      <c r="BB66" s="139">
        <f>IF(AZ66=2,G66,0)</f>
        <v>0</v>
      </c>
      <c r="BC66" s="139">
        <f>IF(AZ66=3,G66,0)</f>
        <v>0</v>
      </c>
      <c r="BD66" s="139">
        <f>IF(AZ66=4,G66,0)</f>
        <v>0</v>
      </c>
      <c r="BE66" s="139">
        <f>IF(AZ66=5,G66,0)</f>
        <v>0</v>
      </c>
      <c r="CZ66" s="139">
        <v>0</v>
      </c>
    </row>
    <row r="67" spans="1:104" x14ac:dyDescent="0.2">
      <c r="A67" s="173">
        <v>50</v>
      </c>
      <c r="B67" s="174" t="s">
        <v>157</v>
      </c>
      <c r="C67" s="175" t="s">
        <v>126</v>
      </c>
      <c r="D67" s="176" t="s">
        <v>71</v>
      </c>
      <c r="E67" s="177">
        <v>5</v>
      </c>
      <c r="F67" s="177">
        <v>250</v>
      </c>
      <c r="G67" s="178">
        <f>E67*F67</f>
        <v>1250</v>
      </c>
      <c r="O67" s="172">
        <v>2</v>
      </c>
      <c r="AA67" s="139">
        <v>12</v>
      </c>
      <c r="AB67" s="139">
        <v>0</v>
      </c>
      <c r="AC67" s="139">
        <v>50</v>
      </c>
      <c r="AZ67" s="139">
        <v>1</v>
      </c>
      <c r="BA67" s="139">
        <f>IF(AZ67=1,G67,0)</f>
        <v>1250</v>
      </c>
      <c r="BB67" s="139">
        <f>IF(AZ67=2,G67,0)</f>
        <v>0</v>
      </c>
      <c r="BC67" s="139">
        <f>IF(AZ67=3,G67,0)</f>
        <v>0</v>
      </c>
      <c r="BD67" s="139">
        <f>IF(AZ67=4,G67,0)</f>
        <v>0</v>
      </c>
      <c r="BE67" s="139">
        <f>IF(AZ67=5,G67,0)</f>
        <v>0</v>
      </c>
      <c r="CZ67" s="139">
        <v>0</v>
      </c>
    </row>
    <row r="68" spans="1:104" x14ac:dyDescent="0.2">
      <c r="A68" s="173">
        <v>51</v>
      </c>
      <c r="B68" s="174" t="s">
        <v>158</v>
      </c>
      <c r="C68" s="175" t="s">
        <v>93</v>
      </c>
      <c r="D68" s="176" t="s">
        <v>94</v>
      </c>
      <c r="E68" s="177">
        <v>10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0</v>
      </c>
      <c r="AC68" s="139">
        <v>51</v>
      </c>
      <c r="AZ68" s="139">
        <v>1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0</v>
      </c>
    </row>
    <row r="69" spans="1:104" x14ac:dyDescent="0.2">
      <c r="A69" s="173">
        <v>52</v>
      </c>
      <c r="B69" s="174" t="s">
        <v>159</v>
      </c>
      <c r="C69" s="175" t="s">
        <v>96</v>
      </c>
      <c r="D69" s="176" t="s">
        <v>67</v>
      </c>
      <c r="E69" s="177">
        <v>3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0</v>
      </c>
      <c r="AC69" s="139">
        <v>52</v>
      </c>
      <c r="AZ69" s="139">
        <v>1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0</v>
      </c>
    </row>
    <row r="70" spans="1:104" x14ac:dyDescent="0.2">
      <c r="A70" s="179"/>
      <c r="B70" s="180" t="s">
        <v>68</v>
      </c>
      <c r="C70" s="181" t="str">
        <f>CONCATENATE(B59," ",C59)</f>
        <v>6 wc1 - materiál</v>
      </c>
      <c r="D70" s="179"/>
      <c r="E70" s="182"/>
      <c r="F70" s="182"/>
      <c r="G70" s="183">
        <f>SUM(G59:G69)</f>
        <v>5750</v>
      </c>
      <c r="O70" s="172">
        <v>4</v>
      </c>
      <c r="BA70" s="184">
        <f>SUM(BA59:BA69)</f>
        <v>5750</v>
      </c>
      <c r="BB70" s="184">
        <f>SUM(BB59:BB69)</f>
        <v>0</v>
      </c>
      <c r="BC70" s="184">
        <f>SUM(BC59:BC69)</f>
        <v>0</v>
      </c>
      <c r="BD70" s="184">
        <f>SUM(BD59:BD69)</f>
        <v>0</v>
      </c>
      <c r="BE70" s="184">
        <f>SUM(BE59:BE69)</f>
        <v>0</v>
      </c>
    </row>
    <row r="71" spans="1:104" x14ac:dyDescent="0.2">
      <c r="A71" s="165" t="s">
        <v>65</v>
      </c>
      <c r="B71" s="166" t="s">
        <v>84</v>
      </c>
      <c r="C71" s="167" t="s">
        <v>160</v>
      </c>
      <c r="D71" s="168"/>
      <c r="E71" s="169"/>
      <c r="F71" s="169"/>
      <c r="G71" s="170"/>
      <c r="H71" s="171"/>
      <c r="I71" s="171"/>
      <c r="O71" s="172">
        <v>1</v>
      </c>
    </row>
    <row r="72" spans="1:104" x14ac:dyDescent="0.2">
      <c r="A72" s="173">
        <v>53</v>
      </c>
      <c r="B72" s="174" t="s">
        <v>161</v>
      </c>
      <c r="C72" s="175" t="s">
        <v>162</v>
      </c>
      <c r="D72" s="176" t="s">
        <v>71</v>
      </c>
      <c r="E72" s="177">
        <v>46.5</v>
      </c>
      <c r="F72" s="177">
        <v>0</v>
      </c>
      <c r="G72" s="178">
        <f>E72*F72</f>
        <v>0</v>
      </c>
      <c r="O72" s="172">
        <v>2</v>
      </c>
      <c r="AA72" s="139">
        <v>12</v>
      </c>
      <c r="AB72" s="139">
        <v>0</v>
      </c>
      <c r="AC72" s="139">
        <v>53</v>
      </c>
      <c r="AZ72" s="139">
        <v>1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Z72" s="139">
        <v>0</v>
      </c>
    </row>
    <row r="73" spans="1:104" x14ac:dyDescent="0.2">
      <c r="A73" s="173">
        <v>54</v>
      </c>
      <c r="B73" s="174" t="s">
        <v>163</v>
      </c>
      <c r="C73" s="175" t="s">
        <v>77</v>
      </c>
      <c r="D73" s="176" t="s">
        <v>71</v>
      </c>
      <c r="E73" s="177">
        <v>9.5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0</v>
      </c>
      <c r="AC73" s="139">
        <v>54</v>
      </c>
      <c r="AZ73" s="139">
        <v>1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0</v>
      </c>
    </row>
    <row r="74" spans="1:104" x14ac:dyDescent="0.2">
      <c r="A74" s="173">
        <v>55</v>
      </c>
      <c r="B74" s="174" t="s">
        <v>164</v>
      </c>
      <c r="C74" s="175" t="s">
        <v>110</v>
      </c>
      <c r="D74" s="176" t="s">
        <v>71</v>
      </c>
      <c r="E74" s="177">
        <v>9.5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0</v>
      </c>
      <c r="AC74" s="139">
        <v>55</v>
      </c>
      <c r="AZ74" s="139">
        <v>1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</v>
      </c>
    </row>
    <row r="75" spans="1:104" x14ac:dyDescent="0.2">
      <c r="A75" s="173">
        <v>56</v>
      </c>
      <c r="B75" s="174" t="s">
        <v>165</v>
      </c>
      <c r="C75" s="175" t="s">
        <v>104</v>
      </c>
      <c r="D75" s="176" t="s">
        <v>71</v>
      </c>
      <c r="E75" s="177">
        <v>19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0</v>
      </c>
      <c r="AC75" s="139">
        <v>56</v>
      </c>
      <c r="AZ75" s="139">
        <v>1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</v>
      </c>
    </row>
    <row r="76" spans="1:104" x14ac:dyDescent="0.2">
      <c r="A76" s="173">
        <v>57</v>
      </c>
      <c r="B76" s="174" t="s">
        <v>166</v>
      </c>
      <c r="C76" s="175" t="s">
        <v>114</v>
      </c>
      <c r="D76" s="176" t="s">
        <v>67</v>
      </c>
      <c r="E76" s="177">
        <v>1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0</v>
      </c>
      <c r="AC76" s="139">
        <v>57</v>
      </c>
      <c r="AZ76" s="139">
        <v>1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</v>
      </c>
    </row>
    <row r="77" spans="1:104" x14ac:dyDescent="0.2">
      <c r="A77" s="173">
        <v>58</v>
      </c>
      <c r="B77" s="174" t="s">
        <v>167</v>
      </c>
      <c r="C77" s="175" t="s">
        <v>79</v>
      </c>
      <c r="D77" s="176" t="s">
        <v>71</v>
      </c>
      <c r="E77" s="177">
        <v>16.5</v>
      </c>
      <c r="F77" s="177">
        <v>0</v>
      </c>
      <c r="G77" s="178">
        <f>E77*F77</f>
        <v>0</v>
      </c>
      <c r="O77" s="172">
        <v>2</v>
      </c>
      <c r="AA77" s="139">
        <v>12</v>
      </c>
      <c r="AB77" s="139">
        <v>0</v>
      </c>
      <c r="AC77" s="139">
        <v>58</v>
      </c>
      <c r="AZ77" s="139">
        <v>1</v>
      </c>
      <c r="BA77" s="139">
        <f>IF(AZ77=1,G77,0)</f>
        <v>0</v>
      </c>
      <c r="BB77" s="139">
        <f>IF(AZ77=2,G77,0)</f>
        <v>0</v>
      </c>
      <c r="BC77" s="139">
        <f>IF(AZ77=3,G77,0)</f>
        <v>0</v>
      </c>
      <c r="BD77" s="139">
        <f>IF(AZ77=4,G77,0)</f>
        <v>0</v>
      </c>
      <c r="BE77" s="139">
        <f>IF(AZ77=5,G77,0)</f>
        <v>0</v>
      </c>
      <c r="CZ77" s="139">
        <v>0</v>
      </c>
    </row>
    <row r="78" spans="1:104" x14ac:dyDescent="0.2">
      <c r="A78" s="173">
        <v>59</v>
      </c>
      <c r="B78" s="174" t="s">
        <v>168</v>
      </c>
      <c r="C78" s="175" t="s">
        <v>108</v>
      </c>
      <c r="D78" s="176" t="s">
        <v>71</v>
      </c>
      <c r="E78" s="177">
        <v>3.15</v>
      </c>
      <c r="F78" s="177">
        <v>0</v>
      </c>
      <c r="G78" s="178">
        <f>E78*F78</f>
        <v>0</v>
      </c>
      <c r="O78" s="172">
        <v>2</v>
      </c>
      <c r="AA78" s="139">
        <v>12</v>
      </c>
      <c r="AB78" s="139">
        <v>0</v>
      </c>
      <c r="AC78" s="139">
        <v>59</v>
      </c>
      <c r="AZ78" s="139">
        <v>1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Z78" s="139">
        <v>0</v>
      </c>
    </row>
    <row r="79" spans="1:104" x14ac:dyDescent="0.2">
      <c r="A79" s="179"/>
      <c r="B79" s="180" t="s">
        <v>68</v>
      </c>
      <c r="C79" s="181" t="str">
        <f>CONCATENATE(B71," ",C71)</f>
        <v>7 wc2 - práce</v>
      </c>
      <c r="D79" s="179"/>
      <c r="E79" s="182"/>
      <c r="F79" s="182"/>
      <c r="G79" s="183">
        <f>SUM(G71:G78)</f>
        <v>0</v>
      </c>
      <c r="O79" s="172">
        <v>4</v>
      </c>
      <c r="BA79" s="184">
        <f>SUM(BA71:BA78)</f>
        <v>0</v>
      </c>
      <c r="BB79" s="184">
        <f>SUM(BB71:BB78)</f>
        <v>0</v>
      </c>
      <c r="BC79" s="184">
        <f>SUM(BC71:BC78)</f>
        <v>0</v>
      </c>
      <c r="BD79" s="184">
        <f>SUM(BD71:BD78)</f>
        <v>0</v>
      </c>
      <c r="BE79" s="184">
        <f>SUM(BE71:BE78)</f>
        <v>0</v>
      </c>
    </row>
    <row r="80" spans="1:104" x14ac:dyDescent="0.2">
      <c r="A80" s="140"/>
      <c r="B80" s="140"/>
      <c r="C80" s="140"/>
      <c r="D80" s="140"/>
      <c r="E80" s="140"/>
      <c r="F80" s="140"/>
      <c r="G80" s="140"/>
    </row>
    <row r="81" spans="5:5" x14ac:dyDescent="0.2">
      <c r="E81" s="139"/>
    </row>
    <row r="82" spans="5:5" x14ac:dyDescent="0.2">
      <c r="E82" s="139"/>
    </row>
    <row r="83" spans="5:5" x14ac:dyDescent="0.2">
      <c r="E83" s="139"/>
    </row>
    <row r="84" spans="5:5" x14ac:dyDescent="0.2">
      <c r="E84" s="139"/>
    </row>
    <row r="85" spans="5:5" x14ac:dyDescent="0.2">
      <c r="E85" s="139"/>
    </row>
    <row r="86" spans="5:5" x14ac:dyDescent="0.2">
      <c r="E86" s="139"/>
    </row>
    <row r="87" spans="5:5" x14ac:dyDescent="0.2">
      <c r="E87" s="139"/>
    </row>
    <row r="88" spans="5:5" x14ac:dyDescent="0.2">
      <c r="E88" s="139"/>
    </row>
    <row r="89" spans="5:5" x14ac:dyDescent="0.2">
      <c r="E89" s="139"/>
    </row>
    <row r="90" spans="5:5" x14ac:dyDescent="0.2">
      <c r="E90" s="139"/>
    </row>
    <row r="91" spans="5:5" x14ac:dyDescent="0.2">
      <c r="E91" s="139"/>
    </row>
    <row r="92" spans="5:5" x14ac:dyDescent="0.2">
      <c r="E92" s="139"/>
    </row>
    <row r="93" spans="5:5" x14ac:dyDescent="0.2">
      <c r="E93" s="139"/>
    </row>
    <row r="94" spans="5:5" x14ac:dyDescent="0.2">
      <c r="E94" s="139"/>
    </row>
    <row r="95" spans="5:5" x14ac:dyDescent="0.2">
      <c r="E95" s="139"/>
    </row>
    <row r="96" spans="5:5" x14ac:dyDescent="0.2">
      <c r="E96" s="139"/>
    </row>
    <row r="97" spans="1:7" x14ac:dyDescent="0.2">
      <c r="E97" s="139"/>
    </row>
    <row r="98" spans="1:7" x14ac:dyDescent="0.2">
      <c r="E98" s="139"/>
    </row>
    <row r="99" spans="1:7" x14ac:dyDescent="0.2">
      <c r="E99" s="139"/>
    </row>
    <row r="100" spans="1:7" x14ac:dyDescent="0.2">
      <c r="E100" s="139"/>
    </row>
    <row r="101" spans="1:7" x14ac:dyDescent="0.2">
      <c r="E101" s="139"/>
    </row>
    <row r="102" spans="1:7" x14ac:dyDescent="0.2">
      <c r="E102" s="139"/>
    </row>
    <row r="103" spans="1:7" x14ac:dyDescent="0.2">
      <c r="A103" s="185"/>
      <c r="B103" s="185"/>
      <c r="C103" s="185"/>
      <c r="D103" s="185"/>
      <c r="E103" s="185"/>
      <c r="F103" s="185"/>
      <c r="G103" s="185"/>
    </row>
    <row r="104" spans="1:7" x14ac:dyDescent="0.2">
      <c r="A104" s="185"/>
      <c r="B104" s="185"/>
      <c r="C104" s="185"/>
      <c r="D104" s="185"/>
      <c r="E104" s="185"/>
      <c r="F104" s="185"/>
      <c r="G104" s="185"/>
    </row>
    <row r="105" spans="1:7" x14ac:dyDescent="0.2">
      <c r="A105" s="185"/>
      <c r="B105" s="185"/>
      <c r="C105" s="185"/>
      <c r="D105" s="185"/>
      <c r="E105" s="185"/>
      <c r="F105" s="185"/>
      <c r="G105" s="185"/>
    </row>
    <row r="106" spans="1:7" x14ac:dyDescent="0.2">
      <c r="A106" s="185"/>
      <c r="B106" s="185"/>
      <c r="C106" s="185"/>
      <c r="D106" s="185"/>
      <c r="E106" s="185"/>
      <c r="F106" s="185"/>
      <c r="G106" s="185"/>
    </row>
    <row r="107" spans="1:7" x14ac:dyDescent="0.2">
      <c r="E107" s="139"/>
    </row>
    <row r="108" spans="1:7" x14ac:dyDescent="0.2">
      <c r="E108" s="139"/>
    </row>
    <row r="109" spans="1:7" x14ac:dyDescent="0.2">
      <c r="E109" s="139"/>
    </row>
    <row r="110" spans="1:7" x14ac:dyDescent="0.2">
      <c r="E110" s="139"/>
    </row>
    <row r="111" spans="1:7" x14ac:dyDescent="0.2">
      <c r="E111" s="139"/>
    </row>
    <row r="112" spans="1:7" x14ac:dyDescent="0.2">
      <c r="E112" s="139"/>
    </row>
    <row r="113" spans="5:5" x14ac:dyDescent="0.2">
      <c r="E113" s="139"/>
    </row>
    <row r="114" spans="5:5" x14ac:dyDescent="0.2">
      <c r="E114" s="139"/>
    </row>
    <row r="115" spans="5:5" x14ac:dyDescent="0.2">
      <c r="E115" s="139"/>
    </row>
    <row r="116" spans="5:5" x14ac:dyDescent="0.2">
      <c r="E116" s="139"/>
    </row>
    <row r="117" spans="5:5" x14ac:dyDescent="0.2">
      <c r="E117" s="139"/>
    </row>
    <row r="118" spans="5:5" x14ac:dyDescent="0.2">
      <c r="E118" s="139"/>
    </row>
    <row r="119" spans="5:5" x14ac:dyDescent="0.2">
      <c r="E119" s="139"/>
    </row>
    <row r="120" spans="5:5" x14ac:dyDescent="0.2">
      <c r="E120" s="139"/>
    </row>
    <row r="121" spans="5:5" x14ac:dyDescent="0.2">
      <c r="E121" s="139"/>
    </row>
    <row r="122" spans="5:5" x14ac:dyDescent="0.2">
      <c r="E122" s="139"/>
    </row>
    <row r="123" spans="5:5" x14ac:dyDescent="0.2">
      <c r="E123" s="139"/>
    </row>
    <row r="124" spans="5:5" x14ac:dyDescent="0.2">
      <c r="E124" s="139"/>
    </row>
    <row r="125" spans="5:5" x14ac:dyDescent="0.2">
      <c r="E125" s="139"/>
    </row>
    <row r="126" spans="5:5" x14ac:dyDescent="0.2">
      <c r="E126" s="139"/>
    </row>
    <row r="127" spans="5:5" x14ac:dyDescent="0.2">
      <c r="E127" s="139"/>
    </row>
    <row r="128" spans="5:5" x14ac:dyDescent="0.2">
      <c r="E128" s="139"/>
    </row>
    <row r="129" spans="1:7" x14ac:dyDescent="0.2">
      <c r="E129" s="139"/>
    </row>
    <row r="130" spans="1:7" x14ac:dyDescent="0.2">
      <c r="E130" s="139"/>
    </row>
    <row r="131" spans="1:7" x14ac:dyDescent="0.2">
      <c r="E131" s="139"/>
    </row>
    <row r="132" spans="1:7" x14ac:dyDescent="0.2">
      <c r="E132" s="139"/>
    </row>
    <row r="133" spans="1:7" x14ac:dyDescent="0.2">
      <c r="E133" s="139"/>
    </row>
    <row r="134" spans="1:7" x14ac:dyDescent="0.2">
      <c r="E134" s="139"/>
    </row>
    <row r="135" spans="1:7" x14ac:dyDescent="0.2">
      <c r="E135" s="139"/>
    </row>
    <row r="136" spans="1:7" x14ac:dyDescent="0.2">
      <c r="E136" s="139"/>
    </row>
    <row r="137" spans="1:7" x14ac:dyDescent="0.2">
      <c r="E137" s="139"/>
    </row>
    <row r="138" spans="1:7" x14ac:dyDescent="0.2">
      <c r="A138" s="186"/>
      <c r="B138" s="186"/>
    </row>
    <row r="139" spans="1:7" x14ac:dyDescent="0.2">
      <c r="A139" s="185"/>
      <c r="B139" s="185"/>
      <c r="C139" s="188"/>
      <c r="D139" s="188"/>
      <c r="E139" s="189"/>
      <c r="F139" s="188"/>
      <c r="G139" s="190"/>
    </row>
    <row r="140" spans="1:7" x14ac:dyDescent="0.2">
      <c r="A140" s="191"/>
      <c r="B140" s="191"/>
      <c r="C140" s="185"/>
      <c r="D140" s="185"/>
      <c r="E140" s="192"/>
      <c r="F140" s="185"/>
      <c r="G140" s="185"/>
    </row>
    <row r="141" spans="1:7" x14ac:dyDescent="0.2">
      <c r="A141" s="185"/>
      <c r="B141" s="185"/>
      <c r="C141" s="185"/>
      <c r="D141" s="185"/>
      <c r="E141" s="192"/>
      <c r="F141" s="185"/>
      <c r="G141" s="185"/>
    </row>
    <row r="142" spans="1:7" x14ac:dyDescent="0.2">
      <c r="A142" s="185"/>
      <c r="B142" s="185"/>
      <c r="C142" s="185"/>
      <c r="D142" s="185"/>
      <c r="E142" s="192"/>
      <c r="F142" s="185"/>
      <c r="G142" s="185"/>
    </row>
    <row r="143" spans="1:7" x14ac:dyDescent="0.2">
      <c r="A143" s="185"/>
      <c r="B143" s="185"/>
      <c r="C143" s="185"/>
      <c r="D143" s="185"/>
      <c r="E143" s="192"/>
      <c r="F143" s="185"/>
      <c r="G143" s="185"/>
    </row>
    <row r="144" spans="1:7" x14ac:dyDescent="0.2">
      <c r="A144" s="185"/>
      <c r="B144" s="185"/>
      <c r="C144" s="185"/>
      <c r="D144" s="185"/>
      <c r="E144" s="192"/>
      <c r="F144" s="185"/>
      <c r="G144" s="185"/>
    </row>
    <row r="145" spans="1:7" x14ac:dyDescent="0.2">
      <c r="A145" s="185"/>
      <c r="B145" s="185"/>
      <c r="C145" s="185"/>
      <c r="D145" s="185"/>
      <c r="E145" s="192"/>
      <c r="F145" s="185"/>
      <c r="G145" s="185"/>
    </row>
    <row r="146" spans="1:7" x14ac:dyDescent="0.2">
      <c r="A146" s="185"/>
      <c r="B146" s="185"/>
      <c r="C146" s="185"/>
      <c r="D146" s="185"/>
      <c r="E146" s="192"/>
      <c r="F146" s="185"/>
      <c r="G146" s="185"/>
    </row>
    <row r="147" spans="1:7" x14ac:dyDescent="0.2">
      <c r="A147" s="185"/>
      <c r="B147" s="185"/>
      <c r="C147" s="185"/>
      <c r="D147" s="185"/>
      <c r="E147" s="192"/>
      <c r="F147" s="185"/>
      <c r="G147" s="185"/>
    </row>
    <row r="148" spans="1:7" x14ac:dyDescent="0.2">
      <c r="A148" s="185"/>
      <c r="B148" s="185"/>
      <c r="C148" s="185"/>
      <c r="D148" s="185"/>
      <c r="E148" s="192"/>
      <c r="F148" s="185"/>
      <c r="G148" s="185"/>
    </row>
    <row r="149" spans="1:7" x14ac:dyDescent="0.2">
      <c r="A149" s="185"/>
      <c r="B149" s="185"/>
      <c r="C149" s="185"/>
      <c r="D149" s="185"/>
      <c r="E149" s="192"/>
      <c r="F149" s="185"/>
      <c r="G149" s="185"/>
    </row>
    <row r="150" spans="1:7" x14ac:dyDescent="0.2">
      <c r="A150" s="185"/>
      <c r="B150" s="185"/>
      <c r="C150" s="185"/>
      <c r="D150" s="185"/>
      <c r="E150" s="192"/>
      <c r="F150" s="185"/>
      <c r="G150" s="185"/>
    </row>
    <row r="151" spans="1:7" x14ac:dyDescent="0.2">
      <c r="A151" s="185"/>
      <c r="B151" s="185"/>
      <c r="C151" s="185"/>
      <c r="D151" s="185"/>
      <c r="E151" s="192"/>
      <c r="F151" s="185"/>
      <c r="G151" s="185"/>
    </row>
    <row r="152" spans="1:7" x14ac:dyDescent="0.2">
      <c r="A152" s="185"/>
      <c r="B152" s="185"/>
      <c r="C152" s="185"/>
      <c r="D152" s="185"/>
      <c r="E152" s="192"/>
      <c r="F152" s="185"/>
      <c r="G152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LiborPC</dc:creator>
  <cp:lastModifiedBy>LiborPC</cp:lastModifiedBy>
  <dcterms:created xsi:type="dcterms:W3CDTF">2016-11-18T05:28:08Z</dcterms:created>
  <dcterms:modified xsi:type="dcterms:W3CDTF">2016-11-18T05:31:28Z</dcterms:modified>
</cp:coreProperties>
</file>