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06"/>
  <workbookPr filterPrivacy="1"/>
  <xr:revisionPtr revIDLastSave="0" documentId="8_{A4287F3A-7DE1-4A24-BC73-EF1B1C15F149}" xr6:coauthVersionLast="47" xr6:coauthVersionMax="47" xr10:uidLastSave="{00000000-0000-0000-0000-000000000000}"/>
  <bookViews>
    <workbookView xWindow="0" yWindow="0" windowWidth="38370" windowHeight="14160" xr2:uid="{00000000-000D-0000-FFFF-FFFF00000000}"/>
  </bookViews>
  <sheets>
    <sheet name="Kennzahlen" sheetId="1" r:id="rId1"/>
  </sheets>
  <definedNames>
    <definedName name="_xlnm.Print_Titles" localSheetId="0">Kennzahlen!$1:$5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H7" i="1" s="1"/>
  <c r="D11" i="1" l="1"/>
  <c r="D42" i="1" l="1"/>
  <c r="D40" i="1"/>
  <c r="C21" i="1" l="1"/>
  <c r="C26" i="1" l="1"/>
  <c r="D26" i="1" s="1"/>
  <c r="D22" i="1" l="1"/>
  <c r="C27" i="1" l="1"/>
  <c r="D27" i="1" s="1"/>
  <c r="D21" i="1" l="1"/>
  <c r="D23" i="1" l="1"/>
  <c r="C25" i="1" l="1"/>
  <c r="D25" i="1" s="1"/>
  <c r="D28" i="1" l="1"/>
  <c r="D30" i="1" l="1"/>
  <c r="D32" i="1"/>
  <c r="D14" i="1"/>
  <c r="D17" i="1" s="1"/>
  <c r="D35" i="1"/>
  <c r="D36" i="1" s="1"/>
  <c r="D19" i="1" l="1"/>
  <c r="D9" i="1"/>
  <c r="D15" i="1" l="1"/>
</calcChain>
</file>

<file path=xl/sharedStrings.xml><?xml version="1.0" encoding="utf-8"?>
<sst xmlns="http://schemas.openxmlformats.org/spreadsheetml/2006/main" count="57" uniqueCount="39">
  <si>
    <t>Projekt:</t>
  </si>
  <si>
    <t>PK ARCHITEKTEN GMBH</t>
  </si>
  <si>
    <t>NEUBAU EINES MFH MIT 5 WEH UND CARLIFT 
 WE1</t>
  </si>
  <si>
    <t xml:space="preserve">METZSTR. 14B </t>
  </si>
  <si>
    <t>81667 MÜNCHEN</t>
  </si>
  <si>
    <r>
      <rPr>
        <b/>
        <sz val="10"/>
        <color theme="1"/>
        <rFont val="Titillium"/>
        <family val="3"/>
      </rPr>
      <t>Bauort:</t>
    </r>
    <r>
      <rPr>
        <sz val="10"/>
        <color theme="1"/>
        <rFont val="Titillium"/>
        <family val="3"/>
      </rPr>
      <t xml:space="preserve"> Gotenstr. 3 </t>
    </r>
  </si>
  <si>
    <t>T: 089 5454396 17</t>
  </si>
  <si>
    <t xml:space="preserve">Bauherr: Zima Jugendstilpalais </t>
  </si>
  <si>
    <t>b.bozic@pkarchitekten.com</t>
  </si>
  <si>
    <t xml:space="preserve">Grundstücksfläche </t>
  </si>
  <si>
    <t>m²</t>
  </si>
  <si>
    <t>Grundfläche Gebäude</t>
  </si>
  <si>
    <t>GRZ</t>
  </si>
  <si>
    <t>Geschossfläche EG</t>
  </si>
  <si>
    <t>Geschossfläche 1.OG</t>
  </si>
  <si>
    <t>Geschossfläche DG</t>
  </si>
  <si>
    <t>Geschossfläche oberirdisch insgesamt</t>
  </si>
  <si>
    <t>GFZ</t>
  </si>
  <si>
    <t>Geschossfäche oberirdisch</t>
  </si>
  <si>
    <t xml:space="preserve">Geschossfläche 1.UG </t>
  </si>
  <si>
    <t>Brutto Grundfläche der Nutzungseinheiten nach DIN 277 -1</t>
  </si>
  <si>
    <t>Bruttorauminhalt unterirdisch unterhalb des Hauses</t>
  </si>
  <si>
    <t>m³</t>
  </si>
  <si>
    <t>Bruttorauminhalt unterirdisch ausserhalb des Hauses</t>
  </si>
  <si>
    <t>Bruttorauminhalt unterirdisch insgesamt</t>
  </si>
  <si>
    <t xml:space="preserve">   </t>
  </si>
  <si>
    <t xml:space="preserve">Bruttorauminhalt EG </t>
  </si>
  <si>
    <t>Bruttorauminhalt 1.OG</t>
  </si>
  <si>
    <t>Bruttorauminhalt DG</t>
  </si>
  <si>
    <t>Bruttorauminhalt oberirdisch insgesamt</t>
  </si>
  <si>
    <t>BMZ</t>
  </si>
  <si>
    <t xml:space="preserve">Bruttorauminhalt gesamt (nach DIN 277-1) </t>
  </si>
  <si>
    <t>Nutzfläche 1.UG</t>
  </si>
  <si>
    <t>Nutzfläche nach DIN 277-1</t>
  </si>
  <si>
    <t>Nutzfläche nach DIN 277 Ohne Wohnfläche</t>
  </si>
  <si>
    <t xml:space="preserve">Wohnfläche </t>
  </si>
  <si>
    <t>Kinderspielplatzfläche</t>
  </si>
  <si>
    <t>min. 60 m²</t>
  </si>
  <si>
    <t>Fahrräder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</si>
</sst>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1"/>
      <color theme="1"/>
      <name val="Titillium"/>
      <family val="3"/>
    </font>
    <font>
      <sz val="10"/>
      <color theme="1"/>
      <name val="Titillium"/>
      <family val="3"/>
    </font>
    <font>
      <b/>
      <sz val="10"/>
      <color theme="1"/>
      <name val="Titillium"/>
      <family val="3"/>
    </font>
    <font>
      <b/>
      <sz val="10"/>
      <color theme="1" tint="0.499984740745262"/>
      <name val="Titillium"/>
      <family val="3"/>
    </font>
    <font>
      <b/>
      <sz val="11"/>
      <color theme="1"/>
      <name val="Titillium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>
      <alignment vertical="center"/>
    </xf>
    <xf numFmtId="0" fontId="2" fillId="0" borderId="0" applyNumberFormat="0">
      <alignment horizontal="left" vertical="center"/>
    </xf>
  </cellStyleXfs>
  <cellXfs count="19">
    <xf numFmtId="0" fontId="0" fillId="0" borderId="0" xfId="0"/>
    <xf numFmtId="0" fontId="3" fillId="0" borderId="0" xfId="0" applyFont="1"/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4" fontId="3" fillId="0" borderId="0" xfId="0" applyNumberFormat="1" applyFont="1"/>
    <xf numFmtId="0" fontId="5" fillId="0" borderId="0" xfId="0" applyFont="1"/>
    <xf numFmtId="0" fontId="4" fillId="0" borderId="0" xfId="0" applyFont="1"/>
    <xf numFmtId="0" fontId="5" fillId="2" borderId="0" xfId="0" applyFont="1" applyFill="1"/>
    <xf numFmtId="4" fontId="5" fillId="2" borderId="0" xfId="0" applyNumberFormat="1" applyFont="1" applyFill="1"/>
    <xf numFmtId="4" fontId="5" fillId="0" borderId="0" xfId="0" applyNumberFormat="1" applyFont="1"/>
    <xf numFmtId="0" fontId="4" fillId="2" borderId="0" xfId="0" applyFont="1" applyFill="1" applyAlignment="1">
      <alignment horizontal="left" vertical="center" wrapText="1"/>
    </xf>
    <xf numFmtId="4" fontId="4" fillId="0" borderId="0" xfId="0" applyNumberFormat="1" applyFont="1"/>
    <xf numFmtId="4" fontId="4" fillId="2" borderId="0" xfId="0" applyNumberFormat="1" applyFont="1" applyFill="1"/>
    <xf numFmtId="4" fontId="7" fillId="2" borderId="0" xfId="0" applyNumberFormat="1" applyFont="1" applyFill="1"/>
    <xf numFmtId="4" fontId="4" fillId="0" borderId="0" xfId="0" applyNumberFormat="1" applyFont="1" applyAlignment="1">
      <alignment horizontal="right"/>
    </xf>
    <xf numFmtId="1" fontId="5" fillId="2" borderId="0" xfId="0" applyNumberFormat="1" applyFont="1" applyFill="1"/>
  </cellXfs>
  <cellStyles count="3">
    <cellStyle name="Normální" xfId="0" builtinId="0"/>
    <cellStyle name="Travel-Header" xfId="1" xr:uid="{00000000-0005-0000-0000-000001000000}"/>
    <cellStyle name="Travel-Totals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104775</xdr:colOff>
      <xdr:row>0</xdr:row>
      <xdr:rowOff>57150</xdr:rowOff>
    </xdr:from>
    <xdr:ext cx="800100" cy="503767"/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0" y="57150"/>
          <a:ext cx="800100" cy="5037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9"/>
  <sheetViews>
    <sheetView tabSelected="1" zoomScale="130" zoomScaleNormal="130" zoomScaleSheetLayoutView="100" zoomScalePageLayoutView="145" workbookViewId="0">
      <selection activeCell="G12" sqref="G12"/>
    </sheetView>
  </sheetViews>
  <sheetFormatPr defaultColWidth="9.140625" defaultRowHeight="18"/>
  <cols>
    <col min="1" max="1" width="48.7109375" style="1" customWidth="1"/>
    <col min="2" max="3" width="13.85546875" style="1" customWidth="1"/>
    <col min="4" max="4" width="15.28515625" style="1" customWidth="1"/>
    <col min="5" max="5" width="4.42578125" style="1" customWidth="1"/>
    <col min="6" max="16384" width="9.140625" style="1"/>
  </cols>
  <sheetData>
    <row r="1" spans="1:8" ht="14.25" customHeight="1">
      <c r="A1" s="2" t="s">
        <v>0</v>
      </c>
      <c r="B1" s="4" t="s">
        <v>1</v>
      </c>
      <c r="C1" s="4"/>
      <c r="D1" s="9"/>
      <c r="E1" s="9"/>
    </row>
    <row r="2" spans="1:8" ht="14.25" customHeight="1">
      <c r="A2" s="13" t="s">
        <v>2</v>
      </c>
      <c r="B2" s="4" t="s">
        <v>3</v>
      </c>
      <c r="D2" s="9"/>
      <c r="E2" s="9"/>
    </row>
    <row r="3" spans="1:8">
      <c r="A3" s="6"/>
      <c r="B3" s="4" t="s">
        <v>4</v>
      </c>
      <c r="C3" s="9"/>
      <c r="D3" s="9"/>
      <c r="E3" s="9"/>
    </row>
    <row r="4" spans="1:8">
      <c r="A4" s="5" t="s">
        <v>5</v>
      </c>
      <c r="B4" s="4" t="s">
        <v>6</v>
      </c>
      <c r="C4" s="4"/>
      <c r="D4" s="9"/>
      <c r="E4" s="9"/>
    </row>
    <row r="5" spans="1:8">
      <c r="A5" s="2" t="s">
        <v>7</v>
      </c>
      <c r="B5" s="4" t="s">
        <v>8</v>
      </c>
      <c r="C5" s="9"/>
      <c r="D5" s="9"/>
      <c r="E5" s="9"/>
    </row>
    <row r="6" spans="1:8">
      <c r="B6" s="3"/>
      <c r="C6" s="3"/>
      <c r="D6" s="9"/>
      <c r="E6" s="9"/>
    </row>
    <row r="7" spans="1:8">
      <c r="A7" s="9" t="s">
        <v>9</v>
      </c>
      <c r="B7" s="14"/>
      <c r="C7" s="14"/>
      <c r="D7" s="14">
        <v>1080</v>
      </c>
      <c r="E7" s="9" t="s">
        <v>10</v>
      </c>
      <c r="G7" s="1">
        <f>D7*0.12</f>
        <v>129.6</v>
      </c>
      <c r="H7" s="1">
        <f>G7*0.8</f>
        <v>103.68</v>
      </c>
    </row>
    <row r="8" spans="1:8">
      <c r="A8" s="9" t="s">
        <v>11</v>
      </c>
      <c r="B8" s="14"/>
      <c r="C8" s="14"/>
      <c r="D8" s="14">
        <v>345</v>
      </c>
      <c r="E8" s="9" t="s">
        <v>10</v>
      </c>
    </row>
    <row r="9" spans="1:8">
      <c r="A9" s="10" t="s">
        <v>12</v>
      </c>
      <c r="B9" s="15"/>
      <c r="C9" s="15"/>
      <c r="D9" s="11">
        <f>D8/D7</f>
        <v>0.31944444444444442</v>
      </c>
      <c r="E9" s="5"/>
    </row>
    <row r="10" spans="1:8">
      <c r="A10" s="9"/>
      <c r="B10" s="14"/>
      <c r="C10" s="14"/>
      <c r="D10" s="14"/>
      <c r="E10" s="9"/>
    </row>
    <row r="11" spans="1:8">
      <c r="A11" s="9" t="s">
        <v>13</v>
      </c>
      <c r="B11" s="14"/>
      <c r="C11" s="14"/>
      <c r="D11" s="14">
        <f>D8</f>
        <v>345</v>
      </c>
      <c r="E11" s="9" t="s">
        <v>10</v>
      </c>
    </row>
    <row r="12" spans="1:8">
      <c r="A12" s="9" t="s">
        <v>14</v>
      </c>
      <c r="B12" s="14"/>
      <c r="C12" s="14"/>
      <c r="D12" s="14">
        <v>344</v>
      </c>
      <c r="E12" s="9" t="s">
        <v>10</v>
      </c>
    </row>
    <row r="13" spans="1:8">
      <c r="A13" s="9" t="s">
        <v>15</v>
      </c>
      <c r="B13" s="14"/>
      <c r="C13" s="14"/>
      <c r="D13" s="14">
        <v>214</v>
      </c>
      <c r="E13" s="9" t="s">
        <v>10</v>
      </c>
    </row>
    <row r="14" spans="1:8">
      <c r="A14" s="9" t="s">
        <v>16</v>
      </c>
      <c r="B14" s="14"/>
      <c r="C14" s="14"/>
      <c r="D14" s="14">
        <f>SUM(D11:D13)</f>
        <v>903</v>
      </c>
      <c r="E14" s="9" t="s">
        <v>10</v>
      </c>
    </row>
    <row r="15" spans="1:8">
      <c r="A15" s="10" t="s">
        <v>17</v>
      </c>
      <c r="B15" s="11"/>
      <c r="C15" s="15"/>
      <c r="D15" s="11">
        <f>D14/D7</f>
        <v>0.83611111111111114</v>
      </c>
      <c r="E15" s="5"/>
    </row>
    <row r="16" spans="1:8">
      <c r="A16" s="8"/>
      <c r="B16" s="12"/>
      <c r="C16" s="14"/>
      <c r="D16" s="12"/>
      <c r="E16" s="9"/>
    </row>
    <row r="17" spans="1:5">
      <c r="A17" s="9" t="s">
        <v>18</v>
      </c>
      <c r="B17" s="12"/>
      <c r="C17" s="14"/>
      <c r="D17" s="14">
        <f>D14</f>
        <v>903</v>
      </c>
      <c r="E17" s="9" t="s">
        <v>10</v>
      </c>
    </row>
    <row r="18" spans="1:5">
      <c r="A18" s="9" t="s">
        <v>19</v>
      </c>
      <c r="B18" s="12"/>
      <c r="C18" s="14"/>
      <c r="D18" s="14">
        <v>565</v>
      </c>
      <c r="E18" s="9" t="s">
        <v>10</v>
      </c>
    </row>
    <row r="19" spans="1:5">
      <c r="A19" s="10" t="s">
        <v>20</v>
      </c>
      <c r="B19" s="11"/>
      <c r="C19" s="11"/>
      <c r="D19" s="11">
        <f>SUM(D17:D18)</f>
        <v>1468</v>
      </c>
      <c r="E19" s="10" t="s">
        <v>10</v>
      </c>
    </row>
    <row r="20" spans="1:5">
      <c r="A20" s="9"/>
      <c r="B20" s="12"/>
      <c r="C20" s="14"/>
      <c r="D20" s="12"/>
      <c r="E20" s="9"/>
    </row>
    <row r="21" spans="1:5">
      <c r="A21" s="9" t="s">
        <v>21</v>
      </c>
      <c r="B21" s="14">
        <v>4.05</v>
      </c>
      <c r="C21" s="14">
        <f>D8</f>
        <v>345</v>
      </c>
      <c r="D21" s="14">
        <f>B21*C21</f>
        <v>1397.25</v>
      </c>
      <c r="E21" s="9" t="s">
        <v>22</v>
      </c>
    </row>
    <row r="22" spans="1:5">
      <c r="A22" s="9" t="s">
        <v>23</v>
      </c>
      <c r="B22" s="14">
        <v>3.43</v>
      </c>
      <c r="C22" s="14">
        <v>180</v>
      </c>
      <c r="D22" s="14">
        <f>B22*C22</f>
        <v>617.4</v>
      </c>
      <c r="E22" s="9" t="s">
        <v>22</v>
      </c>
    </row>
    <row r="23" spans="1:5">
      <c r="A23" s="10" t="s">
        <v>24</v>
      </c>
      <c r="B23" s="11" t="s">
        <v>25</v>
      </c>
      <c r="C23" s="11"/>
      <c r="D23" s="11">
        <f>D22+D21</f>
        <v>2014.65</v>
      </c>
      <c r="E23" s="10" t="s">
        <v>22</v>
      </c>
    </row>
    <row r="24" spans="1:5">
      <c r="A24" s="8"/>
      <c r="B24" s="12"/>
      <c r="C24" s="12"/>
      <c r="D24" s="12"/>
      <c r="E24" s="8"/>
    </row>
    <row r="25" spans="1:5">
      <c r="A25" s="9" t="s">
        <v>26</v>
      </c>
      <c r="B25" s="17">
        <v>3.05</v>
      </c>
      <c r="C25" s="14">
        <f>D11</f>
        <v>345</v>
      </c>
      <c r="D25" s="14">
        <f>C25*B25</f>
        <v>1052.25</v>
      </c>
      <c r="E25" s="9" t="s">
        <v>22</v>
      </c>
    </row>
    <row r="26" spans="1:5">
      <c r="A26" s="9" t="s">
        <v>27</v>
      </c>
      <c r="B26" s="17">
        <v>3.65</v>
      </c>
      <c r="C26" s="14">
        <f>D12</f>
        <v>344</v>
      </c>
      <c r="D26" s="14">
        <f t="shared" ref="D26:D27" si="0">C26*B26</f>
        <v>1255.5999999999999</v>
      </c>
      <c r="E26" s="9" t="s">
        <v>22</v>
      </c>
    </row>
    <row r="27" spans="1:5">
      <c r="A27" s="9" t="s">
        <v>28</v>
      </c>
      <c r="B27" s="14">
        <v>3.3</v>
      </c>
      <c r="C27" s="14">
        <f>D13</f>
        <v>214</v>
      </c>
      <c r="D27" s="14">
        <f t="shared" si="0"/>
        <v>706.19999999999993</v>
      </c>
      <c r="E27" s="9" t="s">
        <v>22</v>
      </c>
    </row>
    <row r="28" spans="1:5">
      <c r="A28" s="10" t="s">
        <v>29</v>
      </c>
      <c r="B28" s="15"/>
      <c r="C28" s="15"/>
      <c r="D28" s="11">
        <f>SUM(D25:D27)</f>
        <v>3014.0499999999997</v>
      </c>
      <c r="E28" s="10" t="s">
        <v>22</v>
      </c>
    </row>
    <row r="29" spans="1:5">
      <c r="A29" s="8"/>
      <c r="B29" s="14"/>
      <c r="C29" s="14"/>
      <c r="D29" s="12"/>
      <c r="E29" s="8"/>
    </row>
    <row r="30" spans="1:5">
      <c r="A30" s="10" t="s">
        <v>30</v>
      </c>
      <c r="B30" s="15"/>
      <c r="C30" s="15"/>
      <c r="D30" s="11">
        <f>D28/D7</f>
        <v>2.7907870370370369</v>
      </c>
      <c r="E30" s="5"/>
    </row>
    <row r="31" spans="1:5">
      <c r="A31" s="8"/>
      <c r="B31" s="14"/>
      <c r="C31" s="14"/>
      <c r="D31" s="12"/>
      <c r="E31" s="9"/>
    </row>
    <row r="32" spans="1:5">
      <c r="A32" s="10" t="s">
        <v>31</v>
      </c>
      <c r="B32" s="11"/>
      <c r="C32" s="11"/>
      <c r="D32" s="11">
        <f>D23+D28</f>
        <v>5028.7</v>
      </c>
      <c r="E32" s="10" t="s">
        <v>22</v>
      </c>
    </row>
    <row r="33" spans="1:5">
      <c r="B33" s="7"/>
      <c r="C33" s="7"/>
      <c r="D33" s="7"/>
    </row>
    <row r="34" spans="1:5">
      <c r="A34" s="9" t="s">
        <v>32</v>
      </c>
      <c r="B34" s="14"/>
      <c r="C34" s="14"/>
      <c r="D34" s="7">
        <v>196</v>
      </c>
      <c r="E34" s="9" t="s">
        <v>10</v>
      </c>
    </row>
    <row r="35" spans="1:5">
      <c r="A35" s="10" t="s">
        <v>33</v>
      </c>
      <c r="B35" s="16"/>
      <c r="C35" s="16"/>
      <c r="D35" s="16">
        <f>SUM(D34:D34)</f>
        <v>196</v>
      </c>
      <c r="E35" s="10" t="s">
        <v>10</v>
      </c>
    </row>
    <row r="36" spans="1:5">
      <c r="A36" s="10" t="s">
        <v>34</v>
      </c>
      <c r="B36" s="16"/>
      <c r="C36" s="16"/>
      <c r="D36" s="16">
        <f>D35</f>
        <v>196</v>
      </c>
      <c r="E36" s="10" t="s">
        <v>10</v>
      </c>
    </row>
    <row r="38" spans="1:5">
      <c r="A38" s="10" t="s">
        <v>35</v>
      </c>
      <c r="B38" s="16"/>
      <c r="C38" s="16"/>
      <c r="D38" s="16">
        <v>708.52</v>
      </c>
      <c r="E38" s="10"/>
    </row>
    <row r="39" spans="1:5">
      <c r="C39" s="7"/>
    </row>
    <row r="40" spans="1:5">
      <c r="A40" s="10" t="s">
        <v>36</v>
      </c>
      <c r="B40" s="10" t="s">
        <v>37</v>
      </c>
      <c r="C40" s="10"/>
      <c r="D40" s="16">
        <f>D38/25*1.5</f>
        <v>42.511199999999995</v>
      </c>
      <c r="E40" s="10"/>
    </row>
    <row r="42" spans="1:5">
      <c r="A42" s="10" t="s">
        <v>38</v>
      </c>
      <c r="B42" s="10"/>
      <c r="C42" s="10"/>
      <c r="D42" s="18">
        <f>D38/40</f>
        <v>17.713000000000001</v>
      </c>
      <c r="E42" s="10"/>
    </row>
    <row r="43" spans="1:5">
      <c r="A43" s="8"/>
      <c r="B43" s="8"/>
      <c r="C43" s="8"/>
      <c r="D43" s="8"/>
      <c r="E43" s="8"/>
    </row>
    <row r="329" spans="6:6">
      <c r="F329" s="7"/>
    </row>
  </sheetData>
  <phoneticPr fontId="0" type="noConversion"/>
  <pageMargins left="0.25" right="0.25" top="0.75" bottom="0.75" header="0.3" footer="0.3"/>
  <pageSetup paperSize="9" scale="102" orientation="portrait" horizontalDpi="300" verticalDpi="300" r:id="rId1"/>
  <headerFooter>
    <oddFooter>&amp;L&amp;"Titillium,Standard"&amp;8&amp;K00-049&amp;D&amp;C&amp;8&amp;K00-049Seite &amp;P von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435DDB0-CB7B-40A9-8D78-3A8AB4ED97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2015-07-29T12:23:48Z</dcterms:created>
  <dcterms:modified xsi:type="dcterms:W3CDTF">2022-12-07T20:34:03Z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TC102662169990</vt:lpwstr>
  </property>
</Properties>
</file>