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480" yWindow="120" windowWidth="14235" windowHeight="8190" tabRatio="769"/>
  </bookViews>
  <sheets>
    <sheet name="hrubá stavba" sheetId="18" r:id="rId1"/>
  </sheets>
  <calcPr calcId="124519" iterateCount="1"/>
</workbook>
</file>

<file path=xl/calcChain.xml><?xml version="1.0" encoding="utf-8"?>
<calcChain xmlns="http://schemas.openxmlformats.org/spreadsheetml/2006/main">
  <c r="A131" i="18"/>
  <c r="A123"/>
  <c r="A82"/>
  <c r="A80"/>
  <c r="H141"/>
  <c r="H140"/>
  <c r="H139"/>
  <c r="H138"/>
  <c r="H137"/>
  <c r="H136"/>
  <c r="H134"/>
  <c r="H133"/>
  <c r="H132"/>
  <c r="H131"/>
  <c r="H129"/>
  <c r="H128"/>
  <c r="H127"/>
  <c r="H126"/>
  <c r="H125"/>
  <c r="H124"/>
  <c r="H123"/>
  <c r="H121"/>
  <c r="H120"/>
  <c r="H119"/>
  <c r="H118"/>
  <c r="H117"/>
  <c r="H116"/>
  <c r="H115"/>
  <c r="H114"/>
  <c r="H113"/>
  <c r="H112"/>
  <c r="H111"/>
  <c r="H110"/>
  <c r="H108"/>
  <c r="H107"/>
  <c r="H106"/>
  <c r="H105"/>
  <c r="H104"/>
  <c r="H103"/>
  <c r="H100"/>
  <c r="H98"/>
  <c r="H97"/>
  <c r="H94"/>
  <c r="H92"/>
  <c r="H91"/>
  <c r="H90"/>
  <c r="H89"/>
  <c r="H88"/>
  <c r="H87"/>
  <c r="H86"/>
  <c r="H85"/>
  <c r="H84"/>
  <c r="H83"/>
  <c r="H82"/>
  <c r="H80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6"/>
  <c r="H25"/>
  <c r="H24"/>
  <c r="H23"/>
  <c r="H22"/>
  <c r="H21"/>
  <c r="H20"/>
  <c r="H19"/>
  <c r="H17"/>
  <c r="H16"/>
  <c r="H15"/>
  <c r="H14"/>
  <c r="H13"/>
  <c r="E101"/>
  <c r="H101" s="1"/>
  <c r="E102"/>
  <c r="H102" s="1"/>
  <c r="E99"/>
  <c r="H99" s="1"/>
  <c r="H130" l="1"/>
  <c r="H135"/>
  <c r="H109"/>
  <c r="H122"/>
  <c r="H96"/>
  <c r="A3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H93"/>
  <c r="H95" l="1"/>
  <c r="A83"/>
  <c r="A84" s="1"/>
  <c r="A85" s="1"/>
  <c r="A86" s="1"/>
  <c r="A87" s="1"/>
  <c r="A88" s="1"/>
  <c r="A89" s="1"/>
  <c r="A90" s="1"/>
  <c r="A91" s="1"/>
  <c r="A92" s="1"/>
  <c r="A94" s="1"/>
  <c r="A97" s="1"/>
  <c r="A98" s="1"/>
  <c r="A99" s="1"/>
  <c r="A100" s="1"/>
  <c r="H12"/>
  <c r="H18"/>
  <c r="H27"/>
  <c r="H52"/>
  <c r="H79"/>
  <c r="H81"/>
  <c r="A101" l="1"/>
  <c r="A102" s="1"/>
  <c r="A103" s="1"/>
  <c r="A104" s="1"/>
  <c r="A105" s="1"/>
  <c r="A106" s="1"/>
  <c r="A107" s="1"/>
  <c r="A108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H11"/>
  <c r="H143" s="1"/>
  <c r="A124" l="1"/>
  <c r="A125" s="1"/>
  <c r="A126" s="1"/>
  <c r="A127" s="1"/>
  <c r="A128" s="1"/>
  <c r="A129" s="1"/>
  <c r="A132" s="1"/>
  <c r="A133" s="1"/>
  <c r="A134" s="1"/>
  <c r="A136" s="1"/>
  <c r="A137" s="1"/>
  <c r="A138" s="1"/>
  <c r="A139" s="1"/>
  <c r="A140" s="1"/>
  <c r="A141" s="1"/>
</calcChain>
</file>

<file path=xl/sharedStrings.xml><?xml version="1.0" encoding="utf-8"?>
<sst xmlns="http://schemas.openxmlformats.org/spreadsheetml/2006/main" count="302" uniqueCount="184">
  <si>
    <t>ks</t>
  </si>
  <si>
    <t xml:space="preserve">ROZPOČET  </t>
  </si>
  <si>
    <t xml:space="preserve">Objekt:   </t>
  </si>
  <si>
    <t xml:space="preserve">JKSO:   </t>
  </si>
  <si>
    <t xml:space="preserve">Časť:   </t>
  </si>
  <si>
    <t xml:space="preserve">EČO:   </t>
  </si>
  <si>
    <t>P.Č.</t>
  </si>
  <si>
    <t>Kód položky</t>
  </si>
  <si>
    <t>Popis</t>
  </si>
  <si>
    <t>MJ</t>
  </si>
  <si>
    <t>Množstvo celkom</t>
  </si>
  <si>
    <t>Cena celkom</t>
  </si>
  <si>
    <t>1</t>
  </si>
  <si>
    <t>2</t>
  </si>
  <si>
    <t>3</t>
  </si>
  <si>
    <t>4</t>
  </si>
  <si>
    <t>5</t>
  </si>
  <si>
    <t>6</t>
  </si>
  <si>
    <t>7</t>
  </si>
  <si>
    <t>HSV</t>
  </si>
  <si>
    <t>Práce a dodávky HSV</t>
  </si>
  <si>
    <t>Zemné práce</t>
  </si>
  <si>
    <t>121101103</t>
  </si>
  <si>
    <t>m3</t>
  </si>
  <si>
    <t>132201101</t>
  </si>
  <si>
    <t>Výkop ryhy do šírky 600 mm v horn.3 do 100 m3</t>
  </si>
  <si>
    <t>132201109</t>
  </si>
  <si>
    <t>Príplatok k cene za lepivosť horniny 3</t>
  </si>
  <si>
    <t>Zakladanie</t>
  </si>
  <si>
    <t>272322311</t>
  </si>
  <si>
    <t>272351217</t>
  </si>
  <si>
    <t>Debnenie stien základ. klenieb, dosiek, pásov, pätiek a blokov, zhotovenie-tradičné</t>
  </si>
  <si>
    <t>m2</t>
  </si>
  <si>
    <t>272351218</t>
  </si>
  <si>
    <t>Debnenie stien základ. klenieb, dosiek, pásov, pätiek a blokov, odstránenie-dielce</t>
  </si>
  <si>
    <t>t</t>
  </si>
  <si>
    <t>274271126</t>
  </si>
  <si>
    <t>Murivo základových pásov z S 40</t>
  </si>
  <si>
    <t>Zvislé a kompletné konštrukcie</t>
  </si>
  <si>
    <t>m</t>
  </si>
  <si>
    <t>Vodorovné konštrukcie</t>
  </si>
  <si>
    <t>Úpravy povrchov, podlahy, osadenie</t>
  </si>
  <si>
    <t>9</t>
  </si>
  <si>
    <t>Ostatné konštrukcie a práce-búranie</t>
  </si>
  <si>
    <t>99</t>
  </si>
  <si>
    <t>Presun hmôt HSV</t>
  </si>
  <si>
    <t>Zameranie stavby geodetom</t>
  </si>
  <si>
    <t>kpl</t>
  </si>
  <si>
    <t>Odstránenie ornice s vodorovným premiestnením na hromady,so zložením na vzdialenosť do 100 a do 100 m3</t>
  </si>
  <si>
    <t>Vodorovné premiestnenie výkopku tr.1-4 nad 20 do 50 m</t>
  </si>
  <si>
    <t>Násyp pod základové konštrukcie so zhutn. zo štrkopiesku fr.0 - 32 mm</t>
  </si>
  <si>
    <t>Betón základ. dosiek,pásov,pätiek,blokov a zákl.múrov železový (bez výstuže) síran. tr.C 20/25</t>
  </si>
  <si>
    <t xml:space="preserve">Výstuž základových dosiek zo zvár. Sietí KARI </t>
  </si>
  <si>
    <t>Murivo základových pásov PREMAC 50x30x25 s betónovou výplňou hr. 30 cm</t>
  </si>
  <si>
    <t>Betón základ. pásov, prostý tr.C 12/15</t>
  </si>
  <si>
    <t>Murivo nosné ( m3 ) z tehál pálených POROTHERM30 Profi P 10 brúsených na pero a drážku, na PUR penu DRYFIX extra ( 300x250x249)</t>
  </si>
  <si>
    <t>Murivo nosné ( m3 ) z tehál pálených POROTHERM25 Profi P 12 brúsených na pero a drážku, na PUR penu DRYFIX extra ( 250x375x249)</t>
  </si>
  <si>
    <t>Murivo nosné PREMAC 50X20X25 s betónovou výplňou hr. 20 cm</t>
  </si>
  <si>
    <t>Montáž prefabrikovaného prekladu pre svetlosť otvoru od 600 do 1050 mm</t>
  </si>
  <si>
    <t>POROTHERM Keramický preklad KP 23,8 70x238x1000 mm</t>
  </si>
  <si>
    <t>POROTHERM Keramický preklad KP 23,8 70x238x1250 mm</t>
  </si>
  <si>
    <t>POROTHERM Keramický preklad KP 23,8 70x238x1500 mm</t>
  </si>
  <si>
    <t>POROTHERM Keramický predpätý preklad KPP 120x65x1000 mm</t>
  </si>
  <si>
    <t>POROTHERM Keramický predpätý preklad KPP 120x65x1250 mm</t>
  </si>
  <si>
    <t>Montáž prefabrikovaného prekladu pre svetlosť otvoru od 1050 do 1800 mm</t>
  </si>
  <si>
    <t>POROTHERM Keramický preklad KP 23,8 70x238x1750 mm</t>
  </si>
  <si>
    <t>POROTHERM Keramický preklad KP 23,8 70x238x2000 mm</t>
  </si>
  <si>
    <t>Montáž prefabrikovaného prekladu pre svetlosť otvoru od 1800 do 3750 mm</t>
  </si>
  <si>
    <t>POROTHERM Keramický preklad KP 23,8 70x238x2500 mm</t>
  </si>
  <si>
    <t>Betón prekladov železový ( bez výstuže ) tr.C 25/30</t>
  </si>
  <si>
    <t>Debnenie prekladu zhotovenie</t>
  </si>
  <si>
    <t>Debnenie prekladu odstránenie</t>
  </si>
  <si>
    <t>Príplatok za podpornú konštrukciu ( zhotovenie/odstránenie)</t>
  </si>
  <si>
    <t>342242041.1</t>
  </si>
  <si>
    <t>Výstuž prekladov z ocele 10505</t>
  </si>
  <si>
    <t>Priečky z tehál pálených POROTHERM 11,5 Profi P 8 brúsených na pero a drážku, na PUR penu DRYFIX extra ( 115x500x249)</t>
  </si>
  <si>
    <t>Priečky z tehál pálených POROTHERM 8 Profi P 8 brúsených na pero a drážku, na PUR penu DRYFIX extra ( 80x500x249)</t>
  </si>
  <si>
    <t>Ukotvenie priečok k murovaným konštrukciám</t>
  </si>
  <si>
    <t>Strop z nosníkov PREMACO dĺžky 3600 mm a vložiek ST20 s podstlpkovaníma dobetovaním</t>
  </si>
  <si>
    <t>Strop z nosníkov PREMACO dĺžky 4000 mm a vložiek ST20 s podstlpkovaníma dobetovaním</t>
  </si>
  <si>
    <t>Strop z nosníkov PREMACO dĺžky 5000 mm a vložiek ST20 s podstlpkovaníma dobetovaním</t>
  </si>
  <si>
    <t>Strop z nosníkov PREMACO dĺžky 6000 mm a vložiek ST20 s podstlpkovaníma dobetovaním</t>
  </si>
  <si>
    <t>Beton stropov doskových a trámových, železový tr. C 25/30</t>
  </si>
  <si>
    <t>411321414.1</t>
  </si>
  <si>
    <t>Beton stropov doskových a trámových, železový tr. C 25/30 - zálievka stropu</t>
  </si>
  <si>
    <t>Debnenie stropov doskových zhotovenie - dielce</t>
  </si>
  <si>
    <t>Debnenie stropov doskových odstránenie - dielce</t>
  </si>
  <si>
    <t>Podporná konštrukcia stropov pre zaťaženie do 20 kpa zhotovenie</t>
  </si>
  <si>
    <t>Podporná konštrukcia stropov pre zaťaženie do 20 kpa odstránenie</t>
  </si>
  <si>
    <t>Denný prenájom ručného systému Dokaflex 1-2-4 na debnenie jednoduchých stropov hr. Do 250 mm, svetlej v. v miestnosti do 2920 mm</t>
  </si>
  <si>
    <t>Výstuž stropov doskových, trámových 10505</t>
  </si>
  <si>
    <t>Výstuž stropov doskových, trámových zo zváraných sietí KARI</t>
  </si>
  <si>
    <t>Denný prenájom ručného systému Dokaflex 1-2-4 na debnenie prievlakov výšky nad 400 do 700 mm, svetlej v. v miestnosti do 3920 mm</t>
  </si>
  <si>
    <t>Betón stužujúcich pásov a vencov železový tr.C 20/25</t>
  </si>
  <si>
    <t>417321515.1</t>
  </si>
  <si>
    <t>Betón stužujúcich pásov a vencov železový tr.C 20/25 - nadbetonávka DT</t>
  </si>
  <si>
    <t>Debnenie bočníc stužujúcich pásov a vencov vrát.vzpier zhotovenie</t>
  </si>
  <si>
    <t>Debnenie bočníc stužujúcich pásov a vencov vrát.vzpier odstránenie</t>
  </si>
  <si>
    <t>Výstuž stužujúcich pásov a vencov 10505</t>
  </si>
  <si>
    <t>Schodiskové konštrukcie, betón železový tr. C 25/30</t>
  </si>
  <si>
    <t>Výstuž schodiskových konštrukcií 10505</t>
  </si>
  <si>
    <t>Debnenie do 4 m výšky - podest a podstupňových dosiek pôdorysne priamočiarych odstránenie</t>
  </si>
  <si>
    <t>Debnenie do 4 m výšky - podest a podstupňových dosiek pôdorysne priamočiarych zhotovenie</t>
  </si>
  <si>
    <t>Strupne dusané z betónu bez poteru, so zahladením povrchu tr. C 16/20</t>
  </si>
  <si>
    <t>Debnenie stupňov na podstupňovej doske alebo na teréne pôdorysne priamočiarych zhotovenie</t>
  </si>
  <si>
    <t>Debnenie stupňov na podstupňovej doske alebo na teréne pôdorysne priamočiarych odstránenie</t>
  </si>
  <si>
    <t>631315711.1</t>
  </si>
  <si>
    <t>Betónové lôžko terasa</t>
  </si>
  <si>
    <t>kg</t>
  </si>
  <si>
    <t>Montáž lešenia ľahkého pracovného, š.od 0,8 do 1 m a ýšky do 10 m</t>
  </si>
  <si>
    <t>Príplatok za prvý a každý ďalší mesiac použitia lešenia</t>
  </si>
  <si>
    <t>Demontáž lešenia ľahkého pracovného, š.od 0,8 do 1 m a ýšky do 10 m</t>
  </si>
  <si>
    <t>Lešenie ľahké pracovné pomocné, s výškou lešeňovej podlahy nad 1,2 do 1,9 m</t>
  </si>
  <si>
    <t>Vyčistenie budov pri výške podlží do 4 m</t>
  </si>
  <si>
    <t>Presun hmôt pre budovy JKSO 801,803,812,zvislá konštr.z tehál,tvárnic,z kovu výšky do 6 m</t>
  </si>
  <si>
    <t>Osadenie objímky alebo držiaka v tehlovom murive</t>
  </si>
  <si>
    <t>Objímka pre dve skrutky oceľová D 100mm</t>
  </si>
  <si>
    <t>Profil ochranný rohový s integrovanou sieťovinou na spevnenie zateplenia</t>
  </si>
  <si>
    <t>Profil uzatvárací s okapoým nosom pre zatepľovací systém</t>
  </si>
  <si>
    <t>Profil okenný, dverový dilatačný BAUMIT</t>
  </si>
  <si>
    <t>Príslušenstvo k zateľovaciemu systému BASF, okený profil s páskou APU s integrovaniu tkaninou APU 6/2,5 m</t>
  </si>
  <si>
    <t>PSV</t>
  </si>
  <si>
    <t>Práce a dodávky PSV</t>
  </si>
  <si>
    <t>711</t>
  </si>
  <si>
    <t>Izolácie proti vode a vlhkosti</t>
  </si>
  <si>
    <t>762</t>
  </si>
  <si>
    <t>Konštrukcie tesárske</t>
  </si>
  <si>
    <t>Presun hmôt pre konštrukcie tesárske v objektoch výšky do 12 m</t>
  </si>
  <si>
    <t>764</t>
  </si>
  <si>
    <t>Konštrukcie klampiarske</t>
  </si>
  <si>
    <t>M+D Nopová fólia</t>
  </si>
  <si>
    <t>Zhotovenie izolácie proti zemnej vlhkosti vodorovná náterom penetračným za studena</t>
  </si>
  <si>
    <t>711462201.1</t>
  </si>
  <si>
    <t>2724413000.1</t>
  </si>
  <si>
    <t>Lak asfaltový ALP-PENETRAL v sudoch</t>
  </si>
  <si>
    <t>Zhotovenie izolácie proti zemnej vlhkosti zvislá náterom penetračným za studena</t>
  </si>
  <si>
    <t>Zhotovenie izolácie proti zemnej vlhkosti a tlak. Vode vodorovná NAIP pritavením</t>
  </si>
  <si>
    <t>Pás ťažký asfaltový Hydrobit v 60 s 35</t>
  </si>
  <si>
    <t>Zhotovenie izolácie proti zemnej vlhkosti a tlak. Vode zvislá NAIP pritavením</t>
  </si>
  <si>
    <t>Zhotovenie izolácie proti povrchovej a podpovrch. vode izolačným pásikom</t>
  </si>
  <si>
    <t>Hydroizolačný pásik</t>
  </si>
  <si>
    <t xml:space="preserve">Izolácia proti povrchovej a podpovrch. vode AQUAFIN-2K na vodorovnej ploche </t>
  </si>
  <si>
    <t xml:space="preserve">Izolácia proti povrchovej a podpovrch. vode AQUAFIN-2K na zvislej ploche </t>
  </si>
  <si>
    <t>Presun hmôt pre izoláciu proti vode v objektoch výšky do 6 m</t>
  </si>
  <si>
    <t>%</t>
  </si>
  <si>
    <t>Izolácie striech</t>
  </si>
  <si>
    <t>2832990420.1</t>
  </si>
  <si>
    <t>2833000100.1</t>
  </si>
  <si>
    <t>Parozábrana -fólia PE hrúbka 0,2 mm</t>
  </si>
  <si>
    <t>Zhotovenie povlakovej krytiny striech plochých do 10 ° PVC - P fóliou pripevnenie kotviacimi terčami so zvarením spoju</t>
  </si>
  <si>
    <t>FATRAFOL kotviaca technika - rozperný nit do betónu</t>
  </si>
  <si>
    <t>FATRAFOL 810 hydroizolačná fólia hr. 150 mm, š. 1,3 šedá</t>
  </si>
  <si>
    <t>FATRAFOL odvetrávací komín - výška 225 mm, priemer 75 mm</t>
  </si>
  <si>
    <t>FATRAFOL odvodňovací vtok</t>
  </si>
  <si>
    <t>FATRAFOL zálievka Z 01, balenie 2,5 kg</t>
  </si>
  <si>
    <t>FATRAFOL komín na odvod spalín - turbokotol</t>
  </si>
  <si>
    <t>Pripevnenie izolácie násypom z hrubého kameniva frakcie 16 - 32 mm hr. 50 mm</t>
  </si>
  <si>
    <t>Kamenivo drvené hrubé 16 - 32 mm</t>
  </si>
  <si>
    <t>Presun hmôt pre izoláciu povlakovej krytiny v objektoch výšky do 6 m</t>
  </si>
  <si>
    <t>Zhotovenie povlak. Krytiny striech plochých do 10 ° pásmi na sucho AIP, NAIP alebo tkaniny</t>
  </si>
  <si>
    <t>Izolácie proti chemickým vplyvom</t>
  </si>
  <si>
    <t>Zhotovenie izolácie bežných stavebných konštrukcií - položenie ochrannej textílie v jednej vrstve na vodorovnej ploche</t>
  </si>
  <si>
    <t>Geotextília netkaná polypropylénová Tatratex PP 300</t>
  </si>
  <si>
    <t>Zhotovenie izolácie bežných stavebných konštrukcií - položenie ochrannej textílie v jednej vrstve na zvislej ploche</t>
  </si>
  <si>
    <t>Presun hmôt pre izolácie proti chcemickým vlyvom v objektoch výšky do 6 m</t>
  </si>
  <si>
    <t>762421305.1</t>
  </si>
  <si>
    <t>M + D - konštrukcia prístreškov</t>
  </si>
  <si>
    <t>Podklad pod atikový plech OSB doska hr. 22 mm + kotvenie</t>
  </si>
  <si>
    <t>Obloženie dosiek CETRIS skrutkovaných na zraz hr. Dosky 16 mm</t>
  </si>
  <si>
    <t>Doplnky žľabov-kotlík zberný na plochej streche pre rúry s priem. do 150mm</t>
  </si>
  <si>
    <r>
      <t>Montáž krytiny z PZ plechu, hladké strešné, sklon do 30</t>
    </r>
    <r>
      <rPr>
        <sz val="8"/>
        <rFont val="Calibri"/>
        <family val="2"/>
        <charset val="238"/>
      </rPr>
      <t>°</t>
    </r>
    <r>
      <rPr>
        <sz val="9.6"/>
        <rFont val="Arial CE"/>
        <charset val="238"/>
      </rPr>
      <t xml:space="preserve"> z tabúľ 2000x670mm</t>
    </r>
  </si>
  <si>
    <t>Plech hladký PZ ozn. STN 10004 20 podľa EN S185, hm PZ min. 285g/m2 hr.0,6mm</t>
  </si>
  <si>
    <t>Lemovanie z PZ plechu, múrov na plochých strechách r.š. 750mm</t>
  </si>
  <si>
    <t>odkvapový systém - odpadná rúra zvodová kruhová rovná DN 100 mm</t>
  </si>
  <si>
    <t>Presun hmôt pre konštrukcie klampiarske v objektoch výšky do 6 m</t>
  </si>
  <si>
    <t>SPOLU</t>
  </si>
  <si>
    <t>Cena materiálu</t>
  </si>
  <si>
    <t>Cena práce</t>
  </si>
  <si>
    <t>Výstuž pre nosné murivo PREMAC c betónovou výplňou z ocele 10505</t>
  </si>
  <si>
    <t xml:space="preserve">Zhotoviteľ:  </t>
  </si>
  <si>
    <t xml:space="preserve">Spracoval:   </t>
  </si>
  <si>
    <t>Objednávateľ:</t>
  </si>
  <si>
    <t>Stavba:  RD BORINKA</t>
  </si>
  <si>
    <t xml:space="preserve">Dátum: </t>
  </si>
</sst>
</file>

<file path=xl/styles.xml><?xml version="1.0" encoding="utf-8"?>
<styleSheet xmlns="http://schemas.openxmlformats.org/spreadsheetml/2006/main">
  <numFmts count="4">
    <numFmt numFmtId="164" formatCode="#,##0;\-#,##0"/>
    <numFmt numFmtId="165" formatCode="#,##0.000;\-#,##0.000"/>
    <numFmt numFmtId="166" formatCode="#,##0.00;\-#,##0.00"/>
    <numFmt numFmtId="167" formatCode="#,##0.000"/>
  </numFmts>
  <fonts count="13">
    <font>
      <sz val="10"/>
      <name val="Arial"/>
    </font>
    <font>
      <sz val="8"/>
      <name val="MS Sans Serif"/>
      <charset val="1"/>
    </font>
    <font>
      <b/>
      <sz val="14"/>
      <color indexed="10"/>
      <name val="Arial CE"/>
      <charset val="238"/>
    </font>
    <font>
      <sz val="7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sz val="8"/>
      <name val="Arial CYR"/>
      <charset val="238"/>
    </font>
    <font>
      <b/>
      <sz val="9"/>
      <color indexed="18"/>
      <name val="Arial CE"/>
      <charset val="238"/>
    </font>
    <font>
      <i/>
      <sz val="8"/>
      <name val="Arial CE"/>
      <charset val="238"/>
    </font>
    <font>
      <sz val="8"/>
      <name val="Calibri"/>
      <family val="2"/>
      <charset val="238"/>
    </font>
    <font>
      <sz val="9.6"/>
      <name val="Arial CE"/>
      <charset val="238"/>
    </font>
    <font>
      <b/>
      <sz val="8"/>
      <name val="MS Sans Serif"/>
      <family val="2"/>
      <charset val="238"/>
    </font>
    <font>
      <b/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13"/>
      </patternFill>
    </fill>
  </fills>
  <borders count="43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</borders>
  <cellStyleXfs count="2">
    <xf numFmtId="0" fontId="0" fillId="0" borderId="0"/>
    <xf numFmtId="0" fontId="1" fillId="0" borderId="0" applyAlignment="0">
      <alignment vertical="top" wrapText="1"/>
      <protection locked="0"/>
    </xf>
  </cellStyleXfs>
  <cellXfs count="86">
    <xf numFmtId="0" fontId="0" fillId="0" borderId="0" xfId="0"/>
    <xf numFmtId="0" fontId="2" fillId="2" borderId="0" xfId="1" applyFont="1" applyFill="1" applyAlignment="1" applyProtection="1">
      <alignment horizontal="left"/>
    </xf>
    <xf numFmtId="0" fontId="3" fillId="2" borderId="0" xfId="1" applyFont="1" applyFill="1" applyAlignment="1" applyProtection="1">
      <alignment horizontal="left"/>
    </xf>
    <xf numFmtId="0" fontId="1" fillId="0" borderId="0" xfId="1" applyAlignment="1">
      <alignment horizontal="left" vertical="top"/>
      <protection locked="0"/>
    </xf>
    <xf numFmtId="0" fontId="4" fillId="2" borderId="0" xfId="1" applyFont="1" applyFill="1" applyAlignment="1" applyProtection="1">
      <alignment horizontal="left"/>
    </xf>
    <xf numFmtId="0" fontId="5" fillId="2" borderId="0" xfId="1" applyFont="1" applyFill="1" applyAlignment="1" applyProtection="1">
      <alignment horizontal="left"/>
    </xf>
    <xf numFmtId="0" fontId="6" fillId="3" borderId="1" xfId="1" applyFont="1" applyFill="1" applyBorder="1" applyAlignment="1" applyProtection="1">
      <alignment horizontal="center" vertical="center" wrapText="1"/>
    </xf>
    <xf numFmtId="0" fontId="3" fillId="0" borderId="0" xfId="1" applyFont="1" applyAlignment="1" applyProtection="1">
      <alignment horizontal="left"/>
    </xf>
    <xf numFmtId="164" fontId="7" fillId="0" borderId="0" xfId="1" applyNumberFormat="1" applyFont="1" applyAlignment="1">
      <alignment horizontal="center"/>
      <protection locked="0"/>
    </xf>
    <xf numFmtId="0" fontId="7" fillId="0" borderId="0" xfId="1" applyFont="1" applyAlignment="1">
      <alignment horizontal="left" wrapText="1"/>
      <protection locked="0"/>
    </xf>
    <xf numFmtId="165" fontId="7" fillId="0" borderId="0" xfId="1" applyNumberFormat="1" applyFont="1" applyAlignment="1">
      <alignment horizontal="right"/>
      <protection locked="0"/>
    </xf>
    <xf numFmtId="166" fontId="7" fillId="0" borderId="0" xfId="1" applyNumberFormat="1" applyFont="1" applyAlignment="1">
      <alignment horizontal="right"/>
      <protection locked="0"/>
    </xf>
    <xf numFmtId="164" fontId="4" fillId="0" borderId="0" xfId="1" applyNumberFormat="1" applyFont="1" applyAlignment="1">
      <alignment horizontal="center"/>
      <protection locked="0"/>
    </xf>
    <xf numFmtId="0" fontId="4" fillId="0" borderId="0" xfId="1" applyFont="1" applyAlignment="1">
      <alignment horizontal="left" wrapText="1"/>
      <protection locked="0"/>
    </xf>
    <xf numFmtId="165" fontId="4" fillId="0" borderId="0" xfId="1" applyNumberFormat="1" applyFont="1" applyAlignment="1">
      <alignment horizontal="right"/>
      <protection locked="0"/>
    </xf>
    <xf numFmtId="166" fontId="4" fillId="0" borderId="0" xfId="1" applyNumberFormat="1" applyFont="1" applyAlignment="1">
      <alignment horizontal="right"/>
      <protection locked="0"/>
    </xf>
    <xf numFmtId="164" fontId="1" fillId="0" borderId="0" xfId="1" applyNumberFormat="1" applyAlignment="1">
      <alignment horizontal="center" vertical="top"/>
      <protection locked="0"/>
    </xf>
    <xf numFmtId="0" fontId="1" fillId="0" borderId="0" xfId="1" applyAlignment="1">
      <alignment horizontal="left" vertical="top" wrapText="1"/>
      <protection locked="0"/>
    </xf>
    <xf numFmtId="165" fontId="1" fillId="0" borderId="0" xfId="1" applyNumberFormat="1" applyAlignment="1">
      <alignment horizontal="right" vertical="top"/>
      <protection locked="0"/>
    </xf>
    <xf numFmtId="166" fontId="1" fillId="0" borderId="0" xfId="1" applyNumberFormat="1" applyAlignment="1">
      <alignment horizontal="right" vertical="top"/>
      <protection locked="0"/>
    </xf>
    <xf numFmtId="0" fontId="1" fillId="0" borderId="0" xfId="1" applyFont="1" applyAlignment="1">
      <alignment horizontal="left" vertical="top"/>
      <protection locked="0"/>
    </xf>
    <xf numFmtId="0" fontId="5" fillId="0" borderId="2" xfId="1" applyFont="1" applyBorder="1" applyAlignment="1">
      <alignment horizontal="left" wrapText="1"/>
      <protection locked="0"/>
    </xf>
    <xf numFmtId="165" fontId="5" fillId="0" borderId="2" xfId="1" applyNumberFormat="1" applyFont="1" applyBorder="1" applyAlignment="1">
      <alignment horizontal="right"/>
      <protection locked="0"/>
    </xf>
    <xf numFmtId="0" fontId="5" fillId="0" borderId="3" xfId="1" applyFont="1" applyBorder="1" applyAlignment="1">
      <alignment horizontal="left" wrapText="1"/>
      <protection locked="0"/>
    </xf>
    <xf numFmtId="164" fontId="5" fillId="0" borderId="4" xfId="1" applyNumberFormat="1" applyFont="1" applyBorder="1" applyAlignment="1">
      <alignment horizontal="center"/>
      <protection locked="0"/>
    </xf>
    <xf numFmtId="0" fontId="5" fillId="0" borderId="5" xfId="1" applyFont="1" applyBorder="1" applyAlignment="1">
      <alignment horizontal="left" wrapText="1"/>
      <protection locked="0"/>
    </xf>
    <xf numFmtId="165" fontId="5" fillId="0" borderId="5" xfId="1" applyNumberFormat="1" applyFont="1" applyBorder="1" applyAlignment="1">
      <alignment horizontal="right"/>
      <protection locked="0"/>
    </xf>
    <xf numFmtId="0" fontId="5" fillId="0" borderId="6" xfId="1" applyFont="1" applyBorder="1" applyAlignment="1">
      <alignment horizontal="left" wrapText="1"/>
      <protection locked="0"/>
    </xf>
    <xf numFmtId="165" fontId="5" fillId="0" borderId="6" xfId="1" applyNumberFormat="1" applyFont="1" applyBorder="1" applyAlignment="1">
      <alignment horizontal="right"/>
      <protection locked="0"/>
    </xf>
    <xf numFmtId="165" fontId="5" fillId="0" borderId="0" xfId="1" applyNumberFormat="1" applyFont="1" applyBorder="1" applyAlignment="1">
      <alignment horizontal="right"/>
      <protection locked="0"/>
    </xf>
    <xf numFmtId="166" fontId="5" fillId="0" borderId="0" xfId="1" applyNumberFormat="1" applyFont="1" applyBorder="1" applyAlignment="1">
      <alignment horizontal="right"/>
      <protection locked="0"/>
    </xf>
    <xf numFmtId="167" fontId="7" fillId="0" borderId="0" xfId="1" applyNumberFormat="1" applyFont="1" applyAlignment="1">
      <alignment horizontal="right"/>
      <protection locked="0"/>
    </xf>
    <xf numFmtId="164" fontId="5" fillId="0" borderId="8" xfId="1" applyNumberFormat="1" applyFont="1" applyBorder="1" applyAlignment="1">
      <alignment horizontal="center"/>
      <protection locked="0"/>
    </xf>
    <xf numFmtId="0" fontId="5" fillId="0" borderId="9" xfId="1" applyFont="1" applyBorder="1" applyAlignment="1">
      <alignment horizontal="left" wrapText="1"/>
      <protection locked="0"/>
    </xf>
    <xf numFmtId="165" fontId="5" fillId="0" borderId="9" xfId="1" applyNumberFormat="1" applyFont="1" applyBorder="1" applyAlignment="1">
      <alignment horizontal="right" vertical="top"/>
      <protection locked="0"/>
    </xf>
    <xf numFmtId="164" fontId="5" fillId="0" borderId="11" xfId="1" applyNumberFormat="1" applyFont="1" applyBorder="1" applyAlignment="1">
      <alignment horizontal="center"/>
      <protection locked="0"/>
    </xf>
    <xf numFmtId="0" fontId="5" fillId="0" borderId="12" xfId="1" applyFont="1" applyBorder="1" applyAlignment="1">
      <alignment horizontal="left" wrapText="1"/>
      <protection locked="0"/>
    </xf>
    <xf numFmtId="165" fontId="5" fillId="0" borderId="12" xfId="1" applyNumberFormat="1" applyFont="1" applyBorder="1" applyAlignment="1">
      <alignment horizontal="right"/>
      <protection locked="0"/>
    </xf>
    <xf numFmtId="0" fontId="5" fillId="0" borderId="13" xfId="1" applyFont="1" applyBorder="1" applyAlignment="1">
      <alignment horizontal="left" wrapText="1"/>
      <protection locked="0"/>
    </xf>
    <xf numFmtId="165" fontId="5" fillId="0" borderId="13" xfId="1" applyNumberFormat="1" applyFont="1" applyBorder="1" applyAlignment="1">
      <alignment horizontal="right"/>
      <protection locked="0"/>
    </xf>
    <xf numFmtId="165" fontId="5" fillId="0" borderId="9" xfId="1" applyNumberFormat="1" applyFont="1" applyBorder="1" applyAlignment="1">
      <alignment horizontal="right"/>
      <protection locked="0"/>
    </xf>
    <xf numFmtId="0" fontId="5" fillId="0" borderId="14" xfId="1" applyFont="1" applyBorder="1" applyAlignment="1">
      <alignment horizontal="left" wrapText="1"/>
      <protection locked="0"/>
    </xf>
    <xf numFmtId="0" fontId="11" fillId="0" borderId="0" xfId="1" applyFont="1" applyAlignment="1">
      <alignment horizontal="left" vertical="top" wrapText="1"/>
      <protection locked="0"/>
    </xf>
    <xf numFmtId="165" fontId="5" fillId="0" borderId="10" xfId="1" applyNumberFormat="1" applyFont="1" applyBorder="1" applyAlignment="1">
      <alignment horizontal="right"/>
      <protection locked="0"/>
    </xf>
    <xf numFmtId="165" fontId="5" fillId="0" borderId="15" xfId="1" applyNumberFormat="1" applyFont="1" applyBorder="1" applyAlignment="1">
      <alignment horizontal="right"/>
      <protection locked="0"/>
    </xf>
    <xf numFmtId="165" fontId="5" fillId="0" borderId="16" xfId="1" applyNumberFormat="1" applyFont="1" applyBorder="1" applyAlignment="1">
      <alignment horizontal="right"/>
      <protection locked="0"/>
    </xf>
    <xf numFmtId="165" fontId="5" fillId="0" borderId="17" xfId="1" applyNumberFormat="1" applyFont="1" applyBorder="1" applyAlignment="1">
      <alignment horizontal="right"/>
      <protection locked="0"/>
    </xf>
    <xf numFmtId="0" fontId="5" fillId="0" borderId="18" xfId="1" applyFont="1" applyBorder="1" applyAlignment="1">
      <alignment horizontal="left" wrapText="1"/>
      <protection locked="0"/>
    </xf>
    <xf numFmtId="165" fontId="5" fillId="0" borderId="18" xfId="1" applyNumberFormat="1" applyFont="1" applyBorder="1" applyAlignment="1">
      <alignment horizontal="right"/>
      <protection locked="0"/>
    </xf>
    <xf numFmtId="164" fontId="5" fillId="0" borderId="19" xfId="1" applyNumberFormat="1" applyFont="1" applyBorder="1" applyAlignment="1">
      <alignment horizontal="center"/>
      <protection locked="0"/>
    </xf>
    <xf numFmtId="4" fontId="5" fillId="0" borderId="20" xfId="0" applyNumberFormat="1" applyFont="1" applyFill="1" applyBorder="1" applyAlignment="1" applyProtection="1">
      <alignment wrapText="1"/>
    </xf>
    <xf numFmtId="164" fontId="5" fillId="0" borderId="21" xfId="1" applyNumberFormat="1" applyFont="1" applyBorder="1" applyAlignment="1">
      <alignment horizontal="center"/>
      <protection locked="0"/>
    </xf>
    <xf numFmtId="4" fontId="5" fillId="0" borderId="22" xfId="0" applyNumberFormat="1" applyFont="1" applyFill="1" applyBorder="1" applyAlignment="1" applyProtection="1">
      <alignment wrapText="1"/>
    </xf>
    <xf numFmtId="0" fontId="5" fillId="0" borderId="15" xfId="1" applyFont="1" applyBorder="1" applyAlignment="1">
      <alignment horizontal="left" wrapText="1"/>
      <protection locked="0"/>
    </xf>
    <xf numFmtId="4" fontId="5" fillId="0" borderId="23" xfId="0" applyNumberFormat="1" applyFont="1" applyFill="1" applyBorder="1" applyAlignment="1" applyProtection="1">
      <alignment wrapText="1"/>
    </xf>
    <xf numFmtId="164" fontId="5" fillId="0" borderId="24" xfId="1" applyNumberFormat="1" applyFont="1" applyBorder="1" applyAlignment="1">
      <alignment horizontal="center"/>
      <protection locked="0"/>
    </xf>
    <xf numFmtId="0" fontId="5" fillId="0" borderId="16" xfId="1" applyFont="1" applyBorder="1" applyAlignment="1">
      <alignment horizontal="left" wrapText="1"/>
      <protection locked="0"/>
    </xf>
    <xf numFmtId="4" fontId="5" fillId="0" borderId="25" xfId="0" applyNumberFormat="1" applyFont="1" applyFill="1" applyBorder="1" applyAlignment="1" applyProtection="1">
      <alignment wrapText="1"/>
    </xf>
    <xf numFmtId="164" fontId="5" fillId="0" borderId="26" xfId="1" applyNumberFormat="1" applyFont="1" applyBorder="1" applyAlignment="1">
      <alignment horizontal="center"/>
      <protection locked="0"/>
    </xf>
    <xf numFmtId="164" fontId="5" fillId="0" borderId="27" xfId="1" applyNumberFormat="1" applyFont="1" applyBorder="1" applyAlignment="1">
      <alignment horizontal="center"/>
      <protection locked="0"/>
    </xf>
    <xf numFmtId="0" fontId="5" fillId="0" borderId="28" xfId="1" applyFont="1" applyBorder="1" applyAlignment="1">
      <alignment horizontal="left" wrapText="1"/>
      <protection locked="0"/>
    </xf>
    <xf numFmtId="165" fontId="5" fillId="0" borderId="28" xfId="1" applyNumberFormat="1" applyFont="1" applyBorder="1" applyAlignment="1">
      <alignment horizontal="right"/>
      <protection locked="0"/>
    </xf>
    <xf numFmtId="164" fontId="5" fillId="0" borderId="29" xfId="1" applyNumberFormat="1" applyFont="1" applyBorder="1" applyAlignment="1">
      <alignment horizontal="center"/>
      <protection locked="0"/>
    </xf>
    <xf numFmtId="0" fontId="5" fillId="0" borderId="30" xfId="1" applyFont="1" applyBorder="1" applyAlignment="1">
      <alignment horizontal="left" wrapText="1"/>
      <protection locked="0"/>
    </xf>
    <xf numFmtId="165" fontId="5" fillId="0" borderId="30" xfId="1" applyNumberFormat="1" applyFont="1" applyBorder="1" applyAlignment="1">
      <alignment horizontal="right"/>
      <protection locked="0"/>
    </xf>
    <xf numFmtId="4" fontId="5" fillId="0" borderId="31" xfId="0" applyNumberFormat="1" applyFont="1" applyFill="1" applyBorder="1" applyAlignment="1" applyProtection="1">
      <alignment wrapText="1"/>
    </xf>
    <xf numFmtId="164" fontId="5" fillId="0" borderId="32" xfId="1" applyNumberFormat="1" applyFont="1" applyBorder="1" applyAlignment="1">
      <alignment horizontal="center"/>
      <protection locked="0"/>
    </xf>
    <xf numFmtId="0" fontId="5" fillId="0" borderId="33" xfId="1" applyFont="1" applyBorder="1" applyAlignment="1">
      <alignment horizontal="left" wrapText="1"/>
      <protection locked="0"/>
    </xf>
    <xf numFmtId="165" fontId="5" fillId="0" borderId="33" xfId="1" applyNumberFormat="1" applyFont="1" applyBorder="1" applyAlignment="1">
      <alignment horizontal="right"/>
      <protection locked="0"/>
    </xf>
    <xf numFmtId="0" fontId="5" fillId="0" borderId="34" xfId="1" applyFont="1" applyBorder="1" applyAlignment="1">
      <alignment horizontal="left" wrapText="1"/>
      <protection locked="0"/>
    </xf>
    <xf numFmtId="165" fontId="5" fillId="0" borderId="34" xfId="1" applyNumberFormat="1" applyFont="1" applyBorder="1" applyAlignment="1">
      <alignment horizontal="right"/>
      <protection locked="0"/>
    </xf>
    <xf numFmtId="0" fontId="5" fillId="0" borderId="35" xfId="1" applyFont="1" applyBorder="1" applyAlignment="1">
      <alignment horizontal="left" wrapText="1"/>
      <protection locked="0"/>
    </xf>
    <xf numFmtId="165" fontId="5" fillId="0" borderId="35" xfId="1" applyNumberFormat="1" applyFont="1" applyBorder="1" applyAlignment="1">
      <alignment horizontal="right"/>
      <protection locked="0"/>
    </xf>
    <xf numFmtId="0" fontId="5" fillId="0" borderId="36" xfId="1" applyFont="1" applyBorder="1" applyAlignment="1">
      <alignment horizontal="left" wrapText="1"/>
      <protection locked="0"/>
    </xf>
    <xf numFmtId="165" fontId="5" fillId="0" borderId="36" xfId="1" applyNumberFormat="1" applyFont="1" applyBorder="1" applyAlignment="1">
      <alignment horizontal="right"/>
      <protection locked="0"/>
    </xf>
    <xf numFmtId="164" fontId="5" fillId="0" borderId="38" xfId="1" applyNumberFormat="1" applyFont="1" applyBorder="1" applyAlignment="1">
      <alignment horizontal="center"/>
      <protection locked="0"/>
    </xf>
    <xf numFmtId="0" fontId="8" fillId="0" borderId="13" xfId="1" applyFont="1" applyBorder="1" applyAlignment="1">
      <alignment horizontal="left" wrapText="1"/>
      <protection locked="0"/>
    </xf>
    <xf numFmtId="165" fontId="5" fillId="0" borderId="13" xfId="1" applyNumberFormat="1" applyFont="1" applyBorder="1" applyAlignment="1">
      <alignment horizontal="right" vertical="top"/>
      <protection locked="0"/>
    </xf>
    <xf numFmtId="164" fontId="5" fillId="0" borderId="39" xfId="1" applyNumberFormat="1" applyFont="1" applyBorder="1" applyAlignment="1">
      <alignment horizontal="center"/>
      <protection locked="0"/>
    </xf>
    <xf numFmtId="4" fontId="5" fillId="0" borderId="40" xfId="0" applyNumberFormat="1" applyFont="1" applyFill="1" applyBorder="1" applyAlignment="1" applyProtection="1">
      <alignment wrapText="1"/>
    </xf>
    <xf numFmtId="0" fontId="5" fillId="0" borderId="41" xfId="1" applyFont="1" applyBorder="1" applyAlignment="1">
      <alignment horizontal="left" wrapText="1"/>
      <protection locked="0"/>
    </xf>
    <xf numFmtId="0" fontId="5" fillId="0" borderId="10" xfId="1" applyFont="1" applyBorder="1" applyAlignment="1">
      <alignment horizontal="left" wrapText="1"/>
      <protection locked="0"/>
    </xf>
    <xf numFmtId="0" fontId="5" fillId="0" borderId="37" xfId="1" applyFont="1" applyBorder="1" applyAlignment="1">
      <alignment horizontal="left" wrapText="1"/>
      <protection locked="0"/>
    </xf>
    <xf numFmtId="0" fontId="5" fillId="0" borderId="17" xfId="1" applyFont="1" applyBorder="1" applyAlignment="1">
      <alignment horizontal="left" wrapText="1"/>
      <protection locked="0"/>
    </xf>
    <xf numFmtId="165" fontId="5" fillId="0" borderId="42" xfId="1" applyNumberFormat="1" applyFont="1" applyBorder="1" applyAlignment="1">
      <alignment horizontal="right"/>
      <protection locked="0"/>
    </xf>
    <xf numFmtId="166" fontId="12" fillId="0" borderId="7" xfId="1" applyNumberFormat="1" applyFont="1" applyBorder="1" applyAlignment="1">
      <alignment horizontal="right" vertical="top"/>
      <protection locked="0"/>
    </xf>
  </cellXfs>
  <cellStyles count="2">
    <cellStyle name="normálne" xfId="0" builtinId="0"/>
    <cellStyle name="normálne_Ivanka -      Rozpočet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43"/>
  <sheetViews>
    <sheetView showGridLines="0" tabSelected="1" zoomScale="120" zoomScaleNormal="120" workbookViewId="0">
      <selection activeCell="C6" sqref="C6"/>
    </sheetView>
  </sheetViews>
  <sheetFormatPr defaultColWidth="9" defaultRowHeight="12" customHeight="1"/>
  <cols>
    <col min="1" max="1" width="3.42578125" style="16" customWidth="1"/>
    <col min="2" max="2" width="11.140625" style="17" customWidth="1"/>
    <col min="3" max="3" width="61.7109375" style="17" customWidth="1"/>
    <col min="4" max="4" width="4.28515625" style="17" customWidth="1"/>
    <col min="5" max="6" width="9.7109375" style="18" customWidth="1"/>
    <col min="7" max="7" width="9.85546875" style="19" customWidth="1"/>
    <col min="8" max="8" width="14.85546875" style="19" customWidth="1"/>
    <col min="9" max="16384" width="9" style="20"/>
  </cols>
  <sheetData>
    <row r="1" spans="1:8" s="3" customFormat="1" ht="17.25" customHeight="1">
      <c r="A1" s="1" t="s">
        <v>1</v>
      </c>
      <c r="B1" s="2"/>
      <c r="C1" s="2"/>
      <c r="D1" s="2"/>
      <c r="E1" s="2"/>
      <c r="F1" s="2"/>
      <c r="G1" s="2"/>
      <c r="H1" s="2"/>
    </row>
    <row r="2" spans="1:8" s="3" customFormat="1" ht="12.75" customHeight="1">
      <c r="A2" s="4" t="s">
        <v>182</v>
      </c>
      <c r="B2" s="2"/>
      <c r="C2" s="2"/>
      <c r="D2" s="2"/>
      <c r="E2" s="2"/>
      <c r="F2" s="2"/>
      <c r="G2" s="2"/>
      <c r="H2" s="2"/>
    </row>
    <row r="3" spans="1:8" s="3" customFormat="1" ht="12.75" customHeight="1">
      <c r="A3" s="4" t="s">
        <v>2</v>
      </c>
      <c r="B3" s="2"/>
      <c r="C3" s="2"/>
      <c r="D3" s="2"/>
      <c r="E3" s="5" t="s">
        <v>3</v>
      </c>
      <c r="F3" s="5"/>
      <c r="G3" s="2"/>
      <c r="H3" s="2"/>
    </row>
    <row r="4" spans="1:8" s="3" customFormat="1" ht="12.75" customHeight="1">
      <c r="A4" s="4" t="s">
        <v>4</v>
      </c>
      <c r="B4" s="2"/>
      <c r="C4" s="2"/>
      <c r="D4" s="2"/>
      <c r="E4" s="5" t="s">
        <v>5</v>
      </c>
      <c r="F4" s="5"/>
      <c r="G4" s="2"/>
      <c r="H4" s="2"/>
    </row>
    <row r="5" spans="1:8" s="3" customFormat="1" ht="12.75" customHeight="1">
      <c r="A5" s="5" t="s">
        <v>181</v>
      </c>
      <c r="B5" s="2"/>
      <c r="C5" s="2"/>
      <c r="D5" s="2"/>
      <c r="E5" s="5" t="s">
        <v>180</v>
      </c>
      <c r="F5" s="5"/>
      <c r="G5" s="2"/>
      <c r="H5" s="2"/>
    </row>
    <row r="6" spans="1:8" s="3" customFormat="1" ht="12.75" customHeight="1">
      <c r="A6" s="5" t="s">
        <v>179</v>
      </c>
      <c r="B6" s="2"/>
      <c r="C6" s="2"/>
      <c r="D6" s="2"/>
      <c r="E6" s="5" t="s">
        <v>183</v>
      </c>
      <c r="F6" s="5"/>
      <c r="G6" s="2"/>
      <c r="H6" s="2"/>
    </row>
    <row r="7" spans="1:8" s="3" customFormat="1" ht="6.75" customHeight="1" thickBot="1">
      <c r="A7" s="2"/>
      <c r="B7" s="2"/>
      <c r="C7" s="2"/>
      <c r="D7" s="2"/>
      <c r="E7" s="2"/>
      <c r="F7" s="2"/>
      <c r="G7" s="2"/>
      <c r="H7" s="2"/>
    </row>
    <row r="8" spans="1:8" s="3" customFormat="1" ht="28.5" customHeight="1" thickBot="1">
      <c r="A8" s="6" t="s">
        <v>6</v>
      </c>
      <c r="B8" s="6" t="s">
        <v>7</v>
      </c>
      <c r="C8" s="6" t="s">
        <v>8</v>
      </c>
      <c r="D8" s="6" t="s">
        <v>9</v>
      </c>
      <c r="E8" s="6" t="s">
        <v>10</v>
      </c>
      <c r="F8" s="6" t="s">
        <v>176</v>
      </c>
      <c r="G8" s="6" t="s">
        <v>177</v>
      </c>
      <c r="H8" s="6" t="s">
        <v>11</v>
      </c>
    </row>
    <row r="9" spans="1:8" s="3" customFormat="1" ht="12.75" customHeight="1" thickBot="1">
      <c r="A9" s="6" t="s">
        <v>12</v>
      </c>
      <c r="B9" s="6" t="s">
        <v>13</v>
      </c>
      <c r="C9" s="6" t="s">
        <v>14</v>
      </c>
      <c r="D9" s="6" t="s">
        <v>15</v>
      </c>
      <c r="E9" s="6" t="s">
        <v>16</v>
      </c>
      <c r="F9" s="6"/>
      <c r="G9" s="6" t="s">
        <v>17</v>
      </c>
      <c r="H9" s="6" t="s">
        <v>18</v>
      </c>
    </row>
    <row r="10" spans="1:8" s="3" customFormat="1" ht="3" customHeight="1">
      <c r="A10" s="7"/>
      <c r="B10" s="7"/>
      <c r="C10" s="7"/>
      <c r="D10" s="7"/>
      <c r="E10" s="7"/>
      <c r="F10" s="7"/>
      <c r="G10" s="7"/>
      <c r="H10" s="7"/>
    </row>
    <row r="11" spans="1:8" s="3" customFormat="1" ht="14.25" customHeight="1">
      <c r="A11" s="8"/>
      <c r="B11" s="9" t="s">
        <v>19</v>
      </c>
      <c r="C11" s="9" t="s">
        <v>20</v>
      </c>
      <c r="D11" s="9"/>
      <c r="E11" s="10"/>
      <c r="F11" s="10"/>
      <c r="G11" s="11"/>
      <c r="H11" s="11">
        <f>H12+H18+H27+H52+H79+H81+H93</f>
        <v>0</v>
      </c>
    </row>
    <row r="12" spans="1:8" s="3" customFormat="1" ht="21" customHeight="1" thickBot="1">
      <c r="A12" s="12"/>
      <c r="B12" s="13" t="s">
        <v>12</v>
      </c>
      <c r="C12" s="13" t="s">
        <v>21</v>
      </c>
      <c r="D12" s="13"/>
      <c r="E12" s="14"/>
      <c r="F12" s="14"/>
      <c r="G12" s="15"/>
      <c r="H12" s="15">
        <f>SUM(H13:H17)</f>
        <v>0</v>
      </c>
    </row>
    <row r="13" spans="1:8" s="3" customFormat="1" ht="24" customHeight="1">
      <c r="A13" s="49">
        <v>1</v>
      </c>
      <c r="B13" s="47" t="s">
        <v>22</v>
      </c>
      <c r="C13" s="47" t="s">
        <v>46</v>
      </c>
      <c r="D13" s="47" t="s">
        <v>47</v>
      </c>
      <c r="E13" s="48">
        <v>1</v>
      </c>
      <c r="F13" s="48">
        <v>0</v>
      </c>
      <c r="G13" s="48">
        <v>0</v>
      </c>
      <c r="H13" s="50">
        <f>E13*(F13 +G13)</f>
        <v>0</v>
      </c>
    </row>
    <row r="14" spans="1:8" s="3" customFormat="1" ht="24" customHeight="1">
      <c r="A14" s="51">
        <v>2</v>
      </c>
      <c r="B14" s="21">
        <v>121101111</v>
      </c>
      <c r="C14" s="21" t="s">
        <v>48</v>
      </c>
      <c r="D14" s="21" t="s">
        <v>23</v>
      </c>
      <c r="E14" s="22">
        <v>63.4</v>
      </c>
      <c r="F14" s="22">
        <v>0</v>
      </c>
      <c r="G14" s="22">
        <v>0</v>
      </c>
      <c r="H14" s="52">
        <f t="shared" ref="H14:H17" si="0">E14*(F14 +G14)</f>
        <v>0</v>
      </c>
    </row>
    <row r="15" spans="1:8" s="3" customFormat="1" ht="13.5" customHeight="1">
      <c r="A15" s="51">
        <v>3</v>
      </c>
      <c r="B15" s="53" t="s">
        <v>24</v>
      </c>
      <c r="C15" s="53" t="s">
        <v>25</v>
      </c>
      <c r="D15" s="53" t="s">
        <v>23</v>
      </c>
      <c r="E15" s="44">
        <v>51.5</v>
      </c>
      <c r="F15" s="44">
        <v>0</v>
      </c>
      <c r="G15" s="44">
        <v>0</v>
      </c>
      <c r="H15" s="54">
        <f t="shared" si="0"/>
        <v>0</v>
      </c>
    </row>
    <row r="16" spans="1:8" s="3" customFormat="1" ht="13.5" customHeight="1">
      <c r="A16" s="51">
        <v>4</v>
      </c>
      <c r="B16" s="53" t="s">
        <v>26</v>
      </c>
      <c r="C16" s="53" t="s">
        <v>27</v>
      </c>
      <c r="D16" s="53" t="s">
        <v>23</v>
      </c>
      <c r="E16" s="44">
        <v>51.5</v>
      </c>
      <c r="F16" s="44">
        <v>0</v>
      </c>
      <c r="G16" s="44">
        <v>0</v>
      </c>
      <c r="H16" s="54">
        <f t="shared" si="0"/>
        <v>0</v>
      </c>
    </row>
    <row r="17" spans="1:8" s="3" customFormat="1" ht="13.5" customHeight="1" thickBot="1">
      <c r="A17" s="55">
        <v>5</v>
      </c>
      <c r="B17" s="56">
        <v>162201102</v>
      </c>
      <c r="C17" s="56" t="s">
        <v>49</v>
      </c>
      <c r="D17" s="56" t="s">
        <v>23</v>
      </c>
      <c r="E17" s="45">
        <v>51.5</v>
      </c>
      <c r="F17" s="45">
        <v>0</v>
      </c>
      <c r="G17" s="45">
        <v>0</v>
      </c>
      <c r="H17" s="57">
        <f t="shared" si="0"/>
        <v>0</v>
      </c>
    </row>
    <row r="18" spans="1:8" s="3" customFormat="1" ht="21" customHeight="1" thickBot="1">
      <c r="A18" s="12"/>
      <c r="B18" s="13" t="s">
        <v>13</v>
      </c>
      <c r="C18" s="13" t="s">
        <v>28</v>
      </c>
      <c r="D18" s="13"/>
      <c r="E18" s="14"/>
      <c r="F18" s="14"/>
      <c r="G18" s="15"/>
      <c r="H18" s="15">
        <f>SUM(H19:H26)</f>
        <v>0</v>
      </c>
    </row>
    <row r="19" spans="1:8" s="3" customFormat="1" ht="13.5" customHeight="1">
      <c r="A19" s="58">
        <v>6</v>
      </c>
      <c r="B19" s="47">
        <v>271573001</v>
      </c>
      <c r="C19" s="47" t="s">
        <v>50</v>
      </c>
      <c r="D19" s="47" t="s">
        <v>23</v>
      </c>
      <c r="E19" s="48">
        <v>7.7</v>
      </c>
      <c r="F19" s="48">
        <v>0</v>
      </c>
      <c r="G19" s="48">
        <v>0</v>
      </c>
      <c r="H19" s="50">
        <f>E19*(F19 +G19)</f>
        <v>0</v>
      </c>
    </row>
    <row r="20" spans="1:8" s="3" customFormat="1" ht="24" customHeight="1">
      <c r="A20" s="59">
        <v>7</v>
      </c>
      <c r="B20" s="60" t="s">
        <v>29</v>
      </c>
      <c r="C20" s="60" t="s">
        <v>51</v>
      </c>
      <c r="D20" s="60" t="s">
        <v>23</v>
      </c>
      <c r="E20" s="61">
        <v>33</v>
      </c>
      <c r="F20" s="22">
        <v>0</v>
      </c>
      <c r="G20" s="22">
        <v>0</v>
      </c>
      <c r="H20" s="54">
        <f>E20*(F20 +G20)</f>
        <v>0</v>
      </c>
    </row>
    <row r="21" spans="1:8" s="3" customFormat="1" ht="24" customHeight="1">
      <c r="A21" s="59">
        <v>8</v>
      </c>
      <c r="B21" s="60" t="s">
        <v>30</v>
      </c>
      <c r="C21" s="60" t="s">
        <v>31</v>
      </c>
      <c r="D21" s="60" t="s">
        <v>32</v>
      </c>
      <c r="E21" s="61">
        <v>17.7</v>
      </c>
      <c r="F21" s="22">
        <v>0</v>
      </c>
      <c r="G21" s="22">
        <v>0</v>
      </c>
      <c r="H21" s="54">
        <f t="shared" ref="H21:H78" si="1">E21*(F21 +G21)</f>
        <v>0</v>
      </c>
    </row>
    <row r="22" spans="1:8" s="3" customFormat="1" ht="24" customHeight="1">
      <c r="A22" s="59">
        <v>9</v>
      </c>
      <c r="B22" s="60" t="s">
        <v>33</v>
      </c>
      <c r="C22" s="60" t="s">
        <v>34</v>
      </c>
      <c r="D22" s="60" t="s">
        <v>32</v>
      </c>
      <c r="E22" s="61">
        <v>17.7</v>
      </c>
      <c r="F22" s="22">
        <v>0</v>
      </c>
      <c r="G22" s="22">
        <v>0</v>
      </c>
      <c r="H22" s="54">
        <f t="shared" si="1"/>
        <v>0</v>
      </c>
    </row>
    <row r="23" spans="1:8" s="3" customFormat="1" ht="15" customHeight="1">
      <c r="A23" s="59">
        <v>10</v>
      </c>
      <c r="B23" s="60">
        <v>273362021</v>
      </c>
      <c r="C23" s="60" t="s">
        <v>52</v>
      </c>
      <c r="D23" s="60" t="s">
        <v>35</v>
      </c>
      <c r="E23" s="61">
        <v>0.5</v>
      </c>
      <c r="F23" s="22">
        <v>0</v>
      </c>
      <c r="G23" s="22">
        <v>0</v>
      </c>
      <c r="H23" s="54">
        <f t="shared" si="1"/>
        <v>0</v>
      </c>
    </row>
    <row r="24" spans="1:8" s="3" customFormat="1" ht="13.5" customHeight="1">
      <c r="A24" s="59">
        <v>11</v>
      </c>
      <c r="B24" s="60">
        <v>274271303</v>
      </c>
      <c r="C24" s="60" t="s">
        <v>53</v>
      </c>
      <c r="D24" s="60" t="s">
        <v>23</v>
      </c>
      <c r="E24" s="61">
        <v>12.4</v>
      </c>
      <c r="F24" s="22">
        <v>0</v>
      </c>
      <c r="G24" s="22">
        <v>0</v>
      </c>
      <c r="H24" s="54">
        <f t="shared" si="1"/>
        <v>0</v>
      </c>
    </row>
    <row r="25" spans="1:8" s="3" customFormat="1" ht="13.5" customHeight="1">
      <c r="A25" s="59">
        <v>12</v>
      </c>
      <c r="B25" s="60">
        <v>274361821</v>
      </c>
      <c r="C25" s="60" t="s">
        <v>54</v>
      </c>
      <c r="D25" s="60" t="s">
        <v>23</v>
      </c>
      <c r="E25" s="61">
        <v>24.2</v>
      </c>
      <c r="F25" s="22">
        <v>0</v>
      </c>
      <c r="G25" s="22">
        <v>0</v>
      </c>
      <c r="H25" s="54">
        <f t="shared" si="1"/>
        <v>0</v>
      </c>
    </row>
    <row r="26" spans="1:8" s="3" customFormat="1" ht="13.5" customHeight="1" thickBot="1">
      <c r="A26" s="62">
        <v>13</v>
      </c>
      <c r="B26" s="63" t="s">
        <v>36</v>
      </c>
      <c r="C26" s="63" t="s">
        <v>37</v>
      </c>
      <c r="D26" s="63" t="s">
        <v>35</v>
      </c>
      <c r="E26" s="64">
        <v>0.35</v>
      </c>
      <c r="F26" s="45">
        <v>0</v>
      </c>
      <c r="G26" s="45">
        <v>0</v>
      </c>
      <c r="H26" s="65">
        <f t="shared" si="1"/>
        <v>0</v>
      </c>
    </row>
    <row r="27" spans="1:8" s="3" customFormat="1" ht="21" customHeight="1" thickBot="1">
      <c r="A27" s="12"/>
      <c r="B27" s="13" t="s">
        <v>14</v>
      </c>
      <c r="C27" s="13" t="s">
        <v>38</v>
      </c>
      <c r="D27" s="13"/>
      <c r="E27" s="14"/>
      <c r="F27" s="14"/>
      <c r="G27" s="15"/>
      <c r="H27" s="15">
        <f>SUM(H28:H51)</f>
        <v>0</v>
      </c>
    </row>
    <row r="28" spans="1:8" s="3" customFormat="1" ht="24" customHeight="1">
      <c r="A28" s="49">
        <v>14</v>
      </c>
      <c r="B28" s="47">
        <v>311234570</v>
      </c>
      <c r="C28" s="47" t="s">
        <v>55</v>
      </c>
      <c r="D28" s="81" t="s">
        <v>23</v>
      </c>
      <c r="E28" s="84">
        <v>64.3</v>
      </c>
      <c r="F28" s="48">
        <v>0</v>
      </c>
      <c r="G28" s="48">
        <v>0</v>
      </c>
      <c r="H28" s="50">
        <f t="shared" si="1"/>
        <v>0</v>
      </c>
    </row>
    <row r="29" spans="1:8" s="3" customFormat="1" ht="24" customHeight="1">
      <c r="A29" s="51">
        <v>15</v>
      </c>
      <c r="B29" s="82">
        <v>311234571</v>
      </c>
      <c r="C29" s="82" t="s">
        <v>56</v>
      </c>
      <c r="D29" s="53" t="s">
        <v>23</v>
      </c>
      <c r="E29" s="44">
        <v>18.5</v>
      </c>
      <c r="F29" s="22">
        <v>0</v>
      </c>
      <c r="G29" s="22">
        <v>0</v>
      </c>
      <c r="H29" s="54">
        <f t="shared" si="1"/>
        <v>0</v>
      </c>
    </row>
    <row r="30" spans="1:8" s="3" customFormat="1" ht="15.75" customHeight="1">
      <c r="A30" s="51">
        <v>16</v>
      </c>
      <c r="B30" s="53">
        <v>311271301</v>
      </c>
      <c r="C30" s="53" t="s">
        <v>57</v>
      </c>
      <c r="D30" s="53" t="s">
        <v>23</v>
      </c>
      <c r="E30" s="44">
        <v>8.8000000000000007</v>
      </c>
      <c r="F30" s="22">
        <v>0</v>
      </c>
      <c r="G30" s="22">
        <v>0</v>
      </c>
      <c r="H30" s="54">
        <f t="shared" si="1"/>
        <v>0</v>
      </c>
    </row>
    <row r="31" spans="1:8" s="3" customFormat="1" ht="15.75" customHeight="1">
      <c r="A31" s="51">
        <f>A30+1</f>
        <v>17</v>
      </c>
      <c r="B31" s="53">
        <v>311361825</v>
      </c>
      <c r="C31" s="53" t="s">
        <v>178</v>
      </c>
      <c r="D31" s="53" t="s">
        <v>35</v>
      </c>
      <c r="E31" s="44">
        <v>0.5</v>
      </c>
      <c r="F31" s="22">
        <v>0</v>
      </c>
      <c r="G31" s="22">
        <v>0</v>
      </c>
      <c r="H31" s="54">
        <f t="shared" si="1"/>
        <v>0</v>
      </c>
    </row>
    <row r="32" spans="1:8" s="3" customFormat="1" ht="15.75" customHeight="1">
      <c r="A32" s="51">
        <f t="shared" ref="A32" si="2">A31+1</f>
        <v>18</v>
      </c>
      <c r="B32" s="53">
        <v>317121101</v>
      </c>
      <c r="C32" s="53" t="s">
        <v>58</v>
      </c>
      <c r="D32" s="53" t="s">
        <v>0</v>
      </c>
      <c r="E32" s="44">
        <v>33</v>
      </c>
      <c r="F32" s="22">
        <v>0</v>
      </c>
      <c r="G32" s="22">
        <v>0</v>
      </c>
      <c r="H32" s="54">
        <f t="shared" si="1"/>
        <v>0</v>
      </c>
    </row>
    <row r="33" spans="1:8" s="3" customFormat="1" ht="15.75" customHeight="1">
      <c r="A33" s="51">
        <f>A32+1</f>
        <v>19</v>
      </c>
      <c r="B33" s="53">
        <v>5934078500</v>
      </c>
      <c r="C33" s="53" t="s">
        <v>59</v>
      </c>
      <c r="D33" s="53" t="s">
        <v>0</v>
      </c>
      <c r="E33" s="44">
        <v>3</v>
      </c>
      <c r="F33" s="22">
        <v>0</v>
      </c>
      <c r="G33" s="22">
        <v>0</v>
      </c>
      <c r="H33" s="54">
        <f t="shared" si="1"/>
        <v>0</v>
      </c>
    </row>
    <row r="34" spans="1:8" s="3" customFormat="1" ht="15.75" customHeight="1">
      <c r="A34" s="51">
        <f t="shared" ref="A34:A43" si="3">A33+1</f>
        <v>20</v>
      </c>
      <c r="B34" s="53">
        <v>5934078600</v>
      </c>
      <c r="C34" s="53" t="s">
        <v>60</v>
      </c>
      <c r="D34" s="53" t="s">
        <v>0</v>
      </c>
      <c r="E34" s="44">
        <v>21</v>
      </c>
      <c r="F34" s="22">
        <v>0</v>
      </c>
      <c r="G34" s="22">
        <v>0</v>
      </c>
      <c r="H34" s="54">
        <f t="shared" si="1"/>
        <v>0</v>
      </c>
    </row>
    <row r="35" spans="1:8" s="3" customFormat="1" ht="15.75" customHeight="1">
      <c r="A35" s="51">
        <f t="shared" si="3"/>
        <v>21</v>
      </c>
      <c r="B35" s="53">
        <v>5934078700</v>
      </c>
      <c r="C35" s="53" t="s">
        <v>61</v>
      </c>
      <c r="D35" s="53" t="s">
        <v>0</v>
      </c>
      <c r="E35" s="44">
        <v>9</v>
      </c>
      <c r="F35" s="22">
        <v>0</v>
      </c>
      <c r="G35" s="22">
        <v>0</v>
      </c>
      <c r="H35" s="54">
        <f t="shared" si="1"/>
        <v>0</v>
      </c>
    </row>
    <row r="36" spans="1:8" s="3" customFormat="1" ht="15.75" customHeight="1">
      <c r="A36" s="51">
        <f t="shared" si="3"/>
        <v>22</v>
      </c>
      <c r="B36" s="53">
        <v>317121101</v>
      </c>
      <c r="C36" s="53" t="s">
        <v>58</v>
      </c>
      <c r="D36" s="53" t="s">
        <v>0</v>
      </c>
      <c r="E36" s="44">
        <v>12</v>
      </c>
      <c r="F36" s="22">
        <v>0</v>
      </c>
      <c r="G36" s="22">
        <v>0</v>
      </c>
      <c r="H36" s="54">
        <f t="shared" si="1"/>
        <v>0</v>
      </c>
    </row>
    <row r="37" spans="1:8" s="3" customFormat="1" ht="15.75" customHeight="1">
      <c r="A37" s="51">
        <f t="shared" si="3"/>
        <v>23</v>
      </c>
      <c r="B37" s="53">
        <v>5934113000</v>
      </c>
      <c r="C37" s="53" t="s">
        <v>62</v>
      </c>
      <c r="D37" s="53" t="s">
        <v>0</v>
      </c>
      <c r="E37" s="44">
        <v>4</v>
      </c>
      <c r="F37" s="22">
        <v>0</v>
      </c>
      <c r="G37" s="22">
        <v>0</v>
      </c>
      <c r="H37" s="54">
        <f t="shared" si="1"/>
        <v>0</v>
      </c>
    </row>
    <row r="38" spans="1:8" s="3" customFormat="1" ht="15.75" customHeight="1">
      <c r="A38" s="51">
        <f t="shared" si="3"/>
        <v>24</v>
      </c>
      <c r="B38" s="53">
        <v>5934113100</v>
      </c>
      <c r="C38" s="53" t="s">
        <v>63</v>
      </c>
      <c r="D38" s="53" t="s">
        <v>0</v>
      </c>
      <c r="E38" s="44">
        <v>8</v>
      </c>
      <c r="F38" s="22">
        <v>0</v>
      </c>
      <c r="G38" s="22">
        <v>0</v>
      </c>
      <c r="H38" s="54">
        <f t="shared" si="1"/>
        <v>0</v>
      </c>
    </row>
    <row r="39" spans="1:8" s="3" customFormat="1" ht="15.75" customHeight="1">
      <c r="A39" s="51">
        <f t="shared" si="3"/>
        <v>25</v>
      </c>
      <c r="B39" s="53">
        <v>317121102</v>
      </c>
      <c r="C39" s="53" t="s">
        <v>64</v>
      </c>
      <c r="D39" s="53" t="s">
        <v>0</v>
      </c>
      <c r="E39" s="44">
        <v>6</v>
      </c>
      <c r="F39" s="22">
        <v>0</v>
      </c>
      <c r="G39" s="22">
        <v>0</v>
      </c>
      <c r="H39" s="54">
        <f t="shared" si="1"/>
        <v>0</v>
      </c>
    </row>
    <row r="40" spans="1:8" s="3" customFormat="1" ht="15.75" customHeight="1">
      <c r="A40" s="51">
        <f t="shared" si="3"/>
        <v>26</v>
      </c>
      <c r="B40" s="53">
        <v>5934078800</v>
      </c>
      <c r="C40" s="53" t="s">
        <v>65</v>
      </c>
      <c r="D40" s="53" t="s">
        <v>0</v>
      </c>
      <c r="E40" s="44">
        <v>3</v>
      </c>
      <c r="F40" s="22">
        <v>0</v>
      </c>
      <c r="G40" s="22">
        <v>0</v>
      </c>
      <c r="H40" s="54">
        <f t="shared" si="1"/>
        <v>0</v>
      </c>
    </row>
    <row r="41" spans="1:8" s="3" customFormat="1" ht="15.75" customHeight="1">
      <c r="A41" s="51">
        <f t="shared" si="3"/>
        <v>27</v>
      </c>
      <c r="B41" s="53">
        <v>5934078900</v>
      </c>
      <c r="C41" s="53" t="s">
        <v>66</v>
      </c>
      <c r="D41" s="53" t="s">
        <v>0</v>
      </c>
      <c r="E41" s="44">
        <v>3</v>
      </c>
      <c r="F41" s="22">
        <v>0</v>
      </c>
      <c r="G41" s="22">
        <v>0</v>
      </c>
      <c r="H41" s="54">
        <f t="shared" si="1"/>
        <v>0</v>
      </c>
    </row>
    <row r="42" spans="1:8" s="3" customFormat="1" ht="15.75" customHeight="1">
      <c r="A42" s="51">
        <f t="shared" si="3"/>
        <v>28</v>
      </c>
      <c r="B42" s="53">
        <v>317121103</v>
      </c>
      <c r="C42" s="53" t="s">
        <v>67</v>
      </c>
      <c r="D42" s="53" t="s">
        <v>0</v>
      </c>
      <c r="E42" s="44">
        <v>18</v>
      </c>
      <c r="F42" s="22">
        <v>0</v>
      </c>
      <c r="G42" s="22">
        <v>0</v>
      </c>
      <c r="H42" s="54">
        <f t="shared" si="1"/>
        <v>0</v>
      </c>
    </row>
    <row r="43" spans="1:8" s="3" customFormat="1" ht="15.75" customHeight="1">
      <c r="A43" s="51">
        <f t="shared" si="3"/>
        <v>29</v>
      </c>
      <c r="B43" s="53">
        <v>5934079100</v>
      </c>
      <c r="C43" s="53" t="s">
        <v>68</v>
      </c>
      <c r="D43" s="53" t="s">
        <v>0</v>
      </c>
      <c r="E43" s="44">
        <v>18</v>
      </c>
      <c r="F43" s="22">
        <v>0</v>
      </c>
      <c r="G43" s="22">
        <v>0</v>
      </c>
      <c r="H43" s="54">
        <f t="shared" si="1"/>
        <v>0</v>
      </c>
    </row>
    <row r="44" spans="1:8" s="3" customFormat="1" ht="15.75" customHeight="1">
      <c r="A44" s="51">
        <f>A43+1</f>
        <v>30</v>
      </c>
      <c r="B44" s="53">
        <v>317321411</v>
      </c>
      <c r="C44" s="83" t="s">
        <v>69</v>
      </c>
      <c r="D44" s="53" t="s">
        <v>23</v>
      </c>
      <c r="E44" s="44">
        <v>2.8</v>
      </c>
      <c r="F44" s="22">
        <v>0</v>
      </c>
      <c r="G44" s="22">
        <v>0</v>
      </c>
      <c r="H44" s="54">
        <f t="shared" si="1"/>
        <v>0</v>
      </c>
    </row>
    <row r="45" spans="1:8" s="3" customFormat="1" ht="15.75" customHeight="1">
      <c r="A45" s="51">
        <f t="shared" ref="A45:A51" si="4">A44+1</f>
        <v>31</v>
      </c>
      <c r="B45" s="53">
        <v>317351107</v>
      </c>
      <c r="C45" s="83" t="s">
        <v>70</v>
      </c>
      <c r="D45" s="53" t="s">
        <v>32</v>
      </c>
      <c r="E45" s="44">
        <v>30</v>
      </c>
      <c r="F45" s="22">
        <v>0</v>
      </c>
      <c r="G45" s="22">
        <v>0</v>
      </c>
      <c r="H45" s="54">
        <f t="shared" si="1"/>
        <v>0</v>
      </c>
    </row>
    <row r="46" spans="1:8" s="3" customFormat="1" ht="15.75" customHeight="1">
      <c r="A46" s="51">
        <f t="shared" si="4"/>
        <v>32</v>
      </c>
      <c r="B46" s="53">
        <v>317351108</v>
      </c>
      <c r="C46" s="83" t="s">
        <v>71</v>
      </c>
      <c r="D46" s="53" t="s">
        <v>32</v>
      </c>
      <c r="E46" s="44">
        <v>30</v>
      </c>
      <c r="F46" s="22">
        <v>0</v>
      </c>
      <c r="G46" s="22">
        <v>0</v>
      </c>
      <c r="H46" s="54">
        <f t="shared" si="1"/>
        <v>0</v>
      </c>
    </row>
    <row r="47" spans="1:8" s="3" customFormat="1" ht="15.75" customHeight="1">
      <c r="A47" s="51">
        <f t="shared" si="4"/>
        <v>33</v>
      </c>
      <c r="B47" s="53">
        <v>317351109</v>
      </c>
      <c r="C47" s="83" t="s">
        <v>72</v>
      </c>
      <c r="D47" s="53" t="s">
        <v>32</v>
      </c>
      <c r="E47" s="44">
        <v>10</v>
      </c>
      <c r="F47" s="22">
        <v>0</v>
      </c>
      <c r="G47" s="22">
        <v>0</v>
      </c>
      <c r="H47" s="54">
        <f t="shared" si="1"/>
        <v>0</v>
      </c>
    </row>
    <row r="48" spans="1:8" s="3" customFormat="1" ht="15.75" customHeight="1">
      <c r="A48" s="51">
        <f t="shared" si="4"/>
        <v>34</v>
      </c>
      <c r="B48" s="53">
        <v>317361821</v>
      </c>
      <c r="C48" s="80" t="s">
        <v>74</v>
      </c>
      <c r="D48" s="53" t="s">
        <v>35</v>
      </c>
      <c r="E48" s="44">
        <v>0.7</v>
      </c>
      <c r="F48" s="22">
        <v>0</v>
      </c>
      <c r="G48" s="22">
        <v>0</v>
      </c>
      <c r="H48" s="54">
        <f t="shared" si="1"/>
        <v>0</v>
      </c>
    </row>
    <row r="49" spans="1:8" s="3" customFormat="1" ht="28.5" customHeight="1">
      <c r="A49" s="51">
        <f t="shared" si="4"/>
        <v>35</v>
      </c>
      <c r="B49" s="53">
        <v>342242041</v>
      </c>
      <c r="C49" s="82" t="s">
        <v>75</v>
      </c>
      <c r="D49" s="53" t="s">
        <v>32</v>
      </c>
      <c r="E49" s="44">
        <v>100.4</v>
      </c>
      <c r="F49" s="22">
        <v>0</v>
      </c>
      <c r="G49" s="22">
        <v>0</v>
      </c>
      <c r="H49" s="54">
        <f t="shared" si="1"/>
        <v>0</v>
      </c>
    </row>
    <row r="50" spans="1:8" s="3" customFormat="1" ht="28.5" customHeight="1">
      <c r="A50" s="51">
        <f t="shared" si="4"/>
        <v>36</v>
      </c>
      <c r="B50" s="53" t="s">
        <v>73</v>
      </c>
      <c r="C50" s="82" t="s">
        <v>76</v>
      </c>
      <c r="D50" s="53" t="s">
        <v>32</v>
      </c>
      <c r="E50" s="44">
        <v>6.4</v>
      </c>
      <c r="F50" s="22">
        <v>0</v>
      </c>
      <c r="G50" s="22">
        <v>0</v>
      </c>
      <c r="H50" s="54">
        <f t="shared" si="1"/>
        <v>0</v>
      </c>
    </row>
    <row r="51" spans="1:8" s="3" customFormat="1" ht="15.75" customHeight="1" thickBot="1">
      <c r="A51" s="55">
        <f t="shared" si="4"/>
        <v>37</v>
      </c>
      <c r="B51" s="56">
        <v>342948112</v>
      </c>
      <c r="C51" s="56" t="s">
        <v>77</v>
      </c>
      <c r="D51" s="56" t="s">
        <v>39</v>
      </c>
      <c r="E51" s="45">
        <v>52.3</v>
      </c>
      <c r="F51" s="45">
        <v>0</v>
      </c>
      <c r="G51" s="45">
        <v>0</v>
      </c>
      <c r="H51" s="65">
        <f t="shared" si="1"/>
        <v>0</v>
      </c>
    </row>
    <row r="52" spans="1:8" s="3" customFormat="1" ht="21" customHeight="1" thickBot="1">
      <c r="A52" s="12"/>
      <c r="B52" s="13" t="s">
        <v>15</v>
      </c>
      <c r="C52" s="13" t="s">
        <v>40</v>
      </c>
      <c r="D52" s="13"/>
      <c r="E52" s="14"/>
      <c r="F52" s="14"/>
      <c r="G52" s="15"/>
      <c r="H52" s="15">
        <f>SUM(H53:H78)</f>
        <v>0</v>
      </c>
    </row>
    <row r="53" spans="1:8" s="3" customFormat="1" ht="24" customHeight="1">
      <c r="A53" s="49">
        <f>A51+1</f>
        <v>38</v>
      </c>
      <c r="B53" s="81">
        <v>411127014</v>
      </c>
      <c r="C53" s="81" t="s">
        <v>78</v>
      </c>
      <c r="D53" s="81" t="s">
        <v>32</v>
      </c>
      <c r="E53" s="43">
        <v>39.4</v>
      </c>
      <c r="F53" s="48">
        <v>0</v>
      </c>
      <c r="G53" s="48">
        <v>0</v>
      </c>
      <c r="H53" s="50">
        <f t="shared" si="1"/>
        <v>0</v>
      </c>
    </row>
    <row r="54" spans="1:8" s="3" customFormat="1" ht="24" customHeight="1">
      <c r="A54" s="51">
        <f>A53+1</f>
        <v>39</v>
      </c>
      <c r="B54" s="53">
        <v>411127016</v>
      </c>
      <c r="C54" s="53" t="s">
        <v>79</v>
      </c>
      <c r="D54" s="53" t="s">
        <v>32</v>
      </c>
      <c r="E54" s="44">
        <v>26.4</v>
      </c>
      <c r="F54" s="22">
        <v>0</v>
      </c>
      <c r="G54" s="22">
        <v>0</v>
      </c>
      <c r="H54" s="54">
        <f t="shared" si="1"/>
        <v>0</v>
      </c>
    </row>
    <row r="55" spans="1:8" s="3" customFormat="1" ht="24" customHeight="1">
      <c r="A55" s="51">
        <f t="shared" ref="A55:A78" si="5">A54+1</f>
        <v>40</v>
      </c>
      <c r="B55" s="53">
        <v>411127021</v>
      </c>
      <c r="C55" s="53" t="s">
        <v>80</v>
      </c>
      <c r="D55" s="53" t="s">
        <v>32</v>
      </c>
      <c r="E55" s="44">
        <v>55.5</v>
      </c>
      <c r="F55" s="22">
        <v>0</v>
      </c>
      <c r="G55" s="22">
        <v>0</v>
      </c>
      <c r="H55" s="54">
        <f t="shared" si="1"/>
        <v>0</v>
      </c>
    </row>
    <row r="56" spans="1:8" s="3" customFormat="1" ht="24" customHeight="1">
      <c r="A56" s="51">
        <f t="shared" si="5"/>
        <v>41</v>
      </c>
      <c r="B56" s="53">
        <v>411127029</v>
      </c>
      <c r="C56" s="53" t="s">
        <v>81</v>
      </c>
      <c r="D56" s="53" t="s">
        <v>32</v>
      </c>
      <c r="E56" s="44">
        <v>84.2</v>
      </c>
      <c r="F56" s="22">
        <v>0</v>
      </c>
      <c r="G56" s="22">
        <v>0</v>
      </c>
      <c r="H56" s="54">
        <f t="shared" si="1"/>
        <v>0</v>
      </c>
    </row>
    <row r="57" spans="1:8" s="3" customFormat="1" ht="13.5" customHeight="1">
      <c r="A57" s="51">
        <f t="shared" si="5"/>
        <v>42</v>
      </c>
      <c r="B57" s="53">
        <v>411321414</v>
      </c>
      <c r="C57" s="53" t="s">
        <v>82</v>
      </c>
      <c r="D57" s="53" t="s">
        <v>23</v>
      </c>
      <c r="E57" s="44">
        <v>9.4</v>
      </c>
      <c r="F57" s="22">
        <v>0</v>
      </c>
      <c r="G57" s="22">
        <v>0</v>
      </c>
      <c r="H57" s="54">
        <f t="shared" si="1"/>
        <v>0</v>
      </c>
    </row>
    <row r="58" spans="1:8" s="3" customFormat="1" ht="13.5" customHeight="1">
      <c r="A58" s="51">
        <f t="shared" si="5"/>
        <v>43</v>
      </c>
      <c r="B58" s="53" t="s">
        <v>83</v>
      </c>
      <c r="C58" s="53" t="s">
        <v>84</v>
      </c>
      <c r="D58" s="53" t="s">
        <v>23</v>
      </c>
      <c r="E58" s="44">
        <v>10.3</v>
      </c>
      <c r="F58" s="22">
        <v>0</v>
      </c>
      <c r="G58" s="22">
        <v>0</v>
      </c>
      <c r="H58" s="54">
        <f t="shared" si="1"/>
        <v>0</v>
      </c>
    </row>
    <row r="59" spans="1:8" s="3" customFormat="1" ht="15" customHeight="1">
      <c r="A59" s="51">
        <f t="shared" si="5"/>
        <v>44</v>
      </c>
      <c r="B59" s="53">
        <v>411351101</v>
      </c>
      <c r="C59" s="53" t="s">
        <v>85</v>
      </c>
      <c r="D59" s="53" t="s">
        <v>32</v>
      </c>
      <c r="E59" s="44">
        <v>37.4</v>
      </c>
      <c r="F59" s="22">
        <v>0</v>
      </c>
      <c r="G59" s="22">
        <v>0</v>
      </c>
      <c r="H59" s="54">
        <f t="shared" si="1"/>
        <v>0</v>
      </c>
    </row>
    <row r="60" spans="1:8" s="3" customFormat="1" ht="13.5" customHeight="1">
      <c r="A60" s="51">
        <f t="shared" si="5"/>
        <v>45</v>
      </c>
      <c r="B60" s="53">
        <v>411351101</v>
      </c>
      <c r="C60" s="53" t="s">
        <v>86</v>
      </c>
      <c r="D60" s="53" t="s">
        <v>32</v>
      </c>
      <c r="E60" s="44">
        <v>37.4</v>
      </c>
      <c r="F60" s="22">
        <v>0</v>
      </c>
      <c r="G60" s="22">
        <v>0</v>
      </c>
      <c r="H60" s="54">
        <f t="shared" si="1"/>
        <v>0</v>
      </c>
    </row>
    <row r="61" spans="1:8" s="3" customFormat="1" ht="13.5" customHeight="1">
      <c r="A61" s="51">
        <f t="shared" si="5"/>
        <v>46</v>
      </c>
      <c r="B61" s="53">
        <v>411354175</v>
      </c>
      <c r="C61" s="53" t="s">
        <v>87</v>
      </c>
      <c r="D61" s="53" t="s">
        <v>32</v>
      </c>
      <c r="E61" s="44">
        <v>37.4</v>
      </c>
      <c r="F61" s="22">
        <v>0</v>
      </c>
      <c r="G61" s="22">
        <v>0</v>
      </c>
      <c r="H61" s="54">
        <f t="shared" si="1"/>
        <v>0</v>
      </c>
    </row>
    <row r="62" spans="1:8" s="3" customFormat="1" ht="13.5" customHeight="1">
      <c r="A62" s="51">
        <f t="shared" si="5"/>
        <v>47</v>
      </c>
      <c r="B62" s="53">
        <v>411354176</v>
      </c>
      <c r="C62" s="53" t="s">
        <v>88</v>
      </c>
      <c r="D62" s="53" t="s">
        <v>32</v>
      </c>
      <c r="E62" s="44">
        <v>37.4</v>
      </c>
      <c r="F62" s="22">
        <v>0</v>
      </c>
      <c r="G62" s="22">
        <v>0</v>
      </c>
      <c r="H62" s="54">
        <f t="shared" si="1"/>
        <v>0</v>
      </c>
    </row>
    <row r="63" spans="1:8" s="3" customFormat="1" ht="24" customHeight="1">
      <c r="A63" s="51">
        <f t="shared" si="5"/>
        <v>48</v>
      </c>
      <c r="B63" s="53">
        <v>411355001</v>
      </c>
      <c r="C63" s="53" t="s">
        <v>89</v>
      </c>
      <c r="D63" s="53" t="s">
        <v>32</v>
      </c>
      <c r="E63" s="44">
        <v>748</v>
      </c>
      <c r="F63" s="22">
        <v>0</v>
      </c>
      <c r="G63" s="22">
        <v>0</v>
      </c>
      <c r="H63" s="54">
        <f t="shared" si="1"/>
        <v>0</v>
      </c>
    </row>
    <row r="64" spans="1:8" s="3" customFormat="1" ht="15" customHeight="1">
      <c r="A64" s="51">
        <f t="shared" si="5"/>
        <v>49</v>
      </c>
      <c r="B64" s="83">
        <v>411361821</v>
      </c>
      <c r="C64" s="83" t="s">
        <v>90</v>
      </c>
      <c r="D64" s="83" t="s">
        <v>35</v>
      </c>
      <c r="E64" s="46">
        <v>1.2</v>
      </c>
      <c r="F64" s="22">
        <v>0</v>
      </c>
      <c r="G64" s="22">
        <v>0</v>
      </c>
      <c r="H64" s="54">
        <f t="shared" si="1"/>
        <v>0</v>
      </c>
    </row>
    <row r="65" spans="1:8" s="3" customFormat="1" ht="13.5" customHeight="1">
      <c r="A65" s="51">
        <f t="shared" si="5"/>
        <v>50</v>
      </c>
      <c r="B65" s="83">
        <v>411362021</v>
      </c>
      <c r="C65" s="83" t="s">
        <v>91</v>
      </c>
      <c r="D65" s="83" t="s">
        <v>35</v>
      </c>
      <c r="E65" s="46">
        <v>0.65</v>
      </c>
      <c r="F65" s="22">
        <v>0</v>
      </c>
      <c r="G65" s="22">
        <v>0</v>
      </c>
      <c r="H65" s="54">
        <f t="shared" si="1"/>
        <v>0</v>
      </c>
    </row>
    <row r="66" spans="1:8" s="3" customFormat="1" ht="24" customHeight="1">
      <c r="A66" s="51">
        <f t="shared" si="5"/>
        <v>51</v>
      </c>
      <c r="B66" s="83">
        <v>413352021</v>
      </c>
      <c r="C66" s="53" t="s">
        <v>92</v>
      </c>
      <c r="D66" s="53" t="s">
        <v>32</v>
      </c>
      <c r="E66" s="46">
        <v>200</v>
      </c>
      <c r="F66" s="22">
        <v>0</v>
      </c>
      <c r="G66" s="22">
        <v>0</v>
      </c>
      <c r="H66" s="54">
        <f t="shared" si="1"/>
        <v>0</v>
      </c>
    </row>
    <row r="67" spans="1:8" s="3" customFormat="1" ht="12.75" customHeight="1">
      <c r="A67" s="51">
        <f t="shared" si="5"/>
        <v>52</v>
      </c>
      <c r="B67" s="83">
        <v>417321515</v>
      </c>
      <c r="C67" s="53" t="s">
        <v>93</v>
      </c>
      <c r="D67" s="53" t="s">
        <v>23</v>
      </c>
      <c r="E67" s="46">
        <v>8.6</v>
      </c>
      <c r="F67" s="22">
        <v>0</v>
      </c>
      <c r="G67" s="22">
        <v>0</v>
      </c>
      <c r="H67" s="54">
        <f t="shared" si="1"/>
        <v>0</v>
      </c>
    </row>
    <row r="68" spans="1:8" s="3" customFormat="1" ht="12.75" customHeight="1">
      <c r="A68" s="51">
        <f t="shared" si="5"/>
        <v>53</v>
      </c>
      <c r="B68" s="83" t="s">
        <v>94</v>
      </c>
      <c r="C68" s="53" t="s">
        <v>95</v>
      </c>
      <c r="D68" s="53" t="s">
        <v>23</v>
      </c>
      <c r="E68" s="46">
        <v>0.6</v>
      </c>
      <c r="F68" s="22">
        <v>0</v>
      </c>
      <c r="G68" s="22">
        <v>0</v>
      </c>
      <c r="H68" s="54">
        <f t="shared" si="1"/>
        <v>0</v>
      </c>
    </row>
    <row r="69" spans="1:8" s="3" customFormat="1" ht="12.75" customHeight="1">
      <c r="A69" s="51">
        <f t="shared" si="5"/>
        <v>54</v>
      </c>
      <c r="B69" s="83">
        <v>417351115</v>
      </c>
      <c r="C69" s="53" t="s">
        <v>96</v>
      </c>
      <c r="D69" s="53" t="s">
        <v>32</v>
      </c>
      <c r="E69" s="46">
        <v>94.8</v>
      </c>
      <c r="F69" s="22">
        <v>0</v>
      </c>
      <c r="G69" s="22">
        <v>0</v>
      </c>
      <c r="H69" s="54">
        <f t="shared" si="1"/>
        <v>0</v>
      </c>
    </row>
    <row r="70" spans="1:8" s="3" customFormat="1" ht="12.75" customHeight="1">
      <c r="A70" s="51">
        <f t="shared" si="5"/>
        <v>55</v>
      </c>
      <c r="B70" s="83">
        <v>417351116</v>
      </c>
      <c r="C70" s="53" t="s">
        <v>97</v>
      </c>
      <c r="D70" s="53" t="s">
        <v>32</v>
      </c>
      <c r="E70" s="46">
        <v>94.8</v>
      </c>
      <c r="F70" s="22">
        <v>0</v>
      </c>
      <c r="G70" s="22">
        <v>0</v>
      </c>
      <c r="H70" s="54">
        <f t="shared" si="1"/>
        <v>0</v>
      </c>
    </row>
    <row r="71" spans="1:8" s="3" customFormat="1" ht="12.75" customHeight="1">
      <c r="A71" s="51">
        <f t="shared" si="5"/>
        <v>56</v>
      </c>
      <c r="B71" s="83">
        <v>417361821</v>
      </c>
      <c r="C71" s="83" t="s">
        <v>98</v>
      </c>
      <c r="D71" s="83" t="s">
        <v>35</v>
      </c>
      <c r="E71" s="46">
        <v>0.65</v>
      </c>
      <c r="F71" s="22">
        <v>0</v>
      </c>
      <c r="G71" s="22">
        <v>0</v>
      </c>
      <c r="H71" s="54">
        <f t="shared" si="1"/>
        <v>0</v>
      </c>
    </row>
    <row r="72" spans="1:8" s="3" customFormat="1" ht="12.75" customHeight="1">
      <c r="A72" s="51">
        <f t="shared" si="5"/>
        <v>57</v>
      </c>
      <c r="B72" s="83">
        <v>430321414</v>
      </c>
      <c r="C72" s="83" t="s">
        <v>99</v>
      </c>
      <c r="D72" s="53" t="s">
        <v>23</v>
      </c>
      <c r="E72" s="46">
        <v>1.3</v>
      </c>
      <c r="F72" s="22">
        <v>0</v>
      </c>
      <c r="G72" s="22">
        <v>0</v>
      </c>
      <c r="H72" s="54">
        <f t="shared" si="1"/>
        <v>0</v>
      </c>
    </row>
    <row r="73" spans="1:8" s="3" customFormat="1" ht="12.75" customHeight="1">
      <c r="A73" s="51">
        <f t="shared" si="5"/>
        <v>58</v>
      </c>
      <c r="B73" s="83">
        <v>430361821</v>
      </c>
      <c r="C73" s="83" t="s">
        <v>100</v>
      </c>
      <c r="D73" s="53" t="s">
        <v>35</v>
      </c>
      <c r="E73" s="46">
        <v>0.15</v>
      </c>
      <c r="F73" s="22">
        <v>0</v>
      </c>
      <c r="G73" s="22">
        <v>0</v>
      </c>
      <c r="H73" s="54">
        <f t="shared" si="1"/>
        <v>0</v>
      </c>
    </row>
    <row r="74" spans="1:8" s="3" customFormat="1" ht="24.75" customHeight="1">
      <c r="A74" s="51">
        <f t="shared" si="5"/>
        <v>59</v>
      </c>
      <c r="B74" s="83">
        <v>431351121</v>
      </c>
      <c r="C74" s="83" t="s">
        <v>102</v>
      </c>
      <c r="D74" s="53" t="s">
        <v>32</v>
      </c>
      <c r="E74" s="46">
        <v>5.2</v>
      </c>
      <c r="F74" s="22">
        <v>0</v>
      </c>
      <c r="G74" s="22">
        <v>0</v>
      </c>
      <c r="H74" s="54">
        <f t="shared" si="1"/>
        <v>0</v>
      </c>
    </row>
    <row r="75" spans="1:8" s="3" customFormat="1" ht="27" customHeight="1">
      <c r="A75" s="51">
        <f t="shared" si="5"/>
        <v>60</v>
      </c>
      <c r="B75" s="83">
        <v>431351122</v>
      </c>
      <c r="C75" s="83" t="s">
        <v>101</v>
      </c>
      <c r="D75" s="53" t="s">
        <v>32</v>
      </c>
      <c r="E75" s="46">
        <v>5.2</v>
      </c>
      <c r="F75" s="22">
        <v>0</v>
      </c>
      <c r="G75" s="22">
        <v>0</v>
      </c>
      <c r="H75" s="54">
        <f t="shared" si="1"/>
        <v>0</v>
      </c>
    </row>
    <row r="76" spans="1:8" s="3" customFormat="1" ht="12.75" customHeight="1">
      <c r="A76" s="51">
        <f t="shared" si="5"/>
        <v>61</v>
      </c>
      <c r="B76" s="83">
        <v>434311115</v>
      </c>
      <c r="C76" s="83" t="s">
        <v>103</v>
      </c>
      <c r="D76" s="53" t="s">
        <v>39</v>
      </c>
      <c r="E76" s="46">
        <v>18.7</v>
      </c>
      <c r="F76" s="22">
        <v>0</v>
      </c>
      <c r="G76" s="22">
        <v>0</v>
      </c>
      <c r="H76" s="54">
        <f t="shared" si="1"/>
        <v>0</v>
      </c>
    </row>
    <row r="77" spans="1:8" s="3" customFormat="1" ht="26.25" customHeight="1">
      <c r="A77" s="51">
        <f t="shared" si="5"/>
        <v>62</v>
      </c>
      <c r="B77" s="83">
        <v>434351141</v>
      </c>
      <c r="C77" s="83" t="s">
        <v>104</v>
      </c>
      <c r="D77" s="53" t="s">
        <v>32</v>
      </c>
      <c r="E77" s="46">
        <v>5.5</v>
      </c>
      <c r="F77" s="22">
        <v>0</v>
      </c>
      <c r="G77" s="22">
        <v>0</v>
      </c>
      <c r="H77" s="54">
        <f t="shared" si="1"/>
        <v>0</v>
      </c>
    </row>
    <row r="78" spans="1:8" s="3" customFormat="1" ht="24" customHeight="1" thickBot="1">
      <c r="A78" s="55">
        <f t="shared" si="5"/>
        <v>63</v>
      </c>
      <c r="B78" s="56">
        <v>434351142</v>
      </c>
      <c r="C78" s="56" t="s">
        <v>105</v>
      </c>
      <c r="D78" s="56" t="s">
        <v>32</v>
      </c>
      <c r="E78" s="45">
        <v>5.5</v>
      </c>
      <c r="F78" s="45">
        <v>0</v>
      </c>
      <c r="G78" s="45">
        <v>0</v>
      </c>
      <c r="H78" s="65">
        <f t="shared" si="1"/>
        <v>0</v>
      </c>
    </row>
    <row r="79" spans="1:8" s="3" customFormat="1" ht="21" customHeight="1" thickBot="1">
      <c r="A79" s="12"/>
      <c r="B79" s="13" t="s">
        <v>17</v>
      </c>
      <c r="C79" s="13" t="s">
        <v>41</v>
      </c>
      <c r="D79" s="13"/>
      <c r="E79" s="14"/>
      <c r="F79" s="14"/>
      <c r="G79" s="15"/>
      <c r="H79" s="15">
        <f>SUM(H80:H80)</f>
        <v>0</v>
      </c>
    </row>
    <row r="80" spans="1:8" s="3" customFormat="1" ht="16.5" customHeight="1" thickBot="1">
      <c r="A80" s="24">
        <f>A78+1</f>
        <v>64</v>
      </c>
      <c r="B80" s="25" t="s">
        <v>106</v>
      </c>
      <c r="C80" s="25" t="s">
        <v>107</v>
      </c>
      <c r="D80" s="25" t="s">
        <v>23</v>
      </c>
      <c r="E80" s="26">
        <v>12.4</v>
      </c>
      <c r="F80" s="48">
        <v>0</v>
      </c>
      <c r="G80" s="48">
        <v>0</v>
      </c>
      <c r="H80" s="79">
        <f t="shared" ref="H80" si="6">E80*(F80 +G80)</f>
        <v>0</v>
      </c>
    </row>
    <row r="81" spans="1:8" s="3" customFormat="1" ht="21" customHeight="1" thickBot="1">
      <c r="A81" s="12"/>
      <c r="B81" s="13" t="s">
        <v>42</v>
      </c>
      <c r="C81" s="13" t="s">
        <v>43</v>
      </c>
      <c r="D81" s="13"/>
      <c r="E81" s="14"/>
      <c r="F81" s="14"/>
      <c r="G81" s="15"/>
      <c r="H81" s="15">
        <f>SUM(H82:H92)</f>
        <v>0</v>
      </c>
    </row>
    <row r="82" spans="1:8" s="3" customFormat="1" ht="14.25" customHeight="1">
      <c r="A82" s="49">
        <f>A80+1</f>
        <v>65</v>
      </c>
      <c r="B82" s="47">
        <v>941941031</v>
      </c>
      <c r="C82" s="27" t="s">
        <v>109</v>
      </c>
      <c r="D82" s="27" t="s">
        <v>32</v>
      </c>
      <c r="E82" s="28">
        <v>350</v>
      </c>
      <c r="F82" s="48">
        <v>0</v>
      </c>
      <c r="G82" s="48">
        <v>0</v>
      </c>
      <c r="H82" s="50">
        <f t="shared" ref="H82:H92" si="7">E82*(F82 +G82)</f>
        <v>0</v>
      </c>
    </row>
    <row r="83" spans="1:8" s="3" customFormat="1" ht="12.75" customHeight="1">
      <c r="A83" s="51">
        <f t="shared" ref="A83:A92" si="8">A82+1</f>
        <v>66</v>
      </c>
      <c r="B83" s="60">
        <v>941941191</v>
      </c>
      <c r="C83" s="80" t="s">
        <v>110</v>
      </c>
      <c r="D83" s="53" t="s">
        <v>32</v>
      </c>
      <c r="E83" s="44">
        <v>350</v>
      </c>
      <c r="F83" s="22">
        <v>0</v>
      </c>
      <c r="G83" s="22">
        <v>0</v>
      </c>
      <c r="H83" s="54">
        <f t="shared" si="7"/>
        <v>0</v>
      </c>
    </row>
    <row r="84" spans="1:8" s="3" customFormat="1" ht="13.5" customHeight="1">
      <c r="A84" s="51">
        <f t="shared" si="8"/>
        <v>67</v>
      </c>
      <c r="B84" s="23">
        <v>941941831</v>
      </c>
      <c r="C84" s="23" t="s">
        <v>111</v>
      </c>
      <c r="D84" s="53" t="s">
        <v>32</v>
      </c>
      <c r="E84" s="44">
        <v>350</v>
      </c>
      <c r="F84" s="22">
        <v>0</v>
      </c>
      <c r="G84" s="22">
        <v>0</v>
      </c>
      <c r="H84" s="54">
        <f t="shared" si="7"/>
        <v>0</v>
      </c>
    </row>
    <row r="85" spans="1:8" s="3" customFormat="1" ht="15.75" customHeight="1">
      <c r="A85" s="51">
        <f t="shared" si="8"/>
        <v>68</v>
      </c>
      <c r="B85" s="53">
        <v>941955002</v>
      </c>
      <c r="C85" s="53" t="s">
        <v>112</v>
      </c>
      <c r="D85" s="53" t="s">
        <v>32</v>
      </c>
      <c r="E85" s="44">
        <v>262.5</v>
      </c>
      <c r="F85" s="22">
        <v>0</v>
      </c>
      <c r="G85" s="22">
        <v>0</v>
      </c>
      <c r="H85" s="54">
        <f t="shared" si="7"/>
        <v>0</v>
      </c>
    </row>
    <row r="86" spans="1:8" s="3" customFormat="1" ht="12.75" customHeight="1">
      <c r="A86" s="51">
        <f t="shared" si="8"/>
        <v>69</v>
      </c>
      <c r="B86" s="53">
        <v>952901111</v>
      </c>
      <c r="C86" s="53" t="s">
        <v>113</v>
      </c>
      <c r="D86" s="53" t="s">
        <v>32</v>
      </c>
      <c r="E86" s="44">
        <v>248.4</v>
      </c>
      <c r="F86" s="22">
        <v>0</v>
      </c>
      <c r="G86" s="22">
        <v>0</v>
      </c>
      <c r="H86" s="54">
        <f t="shared" si="7"/>
        <v>0</v>
      </c>
    </row>
    <row r="87" spans="1:8" s="3" customFormat="1" ht="12.75" customHeight="1">
      <c r="A87" s="51">
        <f t="shared" si="8"/>
        <v>70</v>
      </c>
      <c r="B87" s="53">
        <v>953941711</v>
      </c>
      <c r="C87" s="53" t="s">
        <v>115</v>
      </c>
      <c r="D87" s="53" t="s">
        <v>0</v>
      </c>
      <c r="E87" s="44">
        <v>13</v>
      </c>
      <c r="F87" s="22">
        <v>0</v>
      </c>
      <c r="G87" s="22">
        <v>0</v>
      </c>
      <c r="H87" s="54">
        <f t="shared" si="7"/>
        <v>0</v>
      </c>
    </row>
    <row r="88" spans="1:8" s="3" customFormat="1" ht="12.75" customHeight="1">
      <c r="A88" s="51">
        <f t="shared" si="8"/>
        <v>71</v>
      </c>
      <c r="B88" s="53">
        <v>4329103500</v>
      </c>
      <c r="C88" s="53" t="s">
        <v>116</v>
      </c>
      <c r="D88" s="53" t="s">
        <v>0</v>
      </c>
      <c r="E88" s="44">
        <v>13</v>
      </c>
      <c r="F88" s="22">
        <v>0</v>
      </c>
      <c r="G88" s="22">
        <v>0</v>
      </c>
      <c r="H88" s="54">
        <f t="shared" si="7"/>
        <v>0</v>
      </c>
    </row>
    <row r="89" spans="1:8" s="3" customFormat="1" ht="12.75" customHeight="1">
      <c r="A89" s="51">
        <f t="shared" si="8"/>
        <v>72</v>
      </c>
      <c r="B89" s="53">
        <v>953945002</v>
      </c>
      <c r="C89" s="53" t="s">
        <v>117</v>
      </c>
      <c r="D89" s="53" t="s">
        <v>39</v>
      </c>
      <c r="E89" s="44">
        <v>147.4</v>
      </c>
      <c r="F89" s="22">
        <v>0</v>
      </c>
      <c r="G89" s="22">
        <v>0</v>
      </c>
      <c r="H89" s="54">
        <f t="shared" si="7"/>
        <v>0</v>
      </c>
    </row>
    <row r="90" spans="1:8" s="3" customFormat="1" ht="12.75" customHeight="1">
      <c r="A90" s="51">
        <f t="shared" si="8"/>
        <v>73</v>
      </c>
      <c r="B90" s="53">
        <v>953945008</v>
      </c>
      <c r="C90" s="53" t="s">
        <v>118</v>
      </c>
      <c r="D90" s="53" t="s">
        <v>39</v>
      </c>
      <c r="E90" s="44">
        <v>36.700000000000003</v>
      </c>
      <c r="F90" s="22">
        <v>0</v>
      </c>
      <c r="G90" s="22">
        <v>0</v>
      </c>
      <c r="H90" s="54">
        <f t="shared" si="7"/>
        <v>0</v>
      </c>
    </row>
    <row r="91" spans="1:8" s="3" customFormat="1" ht="12.75" customHeight="1">
      <c r="A91" s="51">
        <f t="shared" si="8"/>
        <v>74</v>
      </c>
      <c r="B91" s="53">
        <v>953945112</v>
      </c>
      <c r="C91" s="53" t="s">
        <v>119</v>
      </c>
      <c r="D91" s="53" t="s">
        <v>39</v>
      </c>
      <c r="E91" s="44">
        <v>97.8</v>
      </c>
      <c r="F91" s="22">
        <v>0</v>
      </c>
      <c r="G91" s="22">
        <v>0</v>
      </c>
      <c r="H91" s="54">
        <f t="shared" si="7"/>
        <v>0</v>
      </c>
    </row>
    <row r="92" spans="1:8" s="3" customFormat="1" ht="24" customHeight="1" thickBot="1">
      <c r="A92" s="55">
        <f t="shared" si="8"/>
        <v>75</v>
      </c>
      <c r="B92" s="56">
        <v>953996121</v>
      </c>
      <c r="C92" s="56" t="s">
        <v>120</v>
      </c>
      <c r="D92" s="56" t="s">
        <v>39</v>
      </c>
      <c r="E92" s="45">
        <v>97.8</v>
      </c>
      <c r="F92" s="45">
        <v>0</v>
      </c>
      <c r="G92" s="45">
        <v>0</v>
      </c>
      <c r="H92" s="65">
        <f t="shared" si="7"/>
        <v>0</v>
      </c>
    </row>
    <row r="93" spans="1:8" s="3" customFormat="1" ht="21" customHeight="1" thickBot="1">
      <c r="A93" s="12"/>
      <c r="B93" s="13" t="s">
        <v>44</v>
      </c>
      <c r="C93" s="13" t="s">
        <v>45</v>
      </c>
      <c r="D93" s="13"/>
      <c r="E93" s="14"/>
      <c r="F93" s="14"/>
      <c r="G93" s="15"/>
      <c r="H93" s="15">
        <f>SUM(H94:H94)</f>
        <v>0</v>
      </c>
    </row>
    <row r="94" spans="1:8" s="3" customFormat="1" ht="24" customHeight="1" thickBot="1">
      <c r="A94" s="24">
        <f>A92+1</f>
        <v>76</v>
      </c>
      <c r="B94" s="25">
        <v>998011001</v>
      </c>
      <c r="C94" s="25" t="s">
        <v>114</v>
      </c>
      <c r="D94" s="25" t="s">
        <v>35</v>
      </c>
      <c r="E94" s="26">
        <v>589.95100000000002</v>
      </c>
      <c r="F94" s="48">
        <v>0</v>
      </c>
      <c r="G94" s="48">
        <v>0</v>
      </c>
      <c r="H94" s="79">
        <f t="shared" ref="H94" si="9">E94*(F94 +G94)</f>
        <v>0</v>
      </c>
    </row>
    <row r="95" spans="1:8" s="3" customFormat="1" ht="24" customHeight="1">
      <c r="A95" s="8"/>
      <c r="B95" s="9" t="s">
        <v>121</v>
      </c>
      <c r="C95" s="9" t="s">
        <v>122</v>
      </c>
      <c r="D95" s="9"/>
      <c r="E95" s="10"/>
      <c r="F95" s="10"/>
      <c r="G95" s="31"/>
      <c r="H95" s="31">
        <f>H96+H109+H122+H130+H135</f>
        <v>0</v>
      </c>
    </row>
    <row r="96" spans="1:8" s="3" customFormat="1" ht="18" customHeight="1" thickBot="1">
      <c r="A96" s="12"/>
      <c r="B96" s="13" t="s">
        <v>123</v>
      </c>
      <c r="C96" s="13" t="s">
        <v>124</v>
      </c>
      <c r="D96" s="13"/>
      <c r="E96" s="29"/>
      <c r="F96" s="29"/>
      <c r="G96" s="30"/>
      <c r="H96" s="15">
        <f>SUM(H97:H108)</f>
        <v>0</v>
      </c>
    </row>
    <row r="97" spans="1:8" s="3" customFormat="1" ht="14.25" customHeight="1">
      <c r="A97" s="75">
        <f>A94+1</f>
        <v>77</v>
      </c>
      <c r="B97" s="69">
        <v>71110000</v>
      </c>
      <c r="C97" s="69" t="s">
        <v>130</v>
      </c>
      <c r="D97" s="69" t="s">
        <v>32</v>
      </c>
      <c r="E97" s="70">
        <v>35.299999999999997</v>
      </c>
      <c r="F97" s="48">
        <v>0</v>
      </c>
      <c r="G97" s="48">
        <v>0</v>
      </c>
      <c r="H97" s="50">
        <f t="shared" ref="H97:H108" si="10">E97*(F97 +G97)</f>
        <v>0</v>
      </c>
    </row>
    <row r="98" spans="1:8" s="3" customFormat="1" ht="15" customHeight="1">
      <c r="A98" s="78">
        <f t="shared" ref="A98:A121" si="11">A97+1</f>
        <v>78</v>
      </c>
      <c r="B98" s="73">
        <v>71110000</v>
      </c>
      <c r="C98" s="73" t="s">
        <v>131</v>
      </c>
      <c r="D98" s="73" t="s">
        <v>32</v>
      </c>
      <c r="E98" s="74">
        <v>160.69999999999999</v>
      </c>
      <c r="F98" s="22">
        <v>0</v>
      </c>
      <c r="G98" s="22">
        <v>0</v>
      </c>
      <c r="H98" s="54">
        <f t="shared" si="10"/>
        <v>0</v>
      </c>
    </row>
    <row r="99" spans="1:8" s="3" customFormat="1" ht="14.25" customHeight="1">
      <c r="A99" s="66">
        <f t="shared" si="11"/>
        <v>79</v>
      </c>
      <c r="B99" s="73">
        <v>1116315000</v>
      </c>
      <c r="C99" s="73" t="s">
        <v>134</v>
      </c>
      <c r="D99" s="73" t="s">
        <v>35</v>
      </c>
      <c r="E99" s="74">
        <f>0.048+0.02</f>
        <v>6.8000000000000005E-2</v>
      </c>
      <c r="F99" s="22">
        <v>0</v>
      </c>
      <c r="G99" s="22">
        <v>0</v>
      </c>
      <c r="H99" s="54">
        <f t="shared" si="10"/>
        <v>0</v>
      </c>
    </row>
    <row r="100" spans="1:8" s="3" customFormat="1" ht="14.25" customHeight="1">
      <c r="A100" s="66">
        <f t="shared" si="11"/>
        <v>80</v>
      </c>
      <c r="B100" s="73">
        <v>711112001</v>
      </c>
      <c r="C100" s="73" t="s">
        <v>135</v>
      </c>
      <c r="D100" s="73" t="s">
        <v>32</v>
      </c>
      <c r="E100" s="74">
        <v>56</v>
      </c>
      <c r="F100" s="22">
        <v>0</v>
      </c>
      <c r="G100" s="22">
        <v>0</v>
      </c>
      <c r="H100" s="54">
        <f t="shared" si="10"/>
        <v>0</v>
      </c>
    </row>
    <row r="101" spans="1:8" s="3" customFormat="1" ht="14.25" customHeight="1">
      <c r="A101" s="66">
        <f t="shared" si="11"/>
        <v>81</v>
      </c>
      <c r="B101" s="73">
        <v>711141559</v>
      </c>
      <c r="C101" s="73" t="s">
        <v>136</v>
      </c>
      <c r="D101" s="73" t="s">
        <v>32</v>
      </c>
      <c r="E101" s="74">
        <f>321.4</f>
        <v>321.39999999999998</v>
      </c>
      <c r="F101" s="22">
        <v>0</v>
      </c>
      <c r="G101" s="22">
        <v>0</v>
      </c>
      <c r="H101" s="54">
        <f t="shared" si="10"/>
        <v>0</v>
      </c>
    </row>
    <row r="102" spans="1:8" s="3" customFormat="1" ht="14.25" customHeight="1">
      <c r="A102" s="66">
        <f t="shared" si="11"/>
        <v>82</v>
      </c>
      <c r="B102" s="73">
        <v>6283221000</v>
      </c>
      <c r="C102" s="73" t="s">
        <v>137</v>
      </c>
      <c r="D102" s="73" t="s">
        <v>32</v>
      </c>
      <c r="E102" s="74">
        <f>369.61+134.4</f>
        <v>504.01</v>
      </c>
      <c r="F102" s="22">
        <v>0</v>
      </c>
      <c r="G102" s="22">
        <v>0</v>
      </c>
      <c r="H102" s="54">
        <f t="shared" si="10"/>
        <v>0</v>
      </c>
    </row>
    <row r="103" spans="1:8" s="3" customFormat="1" ht="14.25" customHeight="1">
      <c r="A103" s="66">
        <f t="shared" si="11"/>
        <v>83</v>
      </c>
      <c r="B103" s="73">
        <v>711142559</v>
      </c>
      <c r="C103" s="73" t="s">
        <v>138</v>
      </c>
      <c r="D103" s="73" t="s">
        <v>32</v>
      </c>
      <c r="E103" s="74">
        <v>112</v>
      </c>
      <c r="F103" s="22">
        <v>0</v>
      </c>
      <c r="G103" s="22">
        <v>0</v>
      </c>
      <c r="H103" s="54">
        <f t="shared" si="10"/>
        <v>0</v>
      </c>
    </row>
    <row r="104" spans="1:8" s="3" customFormat="1" ht="14.25" customHeight="1">
      <c r="A104" s="66">
        <f t="shared" si="11"/>
        <v>84</v>
      </c>
      <c r="B104" s="73" t="s">
        <v>132</v>
      </c>
      <c r="C104" s="73" t="s">
        <v>139</v>
      </c>
      <c r="D104" s="73" t="s">
        <v>39</v>
      </c>
      <c r="E104" s="74">
        <v>27.5</v>
      </c>
      <c r="F104" s="22">
        <v>0</v>
      </c>
      <c r="G104" s="22">
        <v>0</v>
      </c>
      <c r="H104" s="54">
        <f t="shared" si="10"/>
        <v>0</v>
      </c>
    </row>
    <row r="105" spans="1:8" s="3" customFormat="1" ht="14.25" customHeight="1">
      <c r="A105" s="66">
        <f t="shared" si="11"/>
        <v>85</v>
      </c>
      <c r="B105" s="73" t="s">
        <v>133</v>
      </c>
      <c r="C105" s="73" t="s">
        <v>140</v>
      </c>
      <c r="D105" s="73" t="s">
        <v>39</v>
      </c>
      <c r="E105" s="74">
        <v>27.5</v>
      </c>
      <c r="F105" s="22">
        <v>0</v>
      </c>
      <c r="G105" s="22">
        <v>0</v>
      </c>
      <c r="H105" s="54">
        <f t="shared" si="10"/>
        <v>0</v>
      </c>
    </row>
    <row r="106" spans="1:8" s="3" customFormat="1" ht="14.25" customHeight="1">
      <c r="A106" s="66">
        <f t="shared" si="11"/>
        <v>86</v>
      </c>
      <c r="B106" s="73">
        <v>711462301</v>
      </c>
      <c r="C106" s="73" t="s">
        <v>141</v>
      </c>
      <c r="D106" s="73" t="s">
        <v>32</v>
      </c>
      <c r="E106" s="74">
        <v>13</v>
      </c>
      <c r="F106" s="22">
        <v>0</v>
      </c>
      <c r="G106" s="22">
        <v>0</v>
      </c>
      <c r="H106" s="54">
        <f t="shared" si="10"/>
        <v>0</v>
      </c>
    </row>
    <row r="107" spans="1:8" s="3" customFormat="1" ht="14.25" customHeight="1">
      <c r="A107" s="66">
        <f t="shared" si="11"/>
        <v>87</v>
      </c>
      <c r="B107" s="73">
        <v>711463301</v>
      </c>
      <c r="C107" s="73" t="s">
        <v>142</v>
      </c>
      <c r="D107" s="73" t="s">
        <v>32</v>
      </c>
      <c r="E107" s="74">
        <v>9</v>
      </c>
      <c r="F107" s="22">
        <v>0</v>
      </c>
      <c r="G107" s="22">
        <v>0</v>
      </c>
      <c r="H107" s="54">
        <f t="shared" si="10"/>
        <v>0</v>
      </c>
    </row>
    <row r="108" spans="1:8" s="3" customFormat="1" ht="14.25" customHeight="1" thickBot="1">
      <c r="A108" s="32">
        <f t="shared" si="11"/>
        <v>88</v>
      </c>
      <c r="B108" s="33">
        <v>998711201</v>
      </c>
      <c r="C108" s="33" t="s">
        <v>143</v>
      </c>
      <c r="D108" s="33" t="s">
        <v>144</v>
      </c>
      <c r="E108" s="40">
        <v>31.61</v>
      </c>
      <c r="F108" s="45">
        <v>0</v>
      </c>
      <c r="G108" s="45">
        <v>0</v>
      </c>
      <c r="H108" s="65">
        <f t="shared" si="10"/>
        <v>0</v>
      </c>
    </row>
    <row r="109" spans="1:8" s="3" customFormat="1" ht="24" customHeight="1" thickBot="1">
      <c r="A109" s="12"/>
      <c r="B109" s="13">
        <v>712</v>
      </c>
      <c r="C109" s="13" t="s">
        <v>145</v>
      </c>
      <c r="D109" s="13"/>
      <c r="E109" s="29"/>
      <c r="F109" s="29"/>
      <c r="G109" s="30"/>
      <c r="H109" s="15">
        <f>SUM(H110:H121)</f>
        <v>0</v>
      </c>
    </row>
    <row r="110" spans="1:8" s="3" customFormat="1" ht="24" customHeight="1">
      <c r="A110" s="75">
        <f>A108+1</f>
        <v>89</v>
      </c>
      <c r="B110" s="69">
        <v>712331101</v>
      </c>
      <c r="C110" s="69" t="s">
        <v>159</v>
      </c>
      <c r="D110" s="69" t="s">
        <v>32</v>
      </c>
      <c r="E110" s="70">
        <v>211.4</v>
      </c>
      <c r="F110" s="48">
        <v>0</v>
      </c>
      <c r="G110" s="48">
        <v>0</v>
      </c>
      <c r="H110" s="50">
        <f t="shared" ref="H110:H121" si="12">E110*(F110 +G110)</f>
        <v>0</v>
      </c>
    </row>
    <row r="111" spans="1:8" s="3" customFormat="1" ht="24" customHeight="1">
      <c r="A111" s="66">
        <f t="shared" si="11"/>
        <v>90</v>
      </c>
      <c r="B111" s="38">
        <v>2830010400</v>
      </c>
      <c r="C111" s="38" t="s">
        <v>148</v>
      </c>
      <c r="D111" s="38" t="s">
        <v>32</v>
      </c>
      <c r="E111" s="39">
        <v>243.11</v>
      </c>
      <c r="F111" s="22">
        <v>0</v>
      </c>
      <c r="G111" s="22">
        <v>0</v>
      </c>
      <c r="H111" s="54">
        <f t="shared" si="12"/>
        <v>0</v>
      </c>
    </row>
    <row r="112" spans="1:8" s="3" customFormat="1" ht="24" customHeight="1">
      <c r="A112" s="66">
        <f t="shared" si="11"/>
        <v>91</v>
      </c>
      <c r="B112" s="38">
        <v>712370070</v>
      </c>
      <c r="C112" s="38" t="s">
        <v>149</v>
      </c>
      <c r="D112" s="38" t="s">
        <v>32</v>
      </c>
      <c r="E112" s="39">
        <v>211.4</v>
      </c>
      <c r="F112" s="22">
        <v>0</v>
      </c>
      <c r="G112" s="22">
        <v>0</v>
      </c>
      <c r="H112" s="54">
        <f t="shared" si="12"/>
        <v>0</v>
      </c>
    </row>
    <row r="113" spans="1:8" s="3" customFormat="1" ht="12.75" customHeight="1">
      <c r="A113" s="66">
        <f t="shared" si="11"/>
        <v>92</v>
      </c>
      <c r="B113" s="38">
        <v>2832990600</v>
      </c>
      <c r="C113" s="38" t="s">
        <v>150</v>
      </c>
      <c r="D113" s="38" t="s">
        <v>0</v>
      </c>
      <c r="E113" s="39">
        <v>663.8</v>
      </c>
      <c r="F113" s="22">
        <v>0</v>
      </c>
      <c r="G113" s="22">
        <v>0</v>
      </c>
      <c r="H113" s="54">
        <f t="shared" si="12"/>
        <v>0</v>
      </c>
    </row>
    <row r="114" spans="1:8" s="3" customFormat="1" ht="12.75" customHeight="1">
      <c r="A114" s="66">
        <f t="shared" si="11"/>
        <v>93</v>
      </c>
      <c r="B114" s="38">
        <v>2833000150</v>
      </c>
      <c r="C114" s="38" t="s">
        <v>151</v>
      </c>
      <c r="D114" s="38" t="s">
        <v>32</v>
      </c>
      <c r="E114" s="39">
        <v>243.11</v>
      </c>
      <c r="F114" s="22">
        <v>0</v>
      </c>
      <c r="G114" s="22">
        <v>0</v>
      </c>
      <c r="H114" s="54">
        <f t="shared" si="12"/>
        <v>0</v>
      </c>
    </row>
    <row r="115" spans="1:8" s="3" customFormat="1" ht="12.75" customHeight="1">
      <c r="A115" s="66">
        <f t="shared" si="11"/>
        <v>94</v>
      </c>
      <c r="B115" s="38">
        <v>2832990410</v>
      </c>
      <c r="C115" s="38" t="s">
        <v>152</v>
      </c>
      <c r="D115" s="38" t="s">
        <v>0</v>
      </c>
      <c r="E115" s="39">
        <v>2</v>
      </c>
      <c r="F115" s="22">
        <v>0</v>
      </c>
      <c r="G115" s="22">
        <v>0</v>
      </c>
      <c r="H115" s="54">
        <f t="shared" si="12"/>
        <v>0</v>
      </c>
    </row>
    <row r="116" spans="1:8" s="3" customFormat="1" ht="12.75" customHeight="1">
      <c r="A116" s="66">
        <f t="shared" si="11"/>
        <v>95</v>
      </c>
      <c r="B116" s="38" t="s">
        <v>146</v>
      </c>
      <c r="C116" s="38" t="s">
        <v>153</v>
      </c>
      <c r="D116" s="38" t="s">
        <v>0</v>
      </c>
      <c r="E116" s="39">
        <v>1</v>
      </c>
      <c r="F116" s="22">
        <v>0</v>
      </c>
      <c r="G116" s="22">
        <v>0</v>
      </c>
      <c r="H116" s="54">
        <f t="shared" si="12"/>
        <v>0</v>
      </c>
    </row>
    <row r="117" spans="1:8" s="3" customFormat="1" ht="12.75" customHeight="1">
      <c r="A117" s="66">
        <f t="shared" si="11"/>
        <v>96</v>
      </c>
      <c r="B117" s="38">
        <v>2832990170</v>
      </c>
      <c r="C117" s="38" t="s">
        <v>154</v>
      </c>
      <c r="D117" s="38" t="s">
        <v>108</v>
      </c>
      <c r="E117" s="39">
        <v>5</v>
      </c>
      <c r="F117" s="22">
        <v>0</v>
      </c>
      <c r="G117" s="22">
        <v>0</v>
      </c>
      <c r="H117" s="54">
        <f t="shared" si="12"/>
        <v>0</v>
      </c>
    </row>
    <row r="118" spans="1:8" s="3" customFormat="1" ht="12.75" customHeight="1">
      <c r="A118" s="66">
        <f t="shared" si="11"/>
        <v>97</v>
      </c>
      <c r="B118" s="38" t="s">
        <v>147</v>
      </c>
      <c r="C118" s="38" t="s">
        <v>155</v>
      </c>
      <c r="D118" s="38" t="s">
        <v>0</v>
      </c>
      <c r="E118" s="39">
        <v>1</v>
      </c>
      <c r="F118" s="22">
        <v>0</v>
      </c>
      <c r="G118" s="22">
        <v>0</v>
      </c>
      <c r="H118" s="54">
        <f t="shared" si="12"/>
        <v>0</v>
      </c>
    </row>
    <row r="119" spans="1:8" s="3" customFormat="1" ht="12.75" customHeight="1">
      <c r="A119" s="66">
        <f t="shared" si="11"/>
        <v>98</v>
      </c>
      <c r="B119" s="38">
        <v>712391382</v>
      </c>
      <c r="C119" s="38" t="s">
        <v>156</v>
      </c>
      <c r="D119" s="38" t="s">
        <v>32</v>
      </c>
      <c r="E119" s="39">
        <v>133</v>
      </c>
      <c r="F119" s="22">
        <v>0</v>
      </c>
      <c r="G119" s="22">
        <v>0</v>
      </c>
      <c r="H119" s="54">
        <f t="shared" si="12"/>
        <v>0</v>
      </c>
    </row>
    <row r="120" spans="1:8" ht="12" customHeight="1">
      <c r="A120" s="66">
        <f t="shared" si="11"/>
        <v>99</v>
      </c>
      <c r="B120" s="76">
        <v>5834392900</v>
      </c>
      <c r="C120" s="38" t="s">
        <v>157</v>
      </c>
      <c r="D120" s="38" t="s">
        <v>35</v>
      </c>
      <c r="E120" s="77">
        <v>11.1</v>
      </c>
      <c r="F120" s="22">
        <v>0</v>
      </c>
      <c r="G120" s="22">
        <v>0</v>
      </c>
      <c r="H120" s="54">
        <f t="shared" si="12"/>
        <v>0</v>
      </c>
    </row>
    <row r="121" spans="1:8" ht="12" customHeight="1" thickBot="1">
      <c r="A121" s="32">
        <f t="shared" si="11"/>
        <v>100</v>
      </c>
      <c r="B121" s="33">
        <v>998712201</v>
      </c>
      <c r="C121" s="33" t="s">
        <v>158</v>
      </c>
      <c r="D121" s="33" t="s">
        <v>144</v>
      </c>
      <c r="E121" s="34">
        <v>43.28</v>
      </c>
      <c r="F121" s="45">
        <v>0</v>
      </c>
      <c r="G121" s="45">
        <v>0</v>
      </c>
      <c r="H121" s="65">
        <f t="shared" si="12"/>
        <v>0</v>
      </c>
    </row>
    <row r="122" spans="1:8" ht="12" customHeight="1" thickBot="1">
      <c r="A122" s="12"/>
      <c r="B122" s="13">
        <v>715</v>
      </c>
      <c r="C122" s="13" t="s">
        <v>160</v>
      </c>
      <c r="D122" s="13"/>
      <c r="E122" s="29"/>
      <c r="F122" s="29"/>
      <c r="G122" s="30"/>
      <c r="H122" s="15">
        <f>SUM(H123:H129)</f>
        <v>0</v>
      </c>
    </row>
    <row r="123" spans="1:8" ht="23.25" customHeight="1">
      <c r="A123" s="35">
        <f>A121+1</f>
        <v>101</v>
      </c>
      <c r="B123" s="69">
        <v>715191049</v>
      </c>
      <c r="C123" s="69" t="s">
        <v>161</v>
      </c>
      <c r="D123" s="69" t="s">
        <v>32</v>
      </c>
      <c r="E123" s="70">
        <v>133</v>
      </c>
      <c r="F123" s="48">
        <v>0</v>
      </c>
      <c r="G123" s="48">
        <v>0</v>
      </c>
      <c r="H123" s="50">
        <f t="shared" ref="H123:H129" si="13">E123*(F123 +G123)</f>
        <v>0</v>
      </c>
    </row>
    <row r="124" spans="1:8" ht="12" customHeight="1">
      <c r="A124" s="66">
        <f t="shared" ref="A124:A129" si="14">A123+1</f>
        <v>102</v>
      </c>
      <c r="B124" s="73">
        <v>69366551300</v>
      </c>
      <c r="C124" s="73" t="s">
        <v>162</v>
      </c>
      <c r="D124" s="73" t="s">
        <v>32</v>
      </c>
      <c r="E124" s="74">
        <v>167.2</v>
      </c>
      <c r="F124" s="22">
        <v>0</v>
      </c>
      <c r="G124" s="22">
        <v>0</v>
      </c>
      <c r="H124" s="54">
        <f t="shared" si="13"/>
        <v>0</v>
      </c>
    </row>
    <row r="125" spans="1:8" ht="21.75" customHeight="1">
      <c r="A125" s="66">
        <f t="shared" si="14"/>
        <v>103</v>
      </c>
      <c r="B125" s="41">
        <v>715191049</v>
      </c>
      <c r="C125" s="41" t="s">
        <v>161</v>
      </c>
      <c r="D125" s="73" t="s">
        <v>32</v>
      </c>
      <c r="E125" s="74">
        <v>133</v>
      </c>
      <c r="F125" s="22">
        <v>0</v>
      </c>
      <c r="G125" s="22">
        <v>0</v>
      </c>
      <c r="H125" s="54">
        <f t="shared" si="13"/>
        <v>0</v>
      </c>
    </row>
    <row r="126" spans="1:8" ht="12" customHeight="1">
      <c r="A126" s="66">
        <f t="shared" si="14"/>
        <v>104</v>
      </c>
      <c r="B126" s="73">
        <v>69366551300</v>
      </c>
      <c r="C126" s="73" t="s">
        <v>162</v>
      </c>
      <c r="D126" s="73" t="s">
        <v>32</v>
      </c>
      <c r="E126" s="74">
        <v>167.2</v>
      </c>
      <c r="F126" s="22">
        <v>0</v>
      </c>
      <c r="G126" s="22">
        <v>0</v>
      </c>
      <c r="H126" s="54">
        <f t="shared" si="13"/>
        <v>0</v>
      </c>
    </row>
    <row r="127" spans="1:8" ht="22.5" customHeight="1">
      <c r="A127" s="66">
        <f t="shared" si="14"/>
        <v>105</v>
      </c>
      <c r="B127" s="73">
        <v>715191050</v>
      </c>
      <c r="C127" s="41" t="s">
        <v>163</v>
      </c>
      <c r="D127" s="73" t="s">
        <v>32</v>
      </c>
      <c r="E127" s="74">
        <v>73.599999999999994</v>
      </c>
      <c r="F127" s="22">
        <v>0</v>
      </c>
      <c r="G127" s="22">
        <v>0</v>
      </c>
      <c r="H127" s="54">
        <f t="shared" si="13"/>
        <v>0</v>
      </c>
    </row>
    <row r="128" spans="1:8" ht="12" customHeight="1">
      <c r="A128" s="66">
        <f t="shared" si="14"/>
        <v>106</v>
      </c>
      <c r="B128" s="73">
        <v>69366551300</v>
      </c>
      <c r="C128" s="73" t="s">
        <v>162</v>
      </c>
      <c r="D128" s="73" t="s">
        <v>32</v>
      </c>
      <c r="E128" s="74">
        <v>80.959999999999994</v>
      </c>
      <c r="F128" s="22">
        <v>0</v>
      </c>
      <c r="G128" s="22">
        <v>0</v>
      </c>
      <c r="H128" s="54">
        <f t="shared" si="13"/>
        <v>0</v>
      </c>
    </row>
    <row r="129" spans="1:8" ht="12" customHeight="1" thickBot="1">
      <c r="A129" s="32">
        <f t="shared" si="14"/>
        <v>107</v>
      </c>
      <c r="B129" s="71">
        <v>998715101</v>
      </c>
      <c r="C129" s="71" t="s">
        <v>164</v>
      </c>
      <c r="D129" s="71" t="s">
        <v>35</v>
      </c>
      <c r="E129" s="72">
        <v>0.16800000000000001</v>
      </c>
      <c r="F129" s="45">
        <v>0</v>
      </c>
      <c r="G129" s="45">
        <v>0</v>
      </c>
      <c r="H129" s="65">
        <f t="shared" si="13"/>
        <v>0</v>
      </c>
    </row>
    <row r="130" spans="1:8" ht="12" customHeight="1" thickBot="1">
      <c r="A130" s="12"/>
      <c r="B130" s="13" t="s">
        <v>125</v>
      </c>
      <c r="C130" s="13" t="s">
        <v>126</v>
      </c>
      <c r="D130" s="13"/>
      <c r="H130" s="15">
        <f>SUM(H131:H134)</f>
        <v>0</v>
      </c>
    </row>
    <row r="131" spans="1:8" ht="12" customHeight="1">
      <c r="A131" s="35">
        <f>A129+1</f>
        <v>108</v>
      </c>
      <c r="B131" s="36">
        <v>762332110</v>
      </c>
      <c r="C131" s="36" t="s">
        <v>166</v>
      </c>
      <c r="D131" s="36" t="s">
        <v>32</v>
      </c>
      <c r="E131" s="37">
        <v>6.5</v>
      </c>
      <c r="F131" s="48">
        <v>0</v>
      </c>
      <c r="G131" s="48">
        <v>0</v>
      </c>
      <c r="H131" s="50">
        <f t="shared" ref="H131:H134" si="15">E131*(F131 +G131)</f>
        <v>0</v>
      </c>
    </row>
    <row r="132" spans="1:8" ht="12" customHeight="1">
      <c r="A132" s="66">
        <f t="shared" ref="A132:A134" si="16">A131+1</f>
        <v>109</v>
      </c>
      <c r="B132" s="38" t="s">
        <v>165</v>
      </c>
      <c r="C132" s="38" t="s">
        <v>167</v>
      </c>
      <c r="D132" s="38" t="s">
        <v>32</v>
      </c>
      <c r="E132" s="39">
        <v>40</v>
      </c>
      <c r="F132" s="22">
        <v>0</v>
      </c>
      <c r="G132" s="22">
        <v>0</v>
      </c>
      <c r="H132" s="54">
        <f t="shared" si="15"/>
        <v>0</v>
      </c>
    </row>
    <row r="133" spans="1:8" ht="12" customHeight="1">
      <c r="A133" s="66">
        <f t="shared" si="16"/>
        <v>110</v>
      </c>
      <c r="B133" s="38">
        <v>762431334</v>
      </c>
      <c r="C133" s="38" t="s">
        <v>168</v>
      </c>
      <c r="D133" s="38" t="s">
        <v>32</v>
      </c>
      <c r="E133" s="39">
        <v>10</v>
      </c>
      <c r="F133" s="22">
        <v>0</v>
      </c>
      <c r="G133" s="22">
        <v>0</v>
      </c>
      <c r="H133" s="54">
        <f t="shared" si="15"/>
        <v>0</v>
      </c>
    </row>
    <row r="134" spans="1:8" ht="12" customHeight="1" thickBot="1">
      <c r="A134" s="32">
        <f t="shared" si="16"/>
        <v>111</v>
      </c>
      <c r="B134" s="33">
        <v>998762102</v>
      </c>
      <c r="C134" s="33" t="s">
        <v>127</v>
      </c>
      <c r="D134" s="33" t="s">
        <v>35</v>
      </c>
      <c r="E134" s="40">
        <v>1.0229999999999999</v>
      </c>
      <c r="F134" s="45">
        <v>0</v>
      </c>
      <c r="G134" s="45">
        <v>0</v>
      </c>
      <c r="H134" s="65">
        <f t="shared" si="15"/>
        <v>0</v>
      </c>
    </row>
    <row r="135" spans="1:8" ht="12" customHeight="1" thickBot="1">
      <c r="A135" s="12"/>
      <c r="B135" s="13" t="s">
        <v>128</v>
      </c>
      <c r="C135" s="13" t="s">
        <v>129</v>
      </c>
      <c r="D135" s="13"/>
      <c r="H135" s="15">
        <f>SUM(H136:H141)</f>
        <v>0</v>
      </c>
    </row>
    <row r="136" spans="1:8" ht="12" customHeight="1">
      <c r="A136" s="35">
        <f>A134+1</f>
        <v>112</v>
      </c>
      <c r="B136" s="36">
        <v>764259941</v>
      </c>
      <c r="C136" s="36" t="s">
        <v>169</v>
      </c>
      <c r="D136" s="36" t="s">
        <v>0</v>
      </c>
      <c r="E136" s="37">
        <v>4</v>
      </c>
      <c r="F136" s="48">
        <v>0</v>
      </c>
      <c r="G136" s="48">
        <v>0</v>
      </c>
      <c r="H136" s="50">
        <f t="shared" ref="H136:H141" si="17">E136*(F136 +G136)</f>
        <v>0</v>
      </c>
    </row>
    <row r="137" spans="1:8" ht="12" customHeight="1">
      <c r="A137" s="66">
        <f t="shared" ref="A137:A141" si="18">A136+1</f>
        <v>113</v>
      </c>
      <c r="B137" s="67">
        <v>764311231</v>
      </c>
      <c r="C137" s="67" t="s">
        <v>170</v>
      </c>
      <c r="D137" s="67" t="s">
        <v>32</v>
      </c>
      <c r="E137" s="68">
        <v>7.7</v>
      </c>
      <c r="F137" s="22">
        <v>0</v>
      </c>
      <c r="G137" s="22">
        <v>0</v>
      </c>
      <c r="H137" s="54">
        <f t="shared" si="17"/>
        <v>0</v>
      </c>
    </row>
    <row r="138" spans="1:8" ht="12" customHeight="1">
      <c r="A138" s="66">
        <f t="shared" si="18"/>
        <v>114</v>
      </c>
      <c r="B138" s="67">
        <v>1381403000</v>
      </c>
      <c r="C138" s="67" t="s">
        <v>171</v>
      </c>
      <c r="D138" s="67" t="s">
        <v>35</v>
      </c>
      <c r="E138" s="68">
        <v>4.5999999999999999E-2</v>
      </c>
      <c r="F138" s="22">
        <v>0</v>
      </c>
      <c r="G138" s="22">
        <v>0</v>
      </c>
      <c r="H138" s="54">
        <f t="shared" si="17"/>
        <v>0</v>
      </c>
    </row>
    <row r="139" spans="1:8" ht="12" customHeight="1">
      <c r="A139" s="66">
        <f t="shared" si="18"/>
        <v>115</v>
      </c>
      <c r="B139" s="38">
        <v>764333270</v>
      </c>
      <c r="C139" s="38" t="s">
        <v>172</v>
      </c>
      <c r="D139" s="38" t="s">
        <v>39</v>
      </c>
      <c r="E139" s="39">
        <v>84.8</v>
      </c>
      <c r="F139" s="22">
        <v>0</v>
      </c>
      <c r="G139" s="22">
        <v>0</v>
      </c>
      <c r="H139" s="54">
        <f t="shared" si="17"/>
        <v>0</v>
      </c>
    </row>
    <row r="140" spans="1:8" ht="12" customHeight="1">
      <c r="A140" s="66">
        <f t="shared" si="18"/>
        <v>116</v>
      </c>
      <c r="B140" s="38">
        <v>764751212</v>
      </c>
      <c r="C140" s="38" t="s">
        <v>173</v>
      </c>
      <c r="D140" s="38" t="s">
        <v>39</v>
      </c>
      <c r="E140" s="39">
        <v>18</v>
      </c>
      <c r="F140" s="22">
        <v>0</v>
      </c>
      <c r="G140" s="22">
        <v>0</v>
      </c>
      <c r="H140" s="54">
        <f t="shared" si="17"/>
        <v>0</v>
      </c>
    </row>
    <row r="141" spans="1:8" ht="12" customHeight="1" thickBot="1">
      <c r="A141" s="32">
        <f t="shared" si="18"/>
        <v>117</v>
      </c>
      <c r="B141" s="33">
        <v>998764201</v>
      </c>
      <c r="C141" s="33" t="s">
        <v>174</v>
      </c>
      <c r="D141" s="33" t="s">
        <v>144</v>
      </c>
      <c r="E141" s="40">
        <v>15.76</v>
      </c>
      <c r="F141" s="45">
        <v>0</v>
      </c>
      <c r="G141" s="45">
        <v>0</v>
      </c>
      <c r="H141" s="65">
        <f t="shared" si="17"/>
        <v>0</v>
      </c>
    </row>
    <row r="142" spans="1:8" ht="12" customHeight="1" thickBot="1"/>
    <row r="143" spans="1:8" ht="12" customHeight="1" thickBot="1">
      <c r="B143" s="42" t="s">
        <v>175</v>
      </c>
      <c r="H143" s="85">
        <f>H11+H95</f>
        <v>0</v>
      </c>
    </row>
  </sheetData>
  <phoneticPr fontId="1" type="noConversion"/>
  <pageMargins left="0.39370078740157483" right="0.39370078740157483" top="0.78740157480314965" bottom="0.78740157480314965" header="0" footer="0"/>
  <pageSetup paperSize="9" scale="110" fitToHeight="100" orientation="landscape" blackAndWhite="1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hrubá stavba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Cmil</dc:creator>
  <cp:lastModifiedBy>Peter Cmil</cp:lastModifiedBy>
  <cp:lastPrinted>2014-08-14T06:57:28Z</cp:lastPrinted>
  <dcterms:created xsi:type="dcterms:W3CDTF">2004-07-13T06:30:14Z</dcterms:created>
  <dcterms:modified xsi:type="dcterms:W3CDTF">2015-07-01T05:37:29Z</dcterms:modified>
</cp:coreProperties>
</file>